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atdata\2023\OBOR_Sešity\Rok 2022\II. díl\"/>
    </mc:Choice>
  </mc:AlternateContent>
  <bookViews>
    <workbookView xWindow="0" yWindow="0" windowWidth="28800" windowHeight="12885" tabRatio="678" firstSheet="22" activeTab="22"/>
  </bookViews>
  <sheets>
    <sheet name="CN3" sheetId="12" state="hidden" r:id="rId1"/>
    <sheet name="Czriz" sheetId="7" state="hidden" r:id="rId2"/>
    <sheet name="DataRg" sheetId="10" state="hidden" r:id="rId3"/>
    <sheet name="DataMA_1" sheetId="1" state="hidden" r:id="rId4"/>
    <sheet name="DataMA_2" sheetId="2" state="hidden" r:id="rId5"/>
    <sheet name="DataMB_1" sheetId="3" state="hidden" r:id="rId6"/>
    <sheet name="DataMB_2" sheetId="4" state="hidden" r:id="rId7"/>
    <sheet name="DatMA_1Sum" sheetId="6" state="hidden" r:id="rId8"/>
    <sheet name="DatMA_2Sum" sheetId="8" state="hidden" r:id="rId9"/>
    <sheet name="DatMB_1Sum" sheetId="9" state="hidden" r:id="rId10"/>
    <sheet name="DatMB_2Sum" sheetId="11" state="hidden" r:id="rId11"/>
    <sheet name="DMClkm08" sheetId="13" state="hidden" r:id="rId12"/>
    <sheet name="DMClkmI08" sheetId="14" state="hidden" r:id="rId13"/>
    <sheet name="DMStati08" sheetId="21" state="hidden" r:id="rId14"/>
    <sheet name="DMstatiI08" sheetId="22" state="hidden" r:id="rId15"/>
    <sheet name="DMPodnk08" sheetId="33" state="hidden" r:id="rId16"/>
    <sheet name="DMPodnkI08" sheetId="34" state="hidden" r:id="rId17"/>
    <sheet name="DMPodnk_zriz08" sheetId="35" state="hidden" r:id="rId18"/>
    <sheet name="DMCrkve" sheetId="40" state="hidden" r:id="rId19"/>
    <sheet name="DMCrkveI" sheetId="41" state="hidden" r:id="rId20"/>
    <sheet name="DMCrkve_zriz" sheetId="42" state="hidden" r:id="rId21"/>
    <sheet name="DMB_clkm" sheetId="47" state="hidden" r:id="rId22"/>
    <sheet name="1.1" sheetId="823" r:id="rId23"/>
    <sheet name="1.2" sheetId="815" r:id="rId24"/>
    <sheet name="1.3" sheetId="824" r:id="rId25"/>
    <sheet name="2.1" sheetId="825" r:id="rId26"/>
    <sheet name="2.2" sheetId="826" r:id="rId27"/>
    <sheet name="2.3" sheetId="827" r:id="rId28"/>
    <sheet name="2.4" sheetId="828" r:id="rId29"/>
    <sheet name="2.5" sheetId="830" r:id="rId30"/>
    <sheet name="2.6" sheetId="831" r:id="rId31"/>
    <sheet name="3.1" sheetId="806" r:id="rId32"/>
    <sheet name="3.2" sheetId="832" r:id="rId33"/>
    <sheet name="3.3" sheetId="833" r:id="rId34"/>
    <sheet name="3.4." sheetId="838" r:id="rId35"/>
    <sheet name="3.5" sheetId="835" r:id="rId36"/>
    <sheet name="3.6" sheetId="836" r:id="rId37"/>
    <sheet name="3.7" sheetId="837" r:id="rId38"/>
  </sheets>
  <externalReferences>
    <externalReference r:id="rId39"/>
  </externalReferences>
  <definedNames>
    <definedName name="DataSQLPDC0" localSheetId="11">DMClkm08!#REF!</definedName>
    <definedName name="DataSQLPDC0_1" localSheetId="11">DMClkm08!#REF!</definedName>
    <definedName name="DataSQLPDC0_2" localSheetId="11">DMClkm08!#REF!</definedName>
    <definedName name="Dotaz_z_MySQLDivadla_1" localSheetId="3" hidden="1">DataMA_1!$A$1:$FR$138</definedName>
    <definedName name="Dotaz_z_MySQLDivadla_1" localSheetId="4" hidden="1">DataMA_2!$A$1:$HF$138</definedName>
    <definedName name="Dotaz_z_MySQLDivadla_1" localSheetId="5" hidden="1">DataMB_1!$A$1:$GR$62</definedName>
    <definedName name="Dotaz_z_MySQLDivadla_1" localSheetId="6" hidden="1">DataMB_2!$A$1:$CN$62</definedName>
    <definedName name="Dotaz_z_SQL" localSheetId="0" hidden="1">'CN3'!$A$1:$E$15</definedName>
    <definedName name="Dotaz_z_SQL" localSheetId="1" hidden="1">Czriz!$A$1:$H$22</definedName>
    <definedName name="Dotaz_z_SqlDivadla" localSheetId="2" hidden="1">DataRg!$B$1:$BQ$496</definedName>
    <definedName name="DVindyGalerieExpo" localSheetId="25" hidden="1">[1]DGalExpo!#REF!</definedName>
    <definedName name="DVindyGalerieExpo" localSheetId="26" hidden="1">[1]DGalExpo!#REF!</definedName>
    <definedName name="DVindyGalerieExpo" localSheetId="27" hidden="1">[1]DGalExpo!#REF!</definedName>
    <definedName name="DVindyGalerieExpo" localSheetId="28" hidden="1">[1]DGalExpo!#REF!</definedName>
    <definedName name="DVindyGalerieExpo" localSheetId="29" hidden="1">[1]DGalExpo!#REF!</definedName>
    <definedName name="DVindyGalerieExpo" localSheetId="30" hidden="1">[1]DGalExpo!#REF!</definedName>
    <definedName name="DVindyGalerieExpo" localSheetId="32" hidden="1">[1]DGalExpo!#REF!</definedName>
    <definedName name="DVindyGalerieExpo" localSheetId="33" hidden="1">[1]DGalExpo!#REF!</definedName>
    <definedName name="DVindyGalerieExpo" localSheetId="35" hidden="1">[1]DGalExpo!#REF!</definedName>
    <definedName name="DVindyGalerieExpo" localSheetId="36" hidden="1">[1]DGalExpo!#REF!</definedName>
    <definedName name="DVindyGalerieExpo" localSheetId="37" hidden="1">[1]DGalExpo!#REF!</definedName>
    <definedName name="DVindyGalerieExpo" hidden="1">[1]DGalExpo!#REF!</definedName>
    <definedName name="MSDivadla08" localSheetId="11">DMClkm08!#REF!</definedName>
    <definedName name="Nové_připojení_k_serveru_SQL_Server" localSheetId="11">DMClkm08!#REF!</definedName>
    <definedName name="_xlnm.Print_Area" localSheetId="0">Tabulka_Dotaz_z_SQL3[#All]</definedName>
    <definedName name="PC3_StatR2008_D01DivMA" localSheetId="11">DMClkm08!#REF!</definedName>
  </definedNames>
  <calcPr calcId="162913"/>
  <pivotCaches>
    <pivotCache cacheId="4" r:id="rId40"/>
    <pivotCache cacheId="5" r:id="rId41"/>
    <pivotCache cacheId="6" r:id="rId42"/>
    <pivotCache cacheId="10" r:id="rId4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31" l="1"/>
  <c r="C9" i="831"/>
  <c r="C10" i="831"/>
  <c r="C11" i="831"/>
  <c r="C12" i="831"/>
  <c r="C13" i="831"/>
  <c r="C14" i="831"/>
  <c r="C15" i="831"/>
  <c r="C16" i="831"/>
  <c r="C17" i="831"/>
  <c r="C18" i="831"/>
  <c r="C4" i="831"/>
  <c r="C5" i="830"/>
  <c r="C6" i="830"/>
  <c r="C8" i="830"/>
  <c r="C9" i="830"/>
  <c r="C10" i="830"/>
  <c r="C11" i="830"/>
  <c r="C16" i="830"/>
  <c r="C19" i="830"/>
  <c r="C20" i="830"/>
  <c r="C24" i="830"/>
  <c r="C4" i="830"/>
  <c r="C5" i="828"/>
  <c r="C6" i="828"/>
  <c r="C7" i="828"/>
  <c r="C9" i="828"/>
  <c r="C10" i="828"/>
  <c r="C11" i="828"/>
  <c r="C12" i="828"/>
  <c r="C13" i="828"/>
  <c r="C14" i="828"/>
  <c r="C15" i="828"/>
  <c r="C16" i="828"/>
  <c r="C17" i="828"/>
  <c r="C18" i="828"/>
  <c r="C4" i="828"/>
  <c r="C5" i="827"/>
  <c r="C6" i="827"/>
  <c r="C8" i="827"/>
  <c r="C9" i="827"/>
  <c r="C10" i="827"/>
  <c r="C11" i="827"/>
  <c r="C12" i="827"/>
  <c r="C13" i="827"/>
  <c r="C14" i="827"/>
  <c r="C15" i="827"/>
  <c r="C16" i="827"/>
  <c r="C17" i="827"/>
  <c r="C19" i="827"/>
  <c r="C20" i="827"/>
  <c r="C21" i="827"/>
  <c r="C22" i="827"/>
  <c r="C23" i="827"/>
  <c r="C24" i="827"/>
  <c r="C25" i="827"/>
  <c r="C4" i="827"/>
  <c r="C5" i="825"/>
  <c r="C6" i="825"/>
  <c r="C8" i="825"/>
  <c r="C9" i="825"/>
  <c r="C10" i="825"/>
  <c r="C11" i="825"/>
  <c r="C12" i="825"/>
  <c r="C13" i="825"/>
  <c r="C14" i="825"/>
  <c r="C15" i="825"/>
  <c r="C16" i="825"/>
  <c r="C17" i="825"/>
  <c r="C19" i="825"/>
  <c r="C20" i="825"/>
  <c r="C21" i="825"/>
  <c r="C22" i="825"/>
  <c r="C23" i="825"/>
  <c r="C24" i="825"/>
  <c r="C25" i="825"/>
  <c r="C4" i="825"/>
  <c r="C5" i="824"/>
  <c r="C6" i="824"/>
  <c r="C7" i="824"/>
  <c r="C8" i="824"/>
  <c r="C9" i="824"/>
  <c r="C10" i="824"/>
  <c r="C11" i="824"/>
  <c r="C12" i="824"/>
  <c r="C13" i="824"/>
  <c r="C14" i="824"/>
  <c r="C15" i="824"/>
  <c r="C16" i="824"/>
  <c r="C17" i="824"/>
  <c r="C18" i="824"/>
  <c r="C19" i="824"/>
  <c r="C4" i="824"/>
  <c r="I5" i="815"/>
  <c r="I6" i="815"/>
  <c r="I8" i="815"/>
  <c r="I9" i="815"/>
  <c r="I10" i="815"/>
  <c r="I11" i="815"/>
  <c r="I12" i="815"/>
  <c r="I13" i="815"/>
  <c r="I14" i="815"/>
  <c r="I15" i="815"/>
  <c r="I16" i="815"/>
  <c r="I17" i="815"/>
  <c r="I19" i="815"/>
  <c r="I20" i="815"/>
  <c r="I21" i="815"/>
  <c r="I22" i="815"/>
  <c r="I23" i="815"/>
  <c r="I24" i="815"/>
  <c r="I25" i="815"/>
  <c r="I4" i="815"/>
  <c r="G5" i="815"/>
  <c r="G6" i="815"/>
  <c r="G8" i="815"/>
  <c r="G9" i="815"/>
  <c r="G10" i="815"/>
  <c r="G11" i="815"/>
  <c r="G12" i="815"/>
  <c r="G13" i="815"/>
  <c r="G14" i="815"/>
  <c r="G15" i="815"/>
  <c r="G16" i="815"/>
  <c r="G17" i="815"/>
  <c r="G19" i="815"/>
  <c r="G20" i="815"/>
  <c r="G21" i="815"/>
  <c r="G22" i="815"/>
  <c r="G23" i="815"/>
  <c r="G24" i="815"/>
  <c r="G25" i="815"/>
  <c r="G4" i="815"/>
  <c r="E5" i="815"/>
  <c r="E6" i="815"/>
  <c r="E8" i="815"/>
  <c r="E9" i="815"/>
  <c r="E10" i="815"/>
  <c r="E11" i="815"/>
  <c r="E12" i="815"/>
  <c r="E13" i="815"/>
  <c r="E14" i="815"/>
  <c r="E15" i="815"/>
  <c r="E16" i="815"/>
  <c r="E17" i="815"/>
  <c r="E19" i="815"/>
  <c r="E20" i="815"/>
  <c r="E21" i="815"/>
  <c r="E22" i="815"/>
  <c r="E23" i="815"/>
  <c r="E24" i="815"/>
  <c r="E25" i="815"/>
  <c r="E4" i="815"/>
  <c r="C5" i="815"/>
  <c r="C6" i="815"/>
  <c r="C8" i="815"/>
  <c r="C9" i="815"/>
  <c r="C10" i="815"/>
  <c r="C11" i="815"/>
  <c r="C12" i="815"/>
  <c r="C13" i="815"/>
  <c r="C14" i="815"/>
  <c r="C15" i="815"/>
  <c r="C16" i="815"/>
  <c r="C17" i="815"/>
  <c r="C19" i="815"/>
  <c r="C20" i="815"/>
  <c r="C21" i="815"/>
  <c r="C22" i="815"/>
  <c r="C23" i="815"/>
  <c r="C24" i="815"/>
  <c r="C25" i="815"/>
  <c r="C4" i="815"/>
  <c r="A258" i="10" l="1"/>
  <c r="A260" i="10"/>
  <c r="A261" i="10"/>
  <c r="A262" i="10"/>
  <c r="A263" i="10"/>
  <c r="A277" i="10"/>
  <c r="A285" i="10"/>
  <c r="A286" i="10"/>
  <c r="A287" i="10"/>
  <c r="A288" i="10"/>
  <c r="A289" i="10"/>
  <c r="A275" i="10"/>
  <c r="A487" i="10"/>
  <c r="A488" i="10"/>
  <c r="A489" i="10"/>
  <c r="A490" i="10"/>
  <c r="A492" i="10"/>
  <c r="A493" i="10"/>
  <c r="A494" i="10"/>
  <c r="A495" i="10"/>
  <c r="A496" i="10"/>
  <c r="A2" i="10"/>
  <c r="A3" i="10"/>
  <c r="A4" i="10"/>
  <c r="A5" i="10"/>
  <c r="A6" i="10"/>
  <c r="A278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279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280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281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282" i="10"/>
  <c r="A491" i="10"/>
  <c r="A128" i="10"/>
  <c r="A129" i="10"/>
  <c r="A130" i="10"/>
  <c r="A131" i="10"/>
  <c r="A283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284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264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67" i="10"/>
  <c r="A225" i="10"/>
  <c r="A226" i="10"/>
  <c r="A227" i="10"/>
  <c r="A228" i="10"/>
  <c r="A229" i="10"/>
  <c r="A230" i="10"/>
  <c r="A231" i="10"/>
  <c r="A232" i="10"/>
  <c r="A233" i="10"/>
  <c r="A234" i="10"/>
  <c r="A235" i="10"/>
  <c r="A269" i="10"/>
  <c r="A236" i="10"/>
  <c r="A237" i="10"/>
  <c r="A238" i="10"/>
  <c r="A239" i="10"/>
  <c r="A240" i="10"/>
  <c r="A271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9" i="10"/>
  <c r="A265" i="10"/>
  <c r="A268" i="10"/>
  <c r="A270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272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273" i="10"/>
  <c r="A478" i="10"/>
  <c r="A479" i="10"/>
  <c r="A480" i="10"/>
  <c r="A274" i="10"/>
  <c r="A481" i="10"/>
  <c r="A482" i="10"/>
  <c r="A483" i="10"/>
  <c r="A484" i="10"/>
  <c r="A485" i="10"/>
  <c r="A486" i="10"/>
  <c r="A266" i="10"/>
  <c r="A276" i="10"/>
  <c r="E2" i="2" l="1"/>
  <c r="F2" i="2" s="1"/>
  <c r="C3" i="4"/>
  <c r="C21" i="4"/>
  <c r="C37" i="4"/>
  <c r="C45" i="4"/>
  <c r="C43" i="4"/>
  <c r="C24" i="4"/>
  <c r="C48" i="4"/>
  <c r="C13" i="4"/>
  <c r="C47" i="4"/>
  <c r="C59" i="4"/>
  <c r="C44" i="4"/>
  <c r="C5" i="4"/>
  <c r="C58" i="4"/>
  <c r="C7" i="4"/>
  <c r="C16" i="4"/>
  <c r="C8" i="4"/>
  <c r="C42" i="4"/>
  <c r="C52" i="4"/>
  <c r="C25" i="4"/>
  <c r="C46" i="4"/>
  <c r="C40" i="4"/>
  <c r="C18" i="4"/>
  <c r="C31" i="4"/>
  <c r="C14" i="4"/>
  <c r="C29" i="4"/>
  <c r="C35" i="4"/>
  <c r="C4" i="4"/>
  <c r="C26" i="4"/>
  <c r="C39" i="4"/>
  <c r="C6" i="4"/>
  <c r="C23" i="4"/>
  <c r="C9" i="4"/>
  <c r="C10" i="4"/>
  <c r="C30" i="4"/>
  <c r="C12" i="4"/>
  <c r="C51" i="4"/>
  <c r="C41" i="4"/>
  <c r="C36" i="4"/>
  <c r="C57" i="4"/>
  <c r="C50" i="4"/>
  <c r="C32" i="4"/>
  <c r="C49" i="4"/>
  <c r="C11" i="4"/>
  <c r="C28" i="4"/>
  <c r="C61" i="4"/>
  <c r="C22" i="4"/>
  <c r="C53" i="4"/>
  <c r="C15" i="4"/>
  <c r="C55" i="4"/>
  <c r="C27" i="4"/>
  <c r="C33" i="4"/>
  <c r="C60" i="4"/>
  <c r="C34" i="4"/>
  <c r="C62" i="4"/>
  <c r="C17" i="4"/>
  <c r="C20" i="4"/>
  <c r="C56" i="4"/>
  <c r="C54" i="4"/>
  <c r="C2" i="4"/>
  <c r="C38" i="4"/>
  <c r="C19" i="4"/>
  <c r="AA3" i="4"/>
  <c r="AA21" i="4"/>
  <c r="AA37" i="4"/>
  <c r="AA45" i="4"/>
  <c r="AA43" i="4"/>
  <c r="AA24" i="4"/>
  <c r="AA48" i="4"/>
  <c r="AA13" i="4"/>
  <c r="AA47" i="4"/>
  <c r="AA59" i="4"/>
  <c r="AA44" i="4"/>
  <c r="AA5" i="4"/>
  <c r="AA58" i="4"/>
  <c r="AA7" i="4"/>
  <c r="AA16" i="4"/>
  <c r="AA8" i="4"/>
  <c r="AA42" i="4"/>
  <c r="AA52" i="4"/>
  <c r="AA25" i="4"/>
  <c r="AA46" i="4"/>
  <c r="AA40" i="4"/>
  <c r="AA18" i="4"/>
  <c r="AA31" i="4"/>
  <c r="AA14" i="4"/>
  <c r="AA29" i="4"/>
  <c r="AA35" i="4"/>
  <c r="AA4" i="4"/>
  <c r="AA26" i="4"/>
  <c r="AA39" i="4"/>
  <c r="AA6" i="4"/>
  <c r="AA23" i="4"/>
  <c r="AA9" i="4"/>
  <c r="AA10" i="4"/>
  <c r="AA30" i="4"/>
  <c r="AA12" i="4"/>
  <c r="AA51" i="4"/>
  <c r="AA41" i="4"/>
  <c r="AA36" i="4"/>
  <c r="AA57" i="4"/>
  <c r="AA50" i="4"/>
  <c r="AA32" i="4"/>
  <c r="AA49" i="4"/>
  <c r="AA11" i="4"/>
  <c r="AA28" i="4"/>
  <c r="AA61" i="4"/>
  <c r="AA22" i="4"/>
  <c r="AA53" i="4"/>
  <c r="AA15" i="4"/>
  <c r="AA55" i="4"/>
  <c r="AA27" i="4"/>
  <c r="AA33" i="4"/>
  <c r="AA60" i="4"/>
  <c r="AA34" i="4"/>
  <c r="AA62" i="4"/>
  <c r="AA17" i="4"/>
  <c r="AA20" i="4"/>
  <c r="AA56" i="4"/>
  <c r="AA54" i="4"/>
  <c r="AA2" i="4"/>
  <c r="AA38" i="4"/>
  <c r="AA19" i="4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B139" i="2"/>
  <c r="G139" i="2"/>
  <c r="HF139" i="2"/>
  <c r="D51" i="2"/>
  <c r="D72" i="2"/>
  <c r="D3" i="2"/>
  <c r="D127" i="2"/>
  <c r="D45" i="2"/>
  <c r="D75" i="2"/>
  <c r="D27" i="2"/>
  <c r="D29" i="2"/>
  <c r="D65" i="2"/>
  <c r="D69" i="2"/>
  <c r="D2" i="2"/>
  <c r="D137" i="2"/>
  <c r="D95" i="2"/>
  <c r="D7" i="2"/>
  <c r="D54" i="2"/>
  <c r="D63" i="2"/>
  <c r="D28" i="2"/>
  <c r="D42" i="2"/>
  <c r="D71" i="2"/>
  <c r="D70" i="2"/>
  <c r="D61" i="2"/>
  <c r="D58" i="2"/>
  <c r="D90" i="2"/>
  <c r="D88" i="2"/>
  <c r="D85" i="2"/>
  <c r="D92" i="2"/>
  <c r="D79" i="2"/>
  <c r="D82" i="2"/>
  <c r="D36" i="2"/>
  <c r="D73" i="2"/>
  <c r="D103" i="2"/>
  <c r="D138" i="2"/>
  <c r="D135" i="2"/>
  <c r="D98" i="2"/>
  <c r="D74" i="2"/>
  <c r="D107" i="2"/>
  <c r="D109" i="2"/>
  <c r="D31" i="2"/>
  <c r="D25" i="2"/>
  <c r="D97" i="2"/>
  <c r="D62" i="2"/>
  <c r="D119" i="2"/>
  <c r="D34" i="2"/>
  <c r="D113" i="2"/>
  <c r="D8" i="2"/>
  <c r="D35" i="2"/>
  <c r="D128" i="2"/>
  <c r="D116" i="2"/>
  <c r="D96" i="2"/>
  <c r="D93" i="2"/>
  <c r="D106" i="2"/>
  <c r="D43" i="2"/>
  <c r="D41" i="2"/>
  <c r="D22" i="2"/>
  <c r="D38" i="2"/>
  <c r="D125" i="2"/>
  <c r="D12" i="2"/>
  <c r="D55" i="2"/>
  <c r="D10" i="2"/>
  <c r="D129" i="2"/>
  <c r="D91" i="2"/>
  <c r="D115" i="2"/>
  <c r="D78" i="2"/>
  <c r="D56" i="2"/>
  <c r="D80" i="2"/>
  <c r="D76" i="2"/>
  <c r="D83" i="2"/>
  <c r="D24" i="2"/>
  <c r="D108" i="2"/>
  <c r="D118" i="2"/>
  <c r="D6" i="2"/>
  <c r="D94" i="2"/>
  <c r="D86" i="2"/>
  <c r="D46" i="2"/>
  <c r="D105" i="2"/>
  <c r="D48" i="2"/>
  <c r="D13" i="2"/>
  <c r="D131" i="2"/>
  <c r="D15" i="2"/>
  <c r="D67" i="2"/>
  <c r="D17" i="2"/>
  <c r="D39" i="2"/>
  <c r="D9" i="2"/>
  <c r="D37" i="2"/>
  <c r="D132" i="2"/>
  <c r="D121" i="2"/>
  <c r="D33" i="2"/>
  <c r="D20" i="2"/>
  <c r="D52" i="2"/>
  <c r="D110" i="2"/>
  <c r="D111" i="2"/>
  <c r="D124" i="2"/>
  <c r="D60" i="2"/>
  <c r="D117" i="2"/>
  <c r="D77" i="2"/>
  <c r="D68" i="2"/>
  <c r="D114" i="2"/>
  <c r="D64" i="2"/>
  <c r="D84" i="2"/>
  <c r="D19" i="2"/>
  <c r="D11" i="2"/>
  <c r="D102" i="2"/>
  <c r="D101" i="2"/>
  <c r="D104" i="2"/>
  <c r="D30" i="2"/>
  <c r="D4" i="2"/>
  <c r="D57" i="2"/>
  <c r="D89" i="2"/>
  <c r="D49" i="2"/>
  <c r="D40" i="2"/>
  <c r="D5" i="2"/>
  <c r="D18" i="2"/>
  <c r="D81" i="2"/>
  <c r="D47" i="2"/>
  <c r="D44" i="2"/>
  <c r="D59" i="2"/>
  <c r="D112" i="2"/>
  <c r="D87" i="2"/>
  <c r="D133" i="2"/>
  <c r="D14" i="2"/>
  <c r="D134" i="2"/>
  <c r="D130" i="2"/>
  <c r="D26" i="2"/>
  <c r="D66" i="2"/>
  <c r="D50" i="2"/>
  <c r="D100" i="2"/>
  <c r="D16" i="2"/>
  <c r="D23" i="2"/>
  <c r="D122" i="2"/>
  <c r="D32" i="2"/>
  <c r="D136" i="2"/>
  <c r="D120" i="2"/>
  <c r="D21" i="2"/>
  <c r="D123" i="2"/>
  <c r="D126" i="2"/>
  <c r="D53" i="2"/>
  <c r="D99" i="2"/>
  <c r="AA51" i="2"/>
  <c r="AA72" i="2"/>
  <c r="AA3" i="2"/>
  <c r="AA127" i="2"/>
  <c r="AA45" i="2"/>
  <c r="AA75" i="2"/>
  <c r="AA27" i="2"/>
  <c r="AA29" i="2"/>
  <c r="AA65" i="2"/>
  <c r="AA69" i="2"/>
  <c r="AA2" i="2"/>
  <c r="AA137" i="2"/>
  <c r="AA95" i="2"/>
  <c r="AA7" i="2"/>
  <c r="AA54" i="2"/>
  <c r="AA63" i="2"/>
  <c r="AA28" i="2"/>
  <c r="AA42" i="2"/>
  <c r="AA71" i="2"/>
  <c r="AA70" i="2"/>
  <c r="AA61" i="2"/>
  <c r="AA58" i="2"/>
  <c r="AA90" i="2"/>
  <c r="AA88" i="2"/>
  <c r="AA85" i="2"/>
  <c r="AA92" i="2"/>
  <c r="AA79" i="2"/>
  <c r="AA82" i="2"/>
  <c r="AA36" i="2"/>
  <c r="AA73" i="2"/>
  <c r="AA103" i="2"/>
  <c r="AA138" i="2"/>
  <c r="AA135" i="2"/>
  <c r="AA98" i="2"/>
  <c r="AA74" i="2"/>
  <c r="AA107" i="2"/>
  <c r="AA109" i="2"/>
  <c r="AA31" i="2"/>
  <c r="AA25" i="2"/>
  <c r="AA97" i="2"/>
  <c r="AA62" i="2"/>
  <c r="AA119" i="2"/>
  <c r="AA34" i="2"/>
  <c r="AA113" i="2"/>
  <c r="AA8" i="2"/>
  <c r="AA35" i="2"/>
  <c r="AA128" i="2"/>
  <c r="AA116" i="2"/>
  <c r="AA96" i="2"/>
  <c r="AA93" i="2"/>
  <c r="AA106" i="2"/>
  <c r="AA43" i="2"/>
  <c r="AA41" i="2"/>
  <c r="AA22" i="2"/>
  <c r="AA38" i="2"/>
  <c r="AA125" i="2"/>
  <c r="AA12" i="2"/>
  <c r="AA55" i="2"/>
  <c r="AA10" i="2"/>
  <c r="AA129" i="2"/>
  <c r="AA91" i="2"/>
  <c r="AA115" i="2"/>
  <c r="AA78" i="2"/>
  <c r="AA56" i="2"/>
  <c r="AA80" i="2"/>
  <c r="AA76" i="2"/>
  <c r="AA83" i="2"/>
  <c r="AA24" i="2"/>
  <c r="AA108" i="2"/>
  <c r="AA118" i="2"/>
  <c r="AA6" i="2"/>
  <c r="AA94" i="2"/>
  <c r="AA86" i="2"/>
  <c r="AA46" i="2"/>
  <c r="AA105" i="2"/>
  <c r="AA48" i="2"/>
  <c r="AA13" i="2"/>
  <c r="AA131" i="2"/>
  <c r="AA15" i="2"/>
  <c r="AA67" i="2"/>
  <c r="AA17" i="2"/>
  <c r="AA39" i="2"/>
  <c r="AA9" i="2"/>
  <c r="AA37" i="2"/>
  <c r="AA132" i="2"/>
  <c r="AA121" i="2"/>
  <c r="AA33" i="2"/>
  <c r="AA20" i="2"/>
  <c r="AA52" i="2"/>
  <c r="AA110" i="2"/>
  <c r="AA111" i="2"/>
  <c r="AA124" i="2"/>
  <c r="AA60" i="2"/>
  <c r="AA117" i="2"/>
  <c r="AA77" i="2"/>
  <c r="AA68" i="2"/>
  <c r="AA114" i="2"/>
  <c r="AA64" i="2"/>
  <c r="AA84" i="2"/>
  <c r="AA19" i="2"/>
  <c r="AA11" i="2"/>
  <c r="AA102" i="2"/>
  <c r="AA101" i="2"/>
  <c r="AA104" i="2"/>
  <c r="AA30" i="2"/>
  <c r="AA4" i="2"/>
  <c r="AA57" i="2"/>
  <c r="AA89" i="2"/>
  <c r="AA49" i="2"/>
  <c r="AA40" i="2"/>
  <c r="AA5" i="2"/>
  <c r="AA18" i="2"/>
  <c r="AA81" i="2"/>
  <c r="AA47" i="2"/>
  <c r="AA44" i="2"/>
  <c r="AA59" i="2"/>
  <c r="AA112" i="2"/>
  <c r="AA87" i="2"/>
  <c r="AA133" i="2"/>
  <c r="AA14" i="2"/>
  <c r="AA134" i="2"/>
  <c r="AA130" i="2"/>
  <c r="AA26" i="2"/>
  <c r="AA66" i="2"/>
  <c r="AA50" i="2"/>
  <c r="AA100" i="2"/>
  <c r="AA16" i="2"/>
  <c r="AA23" i="2"/>
  <c r="AA122" i="2"/>
  <c r="AA32" i="2"/>
  <c r="AA136" i="2"/>
  <c r="AA120" i="2"/>
  <c r="AA21" i="2"/>
  <c r="AA123" i="2"/>
  <c r="AA126" i="2"/>
  <c r="AA53" i="2"/>
  <c r="AA99" i="2"/>
  <c r="B139" i="1"/>
  <c r="H139" i="1"/>
  <c r="I139" i="1"/>
  <c r="J139" i="1"/>
  <c r="FR139" i="1"/>
  <c r="D51" i="1"/>
  <c r="D72" i="1"/>
  <c r="D3" i="1"/>
  <c r="D127" i="1"/>
  <c r="D45" i="1"/>
  <c r="D75" i="1"/>
  <c r="D27" i="1"/>
  <c r="D29" i="1"/>
  <c r="D65" i="1"/>
  <c r="D69" i="1"/>
  <c r="D2" i="1"/>
  <c r="D137" i="1"/>
  <c r="D95" i="1"/>
  <c r="D7" i="1"/>
  <c r="D54" i="1"/>
  <c r="D63" i="1"/>
  <c r="D28" i="1"/>
  <c r="D42" i="1"/>
  <c r="D71" i="1"/>
  <c r="D70" i="1"/>
  <c r="D61" i="1"/>
  <c r="D58" i="1"/>
  <c r="D90" i="1"/>
  <c r="D88" i="1"/>
  <c r="D85" i="1"/>
  <c r="D92" i="1"/>
  <c r="D79" i="1"/>
  <c r="D82" i="1"/>
  <c r="D36" i="1"/>
  <c r="D73" i="1"/>
  <c r="D103" i="1"/>
  <c r="D138" i="1"/>
  <c r="D135" i="1"/>
  <c r="D98" i="1"/>
  <c r="D74" i="1"/>
  <c r="D107" i="1"/>
  <c r="D109" i="1"/>
  <c r="D31" i="1"/>
  <c r="D25" i="1"/>
  <c r="D97" i="1"/>
  <c r="D62" i="1"/>
  <c r="D119" i="1"/>
  <c r="D34" i="1"/>
  <c r="D113" i="1"/>
  <c r="D8" i="1"/>
  <c r="D35" i="1"/>
  <c r="D128" i="1"/>
  <c r="D116" i="1"/>
  <c r="D96" i="1"/>
  <c r="D93" i="1"/>
  <c r="D106" i="1"/>
  <c r="D43" i="1"/>
  <c r="D41" i="1"/>
  <c r="D22" i="1"/>
  <c r="D38" i="1"/>
  <c r="D125" i="1"/>
  <c r="D12" i="1"/>
  <c r="D55" i="1"/>
  <c r="D10" i="1"/>
  <c r="D129" i="1"/>
  <c r="D91" i="1"/>
  <c r="D115" i="1"/>
  <c r="D78" i="1"/>
  <c r="D56" i="1"/>
  <c r="D80" i="1"/>
  <c r="D76" i="1"/>
  <c r="D83" i="1"/>
  <c r="D24" i="1"/>
  <c r="D108" i="1"/>
  <c r="D118" i="1"/>
  <c r="D6" i="1"/>
  <c r="D94" i="1"/>
  <c r="D86" i="1"/>
  <c r="D46" i="1"/>
  <c r="D105" i="1"/>
  <c r="D48" i="1"/>
  <c r="D13" i="1"/>
  <c r="D131" i="1"/>
  <c r="D15" i="1"/>
  <c r="D67" i="1"/>
  <c r="D17" i="1"/>
  <c r="D39" i="1"/>
  <c r="D9" i="1"/>
  <c r="D37" i="1"/>
  <c r="D132" i="1"/>
  <c r="D121" i="1"/>
  <c r="D33" i="1"/>
  <c r="D20" i="1"/>
  <c r="D52" i="1"/>
  <c r="D110" i="1"/>
  <c r="D111" i="1"/>
  <c r="D124" i="1"/>
  <c r="D60" i="1"/>
  <c r="D117" i="1"/>
  <c r="D77" i="1"/>
  <c r="D68" i="1"/>
  <c r="D114" i="1"/>
  <c r="D64" i="1"/>
  <c r="D84" i="1"/>
  <c r="D19" i="1"/>
  <c r="D11" i="1"/>
  <c r="D102" i="1"/>
  <c r="D101" i="1"/>
  <c r="D104" i="1"/>
  <c r="D30" i="1"/>
  <c r="D4" i="1"/>
  <c r="D57" i="1"/>
  <c r="D89" i="1"/>
  <c r="D49" i="1"/>
  <c r="D40" i="1"/>
  <c r="D5" i="1"/>
  <c r="D18" i="1"/>
  <c r="D81" i="1"/>
  <c r="D47" i="1"/>
  <c r="D44" i="1"/>
  <c r="D59" i="1"/>
  <c r="D112" i="1"/>
  <c r="D87" i="1"/>
  <c r="D133" i="1"/>
  <c r="D14" i="1"/>
  <c r="D134" i="1"/>
  <c r="D130" i="1"/>
  <c r="D26" i="1"/>
  <c r="D66" i="1"/>
  <c r="D50" i="1"/>
  <c r="D100" i="1"/>
  <c r="D16" i="1"/>
  <c r="D23" i="1"/>
  <c r="D122" i="1"/>
  <c r="D32" i="1"/>
  <c r="D136" i="1"/>
  <c r="D120" i="1"/>
  <c r="D21" i="1"/>
  <c r="D123" i="1"/>
  <c r="D126" i="1"/>
  <c r="D53" i="1"/>
  <c r="D99" i="1"/>
  <c r="AB51" i="1"/>
  <c r="AB72" i="1"/>
  <c r="AB3" i="1"/>
  <c r="AB127" i="1"/>
  <c r="AB45" i="1"/>
  <c r="AB75" i="1"/>
  <c r="AB27" i="1"/>
  <c r="AB29" i="1"/>
  <c r="AB65" i="1"/>
  <c r="AB69" i="1"/>
  <c r="AB2" i="1"/>
  <c r="AB137" i="1"/>
  <c r="AB95" i="1"/>
  <c r="AB7" i="1"/>
  <c r="AB54" i="1"/>
  <c r="AB63" i="1"/>
  <c r="AB28" i="1"/>
  <c r="AB42" i="1"/>
  <c r="AB71" i="1"/>
  <c r="AB70" i="1"/>
  <c r="AB61" i="1"/>
  <c r="AB58" i="1"/>
  <c r="AB90" i="1"/>
  <c r="AB88" i="1"/>
  <c r="AB85" i="1"/>
  <c r="AB92" i="1"/>
  <c r="AB79" i="1"/>
  <c r="AB82" i="1"/>
  <c r="AB36" i="1"/>
  <c r="AB73" i="1"/>
  <c r="AB103" i="1"/>
  <c r="AB138" i="1"/>
  <c r="AB135" i="1"/>
  <c r="AB98" i="1"/>
  <c r="AB74" i="1"/>
  <c r="AB107" i="1"/>
  <c r="AB109" i="1"/>
  <c r="AB31" i="1"/>
  <c r="AB25" i="1"/>
  <c r="AB97" i="1"/>
  <c r="AB62" i="1"/>
  <c r="AB119" i="1"/>
  <c r="AB34" i="1"/>
  <c r="AB113" i="1"/>
  <c r="AB8" i="1"/>
  <c r="AB35" i="1"/>
  <c r="AB128" i="1"/>
  <c r="AB116" i="1"/>
  <c r="AB96" i="1"/>
  <c r="AB93" i="1"/>
  <c r="AB106" i="1"/>
  <c r="AB43" i="1"/>
  <c r="AB41" i="1"/>
  <c r="AB22" i="1"/>
  <c r="AB38" i="1"/>
  <c r="AB125" i="1"/>
  <c r="AB12" i="1"/>
  <c r="AB55" i="1"/>
  <c r="AB10" i="1"/>
  <c r="AB129" i="1"/>
  <c r="AB91" i="1"/>
  <c r="AB115" i="1"/>
  <c r="AB78" i="1"/>
  <c r="AB56" i="1"/>
  <c r="AB80" i="1"/>
  <c r="AB76" i="1"/>
  <c r="AB83" i="1"/>
  <c r="AB24" i="1"/>
  <c r="AB108" i="1"/>
  <c r="AB118" i="1"/>
  <c r="AB6" i="1"/>
  <c r="AB94" i="1"/>
  <c r="AB86" i="1"/>
  <c r="AB46" i="1"/>
  <c r="AB105" i="1"/>
  <c r="AB48" i="1"/>
  <c r="AB13" i="1"/>
  <c r="AB131" i="1"/>
  <c r="AB15" i="1"/>
  <c r="AB67" i="1"/>
  <c r="AB17" i="1"/>
  <c r="AB39" i="1"/>
  <c r="AB9" i="1"/>
  <c r="AB37" i="1"/>
  <c r="AB132" i="1"/>
  <c r="AB121" i="1"/>
  <c r="AB33" i="1"/>
  <c r="AB20" i="1"/>
  <c r="AB52" i="1"/>
  <c r="AB110" i="1"/>
  <c r="AB111" i="1"/>
  <c r="AB124" i="1"/>
  <c r="AB60" i="1"/>
  <c r="AB117" i="1"/>
  <c r="AB77" i="1"/>
  <c r="AB68" i="1"/>
  <c r="AB114" i="1"/>
  <c r="AB64" i="1"/>
  <c r="AB84" i="1"/>
  <c r="AB19" i="1"/>
  <c r="AB11" i="1"/>
  <c r="AB102" i="1"/>
  <c r="AB101" i="1"/>
  <c r="AB104" i="1"/>
  <c r="AB30" i="1"/>
  <c r="AB4" i="1"/>
  <c r="AB57" i="1"/>
  <c r="AB89" i="1"/>
  <c r="AB49" i="1"/>
  <c r="AB40" i="1"/>
  <c r="AB5" i="1"/>
  <c r="AB18" i="1"/>
  <c r="AB81" i="1"/>
  <c r="AB47" i="1"/>
  <c r="AB44" i="1"/>
  <c r="AB59" i="1"/>
  <c r="AB112" i="1"/>
  <c r="AB87" i="1"/>
  <c r="AB133" i="1"/>
  <c r="AB14" i="1"/>
  <c r="AB134" i="1"/>
  <c r="AB130" i="1"/>
  <c r="AB26" i="1"/>
  <c r="AB66" i="1"/>
  <c r="AB50" i="1"/>
  <c r="AB100" i="1"/>
  <c r="AB16" i="1"/>
  <c r="AB23" i="1"/>
  <c r="AB122" i="1"/>
  <c r="AB32" i="1"/>
  <c r="AB136" i="1"/>
  <c r="AB120" i="1"/>
  <c r="AB21" i="1"/>
  <c r="AB123" i="1"/>
  <c r="AB126" i="1"/>
  <c r="AB53" i="1"/>
  <c r="AB99" i="1"/>
  <c r="E2" i="1" l="1"/>
  <c r="F2" i="1" s="1"/>
  <c r="E126" i="1"/>
  <c r="F126" i="1" s="1"/>
  <c r="E3" i="1"/>
  <c r="F3" i="1" s="1"/>
  <c r="E3" i="2"/>
  <c r="F3" i="2" s="1"/>
  <c r="D3" i="4"/>
  <c r="E3" i="4" s="1"/>
  <c r="E16" i="1"/>
  <c r="F16" i="1" s="1"/>
  <c r="E44" i="1"/>
  <c r="F44" i="1" s="1"/>
  <c r="E101" i="1"/>
  <c r="F101" i="1" s="1"/>
  <c r="E77" i="1"/>
  <c r="F77" i="1" s="1"/>
  <c r="E9" i="1"/>
  <c r="F9" i="1" s="1"/>
  <c r="E6" i="1"/>
  <c r="F6" i="1" s="1"/>
  <c r="E38" i="1"/>
  <c r="F38" i="1" s="1"/>
  <c r="E34" i="1"/>
  <c r="F34" i="1" s="1"/>
  <c r="E74" i="1"/>
  <c r="F74" i="1" s="1"/>
  <c r="E71" i="1"/>
  <c r="F71" i="1" s="1"/>
  <c r="E53" i="2"/>
  <c r="F53" i="2" s="1"/>
  <c r="E66" i="2"/>
  <c r="F66" i="2" s="1"/>
  <c r="E59" i="2"/>
  <c r="F59" i="2" s="1"/>
  <c r="E104" i="2"/>
  <c r="F104" i="2" s="1"/>
  <c r="E20" i="2"/>
  <c r="F20" i="2" s="1"/>
  <c r="E48" i="2"/>
  <c r="F48" i="2" s="1"/>
  <c r="E56" i="2"/>
  <c r="F56" i="2" s="1"/>
  <c r="E43" i="2"/>
  <c r="F43" i="2" s="1"/>
  <c r="E97" i="2"/>
  <c r="F97" i="2" s="1"/>
  <c r="E82" i="2"/>
  <c r="F82" i="2" s="1"/>
  <c r="E63" i="2"/>
  <c r="F63" i="2" s="1"/>
  <c r="E127" i="2"/>
  <c r="F127" i="2" s="1"/>
  <c r="E53" i="3"/>
  <c r="F53" i="3" s="1"/>
  <c r="E41" i="3"/>
  <c r="F41" i="3" s="1"/>
  <c r="E29" i="3"/>
  <c r="F29" i="3" s="1"/>
  <c r="E17" i="3"/>
  <c r="F17" i="3" s="1"/>
  <c r="E5" i="3"/>
  <c r="F5" i="3" s="1"/>
  <c r="D38" i="4"/>
  <c r="E38" i="4" s="1"/>
  <c r="D15" i="4"/>
  <c r="E15" i="4" s="1"/>
  <c r="D51" i="4"/>
  <c r="E51" i="4" s="1"/>
  <c r="D14" i="4"/>
  <c r="E14" i="4" s="1"/>
  <c r="D5" i="4"/>
  <c r="E5" i="4" s="1"/>
  <c r="E99" i="1"/>
  <c r="F99" i="1" s="1"/>
  <c r="E21" i="1"/>
  <c r="F21" i="1" s="1"/>
  <c r="E122" i="1"/>
  <c r="F122" i="1" s="1"/>
  <c r="E50" i="1"/>
  <c r="F50" i="1" s="1"/>
  <c r="E134" i="1"/>
  <c r="F134" i="1" s="1"/>
  <c r="E112" i="1"/>
  <c r="F112" i="1" s="1"/>
  <c r="E81" i="1"/>
  <c r="F81" i="1" s="1"/>
  <c r="E49" i="1"/>
  <c r="F49" i="1" s="1"/>
  <c r="E30" i="1"/>
  <c r="F30" i="1" s="1"/>
  <c r="E11" i="1"/>
  <c r="F11" i="1" s="1"/>
  <c r="E114" i="1"/>
  <c r="F114" i="1" s="1"/>
  <c r="E60" i="1"/>
  <c r="F60" i="1" s="1"/>
  <c r="E52" i="1"/>
  <c r="F52" i="1" s="1"/>
  <c r="E132" i="1"/>
  <c r="F132" i="1" s="1"/>
  <c r="E17" i="1"/>
  <c r="F17" i="1" s="1"/>
  <c r="E13" i="1"/>
  <c r="F13" i="1" s="1"/>
  <c r="E86" i="1"/>
  <c r="F86" i="1" s="1"/>
  <c r="E108" i="1"/>
  <c r="F108" i="1" s="1"/>
  <c r="E80" i="1"/>
  <c r="F80" i="1" s="1"/>
  <c r="E91" i="1"/>
  <c r="F91" i="1" s="1"/>
  <c r="E12" i="1"/>
  <c r="F12" i="1" s="1"/>
  <c r="E41" i="1"/>
  <c r="F41" i="1" s="1"/>
  <c r="E96" i="1"/>
  <c r="F96" i="1" s="1"/>
  <c r="E8" i="1"/>
  <c r="F8" i="1" s="1"/>
  <c r="E62" i="1"/>
  <c r="F62" i="1" s="1"/>
  <c r="E109" i="1"/>
  <c r="F109" i="1" s="1"/>
  <c r="E135" i="1"/>
  <c r="F135" i="1" s="1"/>
  <c r="E36" i="1"/>
  <c r="F36" i="1" s="1"/>
  <c r="E85" i="1"/>
  <c r="F85" i="1" s="1"/>
  <c r="E61" i="1"/>
  <c r="F61" i="1" s="1"/>
  <c r="E28" i="1"/>
  <c r="F28" i="1" s="1"/>
  <c r="E95" i="1"/>
  <c r="F95" i="1" s="1"/>
  <c r="E65" i="1"/>
  <c r="F65" i="1" s="1"/>
  <c r="E45" i="1"/>
  <c r="F45" i="1" s="1"/>
  <c r="E51" i="1"/>
  <c r="F51" i="1" s="1"/>
  <c r="E123" i="2"/>
  <c r="F123" i="2" s="1"/>
  <c r="E32" i="2"/>
  <c r="F32" i="2" s="1"/>
  <c r="E100" i="2"/>
  <c r="F100" i="2" s="1"/>
  <c r="E130" i="2"/>
  <c r="F130" i="2" s="1"/>
  <c r="E87" i="2"/>
  <c r="F87" i="2" s="1"/>
  <c r="E47" i="2"/>
  <c r="F47" i="2" s="1"/>
  <c r="E40" i="2"/>
  <c r="F40" i="2" s="1"/>
  <c r="E4" i="2"/>
  <c r="F4" i="2" s="1"/>
  <c r="E102" i="2"/>
  <c r="F102" i="2" s="1"/>
  <c r="E64" i="2"/>
  <c r="F64" i="2" s="1"/>
  <c r="E117" i="2"/>
  <c r="F117" i="2" s="1"/>
  <c r="E110" i="2"/>
  <c r="F110" i="2" s="1"/>
  <c r="E121" i="2"/>
  <c r="F121" i="2" s="1"/>
  <c r="E39" i="2"/>
  <c r="F39" i="2" s="1"/>
  <c r="E131" i="2"/>
  <c r="F131" i="2" s="1"/>
  <c r="E46" i="2"/>
  <c r="F46" i="2" s="1"/>
  <c r="E118" i="2"/>
  <c r="F118" i="2" s="1"/>
  <c r="E76" i="2"/>
  <c r="F76" i="2" s="1"/>
  <c r="E115" i="2"/>
  <c r="F115" i="2" s="1"/>
  <c r="E55" i="2"/>
  <c r="F55" i="2" s="1"/>
  <c r="E22" i="2"/>
  <c r="F22" i="2" s="1"/>
  <c r="E93" i="2"/>
  <c r="F93" i="2" s="1"/>
  <c r="E35" i="2"/>
  <c r="F35" i="2" s="1"/>
  <c r="E119" i="2"/>
  <c r="F119" i="2" s="1"/>
  <c r="E31" i="2"/>
  <c r="F31" i="2" s="1"/>
  <c r="E98" i="2"/>
  <c r="F98" i="2" s="1"/>
  <c r="E73" i="2"/>
  <c r="F73" i="2" s="1"/>
  <c r="E92" i="2"/>
  <c r="F92" i="2" s="1"/>
  <c r="E58" i="2"/>
  <c r="F58" i="2" s="1"/>
  <c r="E42" i="2"/>
  <c r="F42" i="2" s="1"/>
  <c r="E7" i="2"/>
  <c r="F7" i="2" s="1"/>
  <c r="E69" i="2"/>
  <c r="F69" i="2" s="1"/>
  <c r="E75" i="2"/>
  <c r="F75" i="2" s="1"/>
  <c r="E72" i="2"/>
  <c r="F72" i="2" s="1"/>
  <c r="E59" i="3"/>
  <c r="F59" i="3" s="1"/>
  <c r="E55" i="3"/>
  <c r="F55" i="3" s="1"/>
  <c r="E51" i="3"/>
  <c r="F51" i="3" s="1"/>
  <c r="E47" i="3"/>
  <c r="F47" i="3" s="1"/>
  <c r="E43" i="3"/>
  <c r="F43" i="3" s="1"/>
  <c r="E39" i="3"/>
  <c r="F39" i="3" s="1"/>
  <c r="E35" i="3"/>
  <c r="F35" i="3" s="1"/>
  <c r="E31" i="3"/>
  <c r="F31" i="3" s="1"/>
  <c r="E27" i="3"/>
  <c r="F27" i="3" s="1"/>
  <c r="E23" i="3"/>
  <c r="F23" i="3" s="1"/>
  <c r="E19" i="3"/>
  <c r="F19" i="3" s="1"/>
  <c r="E15" i="3"/>
  <c r="F15" i="3" s="1"/>
  <c r="E11" i="3"/>
  <c r="F11" i="3" s="1"/>
  <c r="E7" i="3"/>
  <c r="F7" i="3" s="1"/>
  <c r="E3" i="3"/>
  <c r="F3" i="3" s="1"/>
  <c r="D54" i="4"/>
  <c r="E54" i="4" s="1"/>
  <c r="D62" i="4"/>
  <c r="E62" i="4" s="1"/>
  <c r="D27" i="4"/>
  <c r="E27" i="4" s="1"/>
  <c r="D22" i="4"/>
  <c r="E22" i="4" s="1"/>
  <c r="D49" i="4"/>
  <c r="E49" i="4" s="1"/>
  <c r="D36" i="4"/>
  <c r="E36" i="4" s="1"/>
  <c r="D30" i="4"/>
  <c r="E30" i="4" s="1"/>
  <c r="D6" i="4"/>
  <c r="E6" i="4" s="1"/>
  <c r="D35" i="4"/>
  <c r="E35" i="4" s="1"/>
  <c r="D18" i="4"/>
  <c r="E18" i="4" s="1"/>
  <c r="D52" i="4"/>
  <c r="E52" i="4" s="1"/>
  <c r="D7" i="4"/>
  <c r="E7" i="4" s="1"/>
  <c r="D59" i="4"/>
  <c r="E59" i="4" s="1"/>
  <c r="D24" i="4"/>
  <c r="E24" i="4" s="1"/>
  <c r="D21" i="4"/>
  <c r="E21" i="4" s="1"/>
  <c r="E26" i="1"/>
  <c r="F26" i="1" s="1"/>
  <c r="E5" i="1"/>
  <c r="F5" i="1" s="1"/>
  <c r="E84" i="1"/>
  <c r="F84" i="1" s="1"/>
  <c r="E33" i="1"/>
  <c r="F33" i="1" s="1"/>
  <c r="E105" i="1"/>
  <c r="F105" i="1" s="1"/>
  <c r="E78" i="1"/>
  <c r="F78" i="1" s="1"/>
  <c r="E106" i="1"/>
  <c r="F106" i="1" s="1"/>
  <c r="E25" i="1"/>
  <c r="F25" i="1" s="1"/>
  <c r="E79" i="1"/>
  <c r="F79" i="1" s="1"/>
  <c r="E54" i="1"/>
  <c r="F54" i="1" s="1"/>
  <c r="E27" i="1"/>
  <c r="F27" i="1" s="1"/>
  <c r="E120" i="2"/>
  <c r="F120" i="2" s="1"/>
  <c r="E14" i="2"/>
  <c r="F14" i="2" s="1"/>
  <c r="E89" i="2"/>
  <c r="F89" i="2" s="1"/>
  <c r="E68" i="2"/>
  <c r="F68" i="2" s="1"/>
  <c r="E37" i="2"/>
  <c r="F37" i="2" s="1"/>
  <c r="E94" i="2"/>
  <c r="F94" i="2" s="1"/>
  <c r="E129" i="2"/>
  <c r="F129" i="2" s="1"/>
  <c r="E116" i="2"/>
  <c r="F116" i="2" s="1"/>
  <c r="E138" i="2"/>
  <c r="F138" i="2" s="1"/>
  <c r="E70" i="2"/>
  <c r="F70" i="2" s="1"/>
  <c r="E29" i="2"/>
  <c r="F29" i="2" s="1"/>
  <c r="E61" i="3"/>
  <c r="F61" i="3" s="1"/>
  <c r="E49" i="3"/>
  <c r="F49" i="3" s="1"/>
  <c r="E37" i="3"/>
  <c r="F37" i="3" s="1"/>
  <c r="E25" i="3"/>
  <c r="F25" i="3" s="1"/>
  <c r="E13" i="3"/>
  <c r="F13" i="3" s="1"/>
  <c r="D28" i="4"/>
  <c r="E28" i="4" s="1"/>
  <c r="D9" i="4"/>
  <c r="E9" i="4" s="1"/>
  <c r="D46" i="4"/>
  <c r="E46" i="4" s="1"/>
  <c r="D13" i="4"/>
  <c r="E13" i="4" s="1"/>
  <c r="E123" i="1"/>
  <c r="F123" i="1" s="1"/>
  <c r="E32" i="1"/>
  <c r="F32" i="1" s="1"/>
  <c r="E100" i="1"/>
  <c r="F100" i="1" s="1"/>
  <c r="E130" i="1"/>
  <c r="F130" i="1" s="1"/>
  <c r="E87" i="1"/>
  <c r="F87" i="1" s="1"/>
  <c r="E47" i="1"/>
  <c r="F47" i="1" s="1"/>
  <c r="E40" i="1"/>
  <c r="F40" i="1" s="1"/>
  <c r="E4" i="1"/>
  <c r="F4" i="1" s="1"/>
  <c r="E102" i="1"/>
  <c r="F102" i="1" s="1"/>
  <c r="E64" i="1"/>
  <c r="F64" i="1" s="1"/>
  <c r="E117" i="1"/>
  <c r="F117" i="1" s="1"/>
  <c r="E110" i="1"/>
  <c r="F110" i="1" s="1"/>
  <c r="E121" i="1"/>
  <c r="F121" i="1" s="1"/>
  <c r="E39" i="1"/>
  <c r="F39" i="1" s="1"/>
  <c r="E131" i="1"/>
  <c r="F131" i="1" s="1"/>
  <c r="E46" i="1"/>
  <c r="F46" i="1" s="1"/>
  <c r="E118" i="1"/>
  <c r="F118" i="1" s="1"/>
  <c r="E76" i="1"/>
  <c r="F76" i="1" s="1"/>
  <c r="E115" i="1"/>
  <c r="F115" i="1" s="1"/>
  <c r="E55" i="1"/>
  <c r="F55" i="1" s="1"/>
  <c r="E22" i="1"/>
  <c r="F22" i="1" s="1"/>
  <c r="E93" i="1"/>
  <c r="F93" i="1" s="1"/>
  <c r="E35" i="1"/>
  <c r="F35" i="1" s="1"/>
  <c r="E119" i="1"/>
  <c r="F119" i="1" s="1"/>
  <c r="E31" i="1"/>
  <c r="F31" i="1" s="1"/>
  <c r="E98" i="1"/>
  <c r="F98" i="1" s="1"/>
  <c r="E73" i="1"/>
  <c r="F73" i="1" s="1"/>
  <c r="E92" i="1"/>
  <c r="F92" i="1" s="1"/>
  <c r="E58" i="1"/>
  <c r="F58" i="1" s="1"/>
  <c r="E42" i="1"/>
  <c r="F42" i="1" s="1"/>
  <c r="E7" i="1"/>
  <c r="F7" i="1" s="1"/>
  <c r="E69" i="1"/>
  <c r="F69" i="1" s="1"/>
  <c r="E75" i="1"/>
  <c r="F75" i="1" s="1"/>
  <c r="E72" i="1"/>
  <c r="F72" i="1" s="1"/>
  <c r="E126" i="2"/>
  <c r="F126" i="2" s="1"/>
  <c r="E136" i="2"/>
  <c r="F136" i="2" s="1"/>
  <c r="E16" i="2"/>
  <c r="F16" i="2" s="1"/>
  <c r="E26" i="2"/>
  <c r="F26" i="2" s="1"/>
  <c r="E133" i="2"/>
  <c r="F133" i="2" s="1"/>
  <c r="E44" i="2"/>
  <c r="F44" i="2" s="1"/>
  <c r="E5" i="2"/>
  <c r="F5" i="2" s="1"/>
  <c r="E57" i="2"/>
  <c r="F57" i="2" s="1"/>
  <c r="E101" i="2"/>
  <c r="F101" i="2" s="1"/>
  <c r="E84" i="2"/>
  <c r="F84" i="2" s="1"/>
  <c r="E77" i="2"/>
  <c r="F77" i="2" s="1"/>
  <c r="E111" i="2"/>
  <c r="F111" i="2" s="1"/>
  <c r="E33" i="2"/>
  <c r="F33" i="2" s="1"/>
  <c r="E9" i="2"/>
  <c r="F9" i="2" s="1"/>
  <c r="E15" i="2"/>
  <c r="F15" i="2" s="1"/>
  <c r="E105" i="2"/>
  <c r="F105" i="2" s="1"/>
  <c r="E6" i="2"/>
  <c r="F6" i="2" s="1"/>
  <c r="E83" i="2"/>
  <c r="F83" i="2" s="1"/>
  <c r="E78" i="2"/>
  <c r="F78" i="2" s="1"/>
  <c r="E10" i="2"/>
  <c r="F10" i="2" s="1"/>
  <c r="E38" i="2"/>
  <c r="F38" i="2" s="1"/>
  <c r="E106" i="2"/>
  <c r="F106" i="2" s="1"/>
  <c r="E128" i="2"/>
  <c r="F128" i="2" s="1"/>
  <c r="E34" i="2"/>
  <c r="F34" i="2" s="1"/>
  <c r="E25" i="2"/>
  <c r="F25" i="2" s="1"/>
  <c r="E74" i="2"/>
  <c r="F74" i="2" s="1"/>
  <c r="E103" i="2"/>
  <c r="F103" i="2" s="1"/>
  <c r="E79" i="2"/>
  <c r="F79" i="2" s="1"/>
  <c r="E90" i="2"/>
  <c r="F90" i="2" s="1"/>
  <c r="E71" i="2"/>
  <c r="F71" i="2" s="1"/>
  <c r="E54" i="2"/>
  <c r="F54" i="2" s="1"/>
  <c r="E27" i="2"/>
  <c r="F27" i="2" s="1"/>
  <c r="E60" i="3"/>
  <c r="F60" i="3" s="1"/>
  <c r="E56" i="3"/>
  <c r="F56" i="3" s="1"/>
  <c r="E52" i="3"/>
  <c r="F52" i="3" s="1"/>
  <c r="E48" i="3"/>
  <c r="F48" i="3" s="1"/>
  <c r="E44" i="3"/>
  <c r="F44" i="3" s="1"/>
  <c r="E40" i="3"/>
  <c r="F40" i="3" s="1"/>
  <c r="E36" i="3"/>
  <c r="F36" i="3" s="1"/>
  <c r="E32" i="3"/>
  <c r="F32" i="3" s="1"/>
  <c r="E28" i="3"/>
  <c r="F28" i="3" s="1"/>
  <c r="E24" i="3"/>
  <c r="F24" i="3" s="1"/>
  <c r="E20" i="3"/>
  <c r="F20" i="3" s="1"/>
  <c r="E16" i="3"/>
  <c r="F16" i="3" s="1"/>
  <c r="E12" i="3"/>
  <c r="F12" i="3" s="1"/>
  <c r="E8" i="3"/>
  <c r="F8" i="3" s="1"/>
  <c r="E4" i="3"/>
  <c r="F4" i="3" s="1"/>
  <c r="D2" i="4"/>
  <c r="E2" i="4" s="1"/>
  <c r="D17" i="4"/>
  <c r="E17" i="4" s="1"/>
  <c r="D33" i="4"/>
  <c r="E33" i="4" s="1"/>
  <c r="D53" i="4"/>
  <c r="E53" i="4" s="1"/>
  <c r="D11" i="4"/>
  <c r="E11" i="4" s="1"/>
  <c r="D57" i="4"/>
  <c r="E57" i="4" s="1"/>
  <c r="D12" i="4"/>
  <c r="E12" i="4" s="1"/>
  <c r="D23" i="4"/>
  <c r="E23" i="4" s="1"/>
  <c r="D4" i="4"/>
  <c r="E4" i="4" s="1"/>
  <c r="D31" i="4"/>
  <c r="E31" i="4" s="1"/>
  <c r="D25" i="4"/>
  <c r="E25" i="4" s="1"/>
  <c r="D16" i="4"/>
  <c r="E16" i="4" s="1"/>
  <c r="D44" i="4"/>
  <c r="E44" i="4" s="1"/>
  <c r="D48" i="4"/>
  <c r="E48" i="4" s="1"/>
  <c r="D37" i="4"/>
  <c r="E37" i="4" s="1"/>
  <c r="E136" i="1"/>
  <c r="F136" i="1" s="1"/>
  <c r="E133" i="1"/>
  <c r="F133" i="1" s="1"/>
  <c r="E57" i="1"/>
  <c r="F57" i="1" s="1"/>
  <c r="E111" i="1"/>
  <c r="F111" i="1" s="1"/>
  <c r="E15" i="1"/>
  <c r="F15" i="1" s="1"/>
  <c r="E83" i="1"/>
  <c r="F83" i="1" s="1"/>
  <c r="E10" i="1"/>
  <c r="F10" i="1" s="1"/>
  <c r="E128" i="1"/>
  <c r="F128" i="1" s="1"/>
  <c r="E103" i="1"/>
  <c r="F103" i="1" s="1"/>
  <c r="E90" i="1"/>
  <c r="F90" i="1" s="1"/>
  <c r="E23" i="2"/>
  <c r="F23" i="2" s="1"/>
  <c r="E18" i="2"/>
  <c r="F18" i="2" s="1"/>
  <c r="E19" i="2"/>
  <c r="F19" i="2" s="1"/>
  <c r="E124" i="2"/>
  <c r="F124" i="2" s="1"/>
  <c r="E67" i="2"/>
  <c r="F67" i="2" s="1"/>
  <c r="E24" i="2"/>
  <c r="F24" i="2" s="1"/>
  <c r="E125" i="2"/>
  <c r="F125" i="2" s="1"/>
  <c r="E113" i="2"/>
  <c r="F113" i="2" s="1"/>
  <c r="E107" i="2"/>
  <c r="F107" i="2" s="1"/>
  <c r="E88" i="2"/>
  <c r="F88" i="2" s="1"/>
  <c r="E137" i="2"/>
  <c r="F137" i="2" s="1"/>
  <c r="E57" i="3"/>
  <c r="F57" i="3" s="1"/>
  <c r="E45" i="3"/>
  <c r="F45" i="3" s="1"/>
  <c r="E33" i="3"/>
  <c r="F33" i="3" s="1"/>
  <c r="E21" i="3"/>
  <c r="F21" i="3" s="1"/>
  <c r="E9" i="3"/>
  <c r="F9" i="3" s="1"/>
  <c r="D20" i="4"/>
  <c r="E20" i="4" s="1"/>
  <c r="D60" i="4"/>
  <c r="E60" i="4" s="1"/>
  <c r="D50" i="4"/>
  <c r="E50" i="4" s="1"/>
  <c r="D26" i="4"/>
  <c r="E26" i="4" s="1"/>
  <c r="D8" i="4"/>
  <c r="E8" i="4" s="1"/>
  <c r="D45" i="4"/>
  <c r="E45" i="4" s="1"/>
  <c r="E53" i="1"/>
  <c r="F53" i="1" s="1"/>
  <c r="E120" i="1"/>
  <c r="F120" i="1" s="1"/>
  <c r="E23" i="1"/>
  <c r="F23" i="1" s="1"/>
  <c r="E66" i="1"/>
  <c r="F66" i="1" s="1"/>
  <c r="E14" i="1"/>
  <c r="F14" i="1" s="1"/>
  <c r="E59" i="1"/>
  <c r="F59" i="1" s="1"/>
  <c r="E18" i="1"/>
  <c r="F18" i="1" s="1"/>
  <c r="E89" i="1"/>
  <c r="F89" i="1" s="1"/>
  <c r="E104" i="1"/>
  <c r="F104" i="1" s="1"/>
  <c r="E19" i="1"/>
  <c r="F19" i="1" s="1"/>
  <c r="E68" i="1"/>
  <c r="F68" i="1" s="1"/>
  <c r="E124" i="1"/>
  <c r="F124" i="1" s="1"/>
  <c r="E20" i="1"/>
  <c r="F20" i="1" s="1"/>
  <c r="E37" i="1"/>
  <c r="F37" i="1" s="1"/>
  <c r="E67" i="1"/>
  <c r="F67" i="1" s="1"/>
  <c r="E48" i="1"/>
  <c r="F48" i="1" s="1"/>
  <c r="E94" i="1"/>
  <c r="F94" i="1" s="1"/>
  <c r="E24" i="1"/>
  <c r="F24" i="1" s="1"/>
  <c r="E56" i="1"/>
  <c r="F56" i="1" s="1"/>
  <c r="E129" i="1"/>
  <c r="F129" i="1" s="1"/>
  <c r="E125" i="1"/>
  <c r="F125" i="1" s="1"/>
  <c r="E43" i="1"/>
  <c r="F43" i="1" s="1"/>
  <c r="E116" i="1"/>
  <c r="F116" i="1" s="1"/>
  <c r="E113" i="1"/>
  <c r="F113" i="1" s="1"/>
  <c r="E97" i="1"/>
  <c r="F97" i="1" s="1"/>
  <c r="E107" i="1"/>
  <c r="F107" i="1" s="1"/>
  <c r="E138" i="1"/>
  <c r="F138" i="1" s="1"/>
  <c r="E82" i="1"/>
  <c r="F82" i="1" s="1"/>
  <c r="E88" i="1"/>
  <c r="F88" i="1" s="1"/>
  <c r="E70" i="1"/>
  <c r="F70" i="1" s="1"/>
  <c r="E63" i="1"/>
  <c r="F63" i="1" s="1"/>
  <c r="E137" i="1"/>
  <c r="F137" i="1" s="1"/>
  <c r="E29" i="1"/>
  <c r="F29" i="1" s="1"/>
  <c r="E127" i="1"/>
  <c r="F127" i="1" s="1"/>
  <c r="E99" i="2"/>
  <c r="F99" i="2" s="1"/>
  <c r="E21" i="2"/>
  <c r="F21" i="2" s="1"/>
  <c r="E122" i="2"/>
  <c r="F122" i="2" s="1"/>
  <c r="E50" i="2"/>
  <c r="F50" i="2" s="1"/>
  <c r="E134" i="2"/>
  <c r="F134" i="2" s="1"/>
  <c r="E112" i="2"/>
  <c r="F112" i="2" s="1"/>
  <c r="E81" i="2"/>
  <c r="F81" i="2" s="1"/>
  <c r="E49" i="2"/>
  <c r="F49" i="2" s="1"/>
  <c r="E30" i="2"/>
  <c r="F30" i="2" s="1"/>
  <c r="E11" i="2"/>
  <c r="F11" i="2" s="1"/>
  <c r="E114" i="2"/>
  <c r="F114" i="2" s="1"/>
  <c r="E60" i="2"/>
  <c r="F60" i="2" s="1"/>
  <c r="E52" i="2"/>
  <c r="F52" i="2" s="1"/>
  <c r="E132" i="2"/>
  <c r="F132" i="2" s="1"/>
  <c r="E17" i="2"/>
  <c r="F17" i="2" s="1"/>
  <c r="E13" i="2"/>
  <c r="F13" i="2" s="1"/>
  <c r="E86" i="2"/>
  <c r="F86" i="2" s="1"/>
  <c r="E108" i="2"/>
  <c r="F108" i="2" s="1"/>
  <c r="E80" i="2"/>
  <c r="F80" i="2" s="1"/>
  <c r="E91" i="2"/>
  <c r="F91" i="2" s="1"/>
  <c r="E12" i="2"/>
  <c r="F12" i="2" s="1"/>
  <c r="E41" i="2"/>
  <c r="F41" i="2" s="1"/>
  <c r="E96" i="2"/>
  <c r="F96" i="2" s="1"/>
  <c r="E8" i="2"/>
  <c r="F8" i="2" s="1"/>
  <c r="E62" i="2"/>
  <c r="F62" i="2" s="1"/>
  <c r="E109" i="2"/>
  <c r="F109" i="2" s="1"/>
  <c r="E135" i="2"/>
  <c r="F135" i="2" s="1"/>
  <c r="E36" i="2"/>
  <c r="F36" i="2" s="1"/>
  <c r="E85" i="2"/>
  <c r="F85" i="2" s="1"/>
  <c r="E61" i="2"/>
  <c r="F61" i="2" s="1"/>
  <c r="E28" i="2"/>
  <c r="F28" i="2" s="1"/>
  <c r="E95" i="2"/>
  <c r="F95" i="2" s="1"/>
  <c r="E65" i="2"/>
  <c r="F65" i="2" s="1"/>
  <c r="E45" i="2"/>
  <c r="F45" i="2" s="1"/>
  <c r="E51" i="2"/>
  <c r="F51" i="2" s="1"/>
  <c r="E62" i="3"/>
  <c r="F62" i="3" s="1"/>
  <c r="E58" i="3"/>
  <c r="F58" i="3" s="1"/>
  <c r="E54" i="3"/>
  <c r="F54" i="3" s="1"/>
  <c r="E50" i="3"/>
  <c r="F50" i="3" s="1"/>
  <c r="E46" i="3"/>
  <c r="F46" i="3" s="1"/>
  <c r="E42" i="3"/>
  <c r="F42" i="3" s="1"/>
  <c r="E38" i="3"/>
  <c r="F38" i="3" s="1"/>
  <c r="E34" i="3"/>
  <c r="F34" i="3" s="1"/>
  <c r="E30" i="3"/>
  <c r="F30" i="3" s="1"/>
  <c r="E26" i="3"/>
  <c r="F26" i="3" s="1"/>
  <c r="E22" i="3"/>
  <c r="F22" i="3" s="1"/>
  <c r="E18" i="3"/>
  <c r="F18" i="3" s="1"/>
  <c r="E14" i="3"/>
  <c r="F14" i="3" s="1"/>
  <c r="E10" i="3"/>
  <c r="F10" i="3" s="1"/>
  <c r="E6" i="3"/>
  <c r="F6" i="3" s="1"/>
  <c r="E2" i="3"/>
  <c r="F2" i="3" s="1"/>
  <c r="D19" i="4"/>
  <c r="E19" i="4" s="1"/>
  <c r="D56" i="4"/>
  <c r="E56" i="4" s="1"/>
  <c r="D34" i="4"/>
  <c r="E34" i="4" s="1"/>
  <c r="D55" i="4"/>
  <c r="E55" i="4" s="1"/>
  <c r="D61" i="4"/>
  <c r="E61" i="4" s="1"/>
  <c r="D32" i="4"/>
  <c r="E32" i="4" s="1"/>
  <c r="D41" i="4"/>
  <c r="E41" i="4" s="1"/>
  <c r="D10" i="4"/>
  <c r="E10" i="4" s="1"/>
  <c r="D39" i="4"/>
  <c r="E39" i="4" s="1"/>
  <c r="D29" i="4"/>
  <c r="E29" i="4" s="1"/>
  <c r="D40" i="4"/>
  <c r="E40" i="4" s="1"/>
  <c r="D42" i="4"/>
  <c r="E42" i="4" s="1"/>
  <c r="D58" i="4"/>
  <c r="E58" i="4" s="1"/>
  <c r="D47" i="4"/>
  <c r="E47" i="4" s="1"/>
  <c r="D43" i="4"/>
  <c r="E43" i="4" s="1"/>
  <c r="FI113" i="47" l="1"/>
  <c r="FF22" i="47"/>
</calcChain>
</file>

<file path=xl/connections.xml><?xml version="1.0" encoding="utf-8"?>
<connections xmlns="http://schemas.openxmlformats.org/spreadsheetml/2006/main">
  <connection id="1" name="Dotaz z MySQLDivadla" type="1" refreshedVersion="3" savePassword="1" deleted="1" background="1" saveData="1">
    <dbPr connection="" command=""/>
  </connection>
  <connection id="2" name="Dotaz z MySQLDivadla1" type="1" refreshedVersion="3" savePassword="1" deleted="1" background="1" saveData="1">
    <dbPr connection="" command=""/>
  </connection>
  <connection id="3" name="Dotaz z MySQLDivadla2" type="1" refreshedVersion="3" savePassword="1" deleted="1" background="1" saveData="1">
    <dbPr connection="" command=""/>
  </connection>
  <connection id="4" name="Dotaz z MySQLDivadla3" type="1" refreshedVersion="3" savePassword="1" deleted="1" background="1" saveData="1">
    <dbPr connection="" command=""/>
  </connection>
  <connection id="5" interval="60" name="Dotaz z SQL" type="1" refreshedVersion="3" savePassword="1" deleted="1" background="1" refreshOnLoad="1" saveData="1">
    <dbPr connection="" command=""/>
  </connection>
  <connection id="6" interval="60" name="Dotaz z SQL1" type="1" refreshedVersion="3" savePassword="1" deleted="1" background="1" refreshOnLoad="1" saveData="1">
    <dbPr connection="" command=""/>
  </connection>
  <connection id="7" interval="60" name="Dotaz z SqlDivadla" type="1" refreshedVersion="3" savePassword="1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<sst xmlns="http://schemas.openxmlformats.org/spreadsheetml/2006/main" count="16470" uniqueCount="7737">
  <si>
    <t>f0101_1</t>
  </si>
  <si>
    <t>f0101_2</t>
  </si>
  <si>
    <t>f0102_1</t>
  </si>
  <si>
    <t>f0102_2</t>
  </si>
  <si>
    <t>f0103_1</t>
  </si>
  <si>
    <t>f0103_2</t>
  </si>
  <si>
    <t>f0104_1</t>
  </si>
  <si>
    <t>f0104_2</t>
  </si>
  <si>
    <t>f0105_1</t>
  </si>
  <si>
    <t>f0105_2</t>
  </si>
  <si>
    <t>f0106_1</t>
  </si>
  <si>
    <t>f0107_1</t>
  </si>
  <si>
    <t>f0108_1</t>
  </si>
  <si>
    <t>f0109_1</t>
  </si>
  <si>
    <t>f0110_1</t>
  </si>
  <si>
    <t>f0111_1</t>
  </si>
  <si>
    <t>f0112_1</t>
  </si>
  <si>
    <t>f0113_1</t>
  </si>
  <si>
    <t>f0114_1</t>
  </si>
  <si>
    <t>f0115_1</t>
  </si>
  <si>
    <t>f1201_1</t>
  </si>
  <si>
    <t>f1202_1</t>
  </si>
  <si>
    <t>f1203_1</t>
  </si>
  <si>
    <t>f1204_1</t>
  </si>
  <si>
    <t>f1205_1</t>
  </si>
  <si>
    <t>f1206_1</t>
  </si>
  <si>
    <t>f1207_1</t>
  </si>
  <si>
    <t>f1208_1</t>
  </si>
  <si>
    <t>f1209_1</t>
  </si>
  <si>
    <t>f1209_2</t>
  </si>
  <si>
    <t>f1210_1</t>
  </si>
  <si>
    <t>f1210_2</t>
  </si>
  <si>
    <t>f1211_1</t>
  </si>
  <si>
    <t>f1211_2</t>
  </si>
  <si>
    <t>f1212_1</t>
  </si>
  <si>
    <t>f1212_2</t>
  </si>
  <si>
    <t>f1213_1</t>
  </si>
  <si>
    <t>f1213_2</t>
  </si>
  <si>
    <t>f1301_1</t>
  </si>
  <si>
    <t>f1301_2</t>
  </si>
  <si>
    <t>f1301_3</t>
  </si>
  <si>
    <t>f1301_4</t>
  </si>
  <si>
    <t>f1301_5</t>
  </si>
  <si>
    <t>f1301_6</t>
  </si>
  <si>
    <t>f1301_7</t>
  </si>
  <si>
    <t>f1301_8</t>
  </si>
  <si>
    <t>f1302_1</t>
  </si>
  <si>
    <t>f1302_2</t>
  </si>
  <si>
    <t>f1302_3</t>
  </si>
  <si>
    <t>f1302_4</t>
  </si>
  <si>
    <t>f1302_5</t>
  </si>
  <si>
    <t>f1302_6</t>
  </si>
  <si>
    <t>f1302_7</t>
  </si>
  <si>
    <t>f1302_8</t>
  </si>
  <si>
    <t>f1303_1</t>
  </si>
  <si>
    <t>f1303_2</t>
  </si>
  <si>
    <t>f1303_3</t>
  </si>
  <si>
    <t>f1303_4</t>
  </si>
  <si>
    <t>f1303_5</t>
  </si>
  <si>
    <t>f1303_6</t>
  </si>
  <si>
    <t>f1303_7</t>
  </si>
  <si>
    <t>f1303_8</t>
  </si>
  <si>
    <t>f1304_1</t>
  </si>
  <si>
    <t>f1304_2</t>
  </si>
  <si>
    <t>f1304_3</t>
  </si>
  <si>
    <t>f1304_4</t>
  </si>
  <si>
    <t>f1304_5</t>
  </si>
  <si>
    <t>f1304_6</t>
  </si>
  <si>
    <t>f1304_7</t>
  </si>
  <si>
    <t>f1304_8</t>
  </si>
  <si>
    <t>f1305_1</t>
  </si>
  <si>
    <t>f1305_2</t>
  </si>
  <si>
    <t>f1305_3</t>
  </si>
  <si>
    <t>f1305_4</t>
  </si>
  <si>
    <t>f1305_5</t>
  </si>
  <si>
    <t>f1305_6</t>
  </si>
  <si>
    <t>f1305_7</t>
  </si>
  <si>
    <t>f1305_8</t>
  </si>
  <si>
    <t>f1306_1</t>
  </si>
  <si>
    <t>f1306_2</t>
  </si>
  <si>
    <t>f1306_3</t>
  </si>
  <si>
    <t>f1306_4</t>
  </si>
  <si>
    <t>f1306_5</t>
  </si>
  <si>
    <t>f1306_6</t>
  </si>
  <si>
    <t>f1306_7</t>
  </si>
  <si>
    <t>f1306_8</t>
  </si>
  <si>
    <t>f1307_1</t>
  </si>
  <si>
    <t>f1307_2</t>
  </si>
  <si>
    <t>f1307_3</t>
  </si>
  <si>
    <t>f1307_4</t>
  </si>
  <si>
    <t>f1307_5</t>
  </si>
  <si>
    <t>f1307_6</t>
  </si>
  <si>
    <t>f1307_7</t>
  </si>
  <si>
    <t>f1307_8</t>
  </si>
  <si>
    <t>f1308_1</t>
  </si>
  <si>
    <t>f1308_2</t>
  </si>
  <si>
    <t>f1308_3</t>
  </si>
  <si>
    <t>f1308_4</t>
  </si>
  <si>
    <t>f1308_5</t>
  </si>
  <si>
    <t>f1308_6</t>
  </si>
  <si>
    <t>f1308_7</t>
  </si>
  <si>
    <t>f1308_8</t>
  </si>
  <si>
    <t>f1309_1</t>
  </si>
  <si>
    <t>f1309_2</t>
  </si>
  <si>
    <t>f1309_3</t>
  </si>
  <si>
    <t>f1309_4</t>
  </si>
  <si>
    <t>f1309_5</t>
  </si>
  <si>
    <t>f1309_6</t>
  </si>
  <si>
    <t>f1309_7</t>
  </si>
  <si>
    <t>f1309_8</t>
  </si>
  <si>
    <t>f1310_1</t>
  </si>
  <si>
    <t>f1310_2</t>
  </si>
  <si>
    <t>f1310_3</t>
  </si>
  <si>
    <t>f1310_4</t>
  </si>
  <si>
    <t>f1310_5</t>
  </si>
  <si>
    <t>f1310_6</t>
  </si>
  <si>
    <t>f1310_7</t>
  </si>
  <si>
    <t>f1310_8</t>
  </si>
  <si>
    <t>f1311_1</t>
  </si>
  <si>
    <t>f1311_2</t>
  </si>
  <si>
    <t>f1311_3</t>
  </si>
  <si>
    <t>f1311_4</t>
  </si>
  <si>
    <t>f1311_5</t>
  </si>
  <si>
    <t>f1311_6</t>
  </si>
  <si>
    <t>f1311_7</t>
  </si>
  <si>
    <t>f1311_8</t>
  </si>
  <si>
    <t>f1312_1</t>
  </si>
  <si>
    <t>f1312_2</t>
  </si>
  <si>
    <t>f1312_3</t>
  </si>
  <si>
    <t>f1312_4</t>
  </si>
  <si>
    <t>f1312_5</t>
  </si>
  <si>
    <t>f1312_6</t>
  </si>
  <si>
    <t>f1312_7</t>
  </si>
  <si>
    <t>f1312_8</t>
  </si>
  <si>
    <t>f1313_1</t>
  </si>
  <si>
    <t>f1313_2</t>
  </si>
  <si>
    <t>f1314_1</t>
  </si>
  <si>
    <t>f1314_2</t>
  </si>
  <si>
    <t>f1315_1</t>
  </si>
  <si>
    <t>f1315_2</t>
  </si>
  <si>
    <t>f1316_1</t>
  </si>
  <si>
    <t>f1316_2</t>
  </si>
  <si>
    <t>f1317_1</t>
  </si>
  <si>
    <t>f1317_2</t>
  </si>
  <si>
    <t>f1318_1</t>
  </si>
  <si>
    <t>f1318_2</t>
  </si>
  <si>
    <t>f1319_1</t>
  </si>
  <si>
    <t>f1319_2</t>
  </si>
  <si>
    <t>f1320_1</t>
  </si>
  <si>
    <t>f1320_2</t>
  </si>
  <si>
    <t>f1321_1</t>
  </si>
  <si>
    <t>f1321_2</t>
  </si>
  <si>
    <t>f1322_1</t>
  </si>
  <si>
    <t>f1322_2</t>
  </si>
  <si>
    <t>f1323_1</t>
  </si>
  <si>
    <t>f1323_2</t>
  </si>
  <si>
    <t>f1324_1</t>
  </si>
  <si>
    <t>f1324_2</t>
  </si>
  <si>
    <t>f1325_1</t>
  </si>
  <si>
    <t>f1325_2</t>
  </si>
  <si>
    <t>f1326_1</t>
  </si>
  <si>
    <t>f1326_2</t>
  </si>
  <si>
    <t>Hudební divadlo Karlín</t>
  </si>
  <si>
    <t>0</t>
  </si>
  <si>
    <t>Státní opera Praha</t>
  </si>
  <si>
    <t>Obecní sál Ořechov u Brna</t>
  </si>
  <si>
    <t>Divadlo Spejbla a Hurvínka</t>
  </si>
  <si>
    <t>Městské divadlo</t>
  </si>
  <si>
    <t>Foyer Východoč. divadla</t>
  </si>
  <si>
    <t>Divadlo Viola</t>
  </si>
  <si>
    <t>Divadlo Semafor - sál Globus Dejvická ulice</t>
  </si>
  <si>
    <t>velká scéna MDM</t>
  </si>
  <si>
    <t>komorní scéna MDM</t>
  </si>
  <si>
    <t>malá scéna a scéna na točně</t>
  </si>
  <si>
    <t>Divadlo rozmanitostí.loutková scéna</t>
  </si>
  <si>
    <t>Severočeské divadlo opery a baletu Ústí nad Labem</t>
  </si>
  <si>
    <t>Národní divadllo</t>
  </si>
  <si>
    <t>Statovské divadlo</t>
  </si>
  <si>
    <t>Divadlo Kolowrat</t>
  </si>
  <si>
    <t>Městská knihovna v Praze</t>
  </si>
  <si>
    <t>Divadlo loutek Ostrava</t>
  </si>
  <si>
    <t>Divadlo v Dlouhé</t>
  </si>
  <si>
    <t>Středočeské divadlo Kladno</t>
  </si>
  <si>
    <t>Divadlo Lampion</t>
  </si>
  <si>
    <t>divadlo</t>
  </si>
  <si>
    <t>D klub</t>
  </si>
  <si>
    <t>hlavní scéna</t>
  </si>
  <si>
    <t>zkušebna</t>
  </si>
  <si>
    <t>Hlavní scéna</t>
  </si>
  <si>
    <t>Studio NDL</t>
  </si>
  <si>
    <t>Divadlo F.X.Šaldy</t>
  </si>
  <si>
    <t>Malé divadlo</t>
  </si>
  <si>
    <t>Velké divadlo</t>
  </si>
  <si>
    <t>Komorní divadlo</t>
  </si>
  <si>
    <t>Divadlo v klubu</t>
  </si>
  <si>
    <t>Velký sál</t>
  </si>
  <si>
    <t>Studio Z</t>
  </si>
  <si>
    <t>Divadélko v klubu</t>
  </si>
  <si>
    <t>Velká scéna SD</t>
  </si>
  <si>
    <t>Malá scéna</t>
  </si>
  <si>
    <t>Slezské divadlo Opava</t>
  </si>
  <si>
    <t>Velký sál CED</t>
  </si>
  <si>
    <t>Sklepní scéna</t>
  </si>
  <si>
    <t>Sál HaDivadla</t>
  </si>
  <si>
    <t>Alžbětinská scéna</t>
  </si>
  <si>
    <t>Divadlo Duncan Centre</t>
  </si>
  <si>
    <t>Beseda</t>
  </si>
  <si>
    <t>V podkroví</t>
  </si>
  <si>
    <t>Letní scéna</t>
  </si>
  <si>
    <t>INSPIRACE-scénický ateliér HAMU</t>
  </si>
  <si>
    <t>Divadlo MeetFactory</t>
  </si>
  <si>
    <t>Divadlo Miriam</t>
  </si>
  <si>
    <t>Divadlo DRAK</t>
  </si>
  <si>
    <t>Studio Amálka</t>
  </si>
  <si>
    <t>Divadelní sál</t>
  </si>
  <si>
    <t>Klub divadla Alfa</t>
  </si>
  <si>
    <t>Divadlo Kámen - Studio</t>
  </si>
  <si>
    <t>Divadlo Minor - Velký sál</t>
  </si>
  <si>
    <t>Divadlo Minor - Malá scéna</t>
  </si>
  <si>
    <t>Divadlo Na Fidlovačce</t>
  </si>
  <si>
    <t>Komorní Fidlovačka</t>
  </si>
  <si>
    <t>Velký sál - Aréna. Kukátko</t>
  </si>
  <si>
    <t>Komorní scéna</t>
  </si>
  <si>
    <t>Komorní scéna ARÉNA</t>
  </si>
  <si>
    <t>Divadlo Antonína Dvořáka</t>
  </si>
  <si>
    <t>Divadlo Jiřího Myrona</t>
  </si>
  <si>
    <t>Reduta</t>
  </si>
  <si>
    <t>Image Theatre</t>
  </si>
  <si>
    <t>Nejvyšší purkrabství Pražského hradu</t>
  </si>
  <si>
    <t>Lichtenštejnský palác - HAMU</t>
  </si>
  <si>
    <t>Velká scéna</t>
  </si>
  <si>
    <t>ABC</t>
  </si>
  <si>
    <t>Abíčko - malá scéna</t>
  </si>
  <si>
    <t>Rokoko</t>
  </si>
  <si>
    <t>Divadelní sál Těšínského divadla</t>
  </si>
  <si>
    <t>Sál loutkového divadla</t>
  </si>
  <si>
    <t>Divadlo90 u Valšů</t>
  </si>
  <si>
    <t>Městské divadlo Brno - Činoherní scéna</t>
  </si>
  <si>
    <t>Městské divadlo Brno - Hudební scéna</t>
  </si>
  <si>
    <t>Horácké divadlo</t>
  </si>
  <si>
    <t>Divadlo Polárka</t>
  </si>
  <si>
    <t>Divadlo GONG - Velký sál</t>
  </si>
  <si>
    <t>Divadlo GONG - Malý sál</t>
  </si>
  <si>
    <t>Divadlo</t>
  </si>
  <si>
    <t>Sál Divadla Petra Bezruče</t>
  </si>
  <si>
    <t>Komorní scéna Márnice</t>
  </si>
  <si>
    <t>Divadlo Ta Fantastika</t>
  </si>
  <si>
    <t>Divadlo v Celetné</t>
  </si>
  <si>
    <t>Divadlo Palace</t>
  </si>
  <si>
    <t>Černé divadlo Animáto</t>
  </si>
  <si>
    <t>Divadlo "M"</t>
  </si>
  <si>
    <t>Pididvadlo - Stálá scéna vyšší odborné školy herecké</t>
  </si>
  <si>
    <t>DISK</t>
  </si>
  <si>
    <t>Řetízek</t>
  </si>
  <si>
    <t>Divadlo Ungelt</t>
  </si>
  <si>
    <t>Scéna Divadla Radka Brzobohatého</t>
  </si>
  <si>
    <t>Janáčkovo divadlo</t>
  </si>
  <si>
    <t>Mahenovo divadlo + Malá scéna</t>
  </si>
  <si>
    <t>Reduta Divadelní sál + Mozartův sál</t>
  </si>
  <si>
    <t>Reduta salonek + sklepní prostor</t>
  </si>
  <si>
    <t>Divadelní foyer</t>
  </si>
  <si>
    <t>Divadlo Na Jezerce</t>
  </si>
  <si>
    <t>Komorní scéna "U"</t>
  </si>
  <si>
    <t>Divadlo Říše loutek</t>
  </si>
  <si>
    <t>Zkušebna Říše loutek</t>
  </si>
  <si>
    <t>Divadlo Mana</t>
  </si>
  <si>
    <t>Laterna magika</t>
  </si>
  <si>
    <t>Historická budova JD</t>
  </si>
  <si>
    <t>DK Metropol</t>
  </si>
  <si>
    <t>Otáčivé hlediště Český Krumlov</t>
  </si>
  <si>
    <t>Studio</t>
  </si>
  <si>
    <t>Pruhovaný sál</t>
  </si>
  <si>
    <t>Eliadová knihovna</t>
  </si>
  <si>
    <t>Divadlo na Královské cestě</t>
  </si>
  <si>
    <t>Theatre Little Broadway</t>
  </si>
  <si>
    <t>Divadelní studia MARTA</t>
  </si>
  <si>
    <t>Obludárium - šapitó</t>
  </si>
  <si>
    <t>Divadelní loď Tajemství</t>
  </si>
  <si>
    <t>Dejvické divadlo</t>
  </si>
  <si>
    <t>Divadlo Šumperk</t>
  </si>
  <si>
    <t>Docela velké divadlo - Velký sál</t>
  </si>
  <si>
    <t>Docela velké divadlo - Komorní sál</t>
  </si>
  <si>
    <t>Docela velké divadlo - Malá scéna</t>
  </si>
  <si>
    <t>Divadlo pod Palmovkou</t>
  </si>
  <si>
    <t>Komorní opera Hudební fakulty Jamu</t>
  </si>
  <si>
    <t>Jungmannova 31</t>
  </si>
  <si>
    <t>Divadlo Kalich</t>
  </si>
  <si>
    <t>NOT Roxy</t>
  </si>
  <si>
    <t>Studio Švandova divadla</t>
  </si>
  <si>
    <t>Malý sál. Kulturní centrum Novodvorská</t>
  </si>
  <si>
    <t>Auerbachův sklep</t>
  </si>
  <si>
    <t>Činoherní klub</t>
  </si>
  <si>
    <t>f1401_10</t>
  </si>
  <si>
    <t>f1401_2</t>
  </si>
  <si>
    <t>f1401_3</t>
  </si>
  <si>
    <t>f1401_4</t>
  </si>
  <si>
    <t>f1401_5</t>
  </si>
  <si>
    <t>f1401_6</t>
  </si>
  <si>
    <t>f1401_7</t>
  </si>
  <si>
    <t>f1401_8</t>
  </si>
  <si>
    <t>f1401_9</t>
  </si>
  <si>
    <t>f1402_1</t>
  </si>
  <si>
    <t>f1402_10</t>
  </si>
  <si>
    <t>f1402_2</t>
  </si>
  <si>
    <t>f1402_3</t>
  </si>
  <si>
    <t>f1402_4</t>
  </si>
  <si>
    <t>f1402_5</t>
  </si>
  <si>
    <t>f1402_6</t>
  </si>
  <si>
    <t>f1402_7</t>
  </si>
  <si>
    <t>f1402_8</t>
  </si>
  <si>
    <t>f1402_9</t>
  </si>
  <si>
    <t>f1403_1</t>
  </si>
  <si>
    <t>f1403_10</t>
  </si>
  <si>
    <t>f1403_2</t>
  </si>
  <si>
    <t>f1403_3</t>
  </si>
  <si>
    <t>f1403_4</t>
  </si>
  <si>
    <t>f1403_5</t>
  </si>
  <si>
    <t>f1403_6</t>
  </si>
  <si>
    <t>f1403_7</t>
  </si>
  <si>
    <t>f1403_8</t>
  </si>
  <si>
    <t>f1403_9</t>
  </si>
  <si>
    <t>f1404_1</t>
  </si>
  <si>
    <t>f1404_10</t>
  </si>
  <si>
    <t>f1404_2</t>
  </si>
  <si>
    <t>f1404_3</t>
  </si>
  <si>
    <t>f1404_4</t>
  </si>
  <si>
    <t>f1404_5</t>
  </si>
  <si>
    <t>f1404_6</t>
  </si>
  <si>
    <t>f1404_7</t>
  </si>
  <si>
    <t>f1404_8</t>
  </si>
  <si>
    <t>f1404_9</t>
  </si>
  <si>
    <t>f1405_1</t>
  </si>
  <si>
    <t>f1405_10</t>
  </si>
  <si>
    <t>f1405_2</t>
  </si>
  <si>
    <t>f1405_3</t>
  </si>
  <si>
    <t>f1405_4</t>
  </si>
  <si>
    <t>f1405_5</t>
  </si>
  <si>
    <t>f1405_6</t>
  </si>
  <si>
    <t>f1405_7</t>
  </si>
  <si>
    <t>f1405_8</t>
  </si>
  <si>
    <t>f1405_9</t>
  </si>
  <si>
    <t>f1406_1</t>
  </si>
  <si>
    <t>f1406_10</t>
  </si>
  <si>
    <t>f1406_2</t>
  </si>
  <si>
    <t>f1406_3</t>
  </si>
  <si>
    <t>f1406_4</t>
  </si>
  <si>
    <t>f1406_5</t>
  </si>
  <si>
    <t>f1406_6</t>
  </si>
  <si>
    <t>f1406_7</t>
  </si>
  <si>
    <t>f1406_8</t>
  </si>
  <si>
    <t>f1406_9</t>
  </si>
  <si>
    <t>f1407_1</t>
  </si>
  <si>
    <t>f1407_10</t>
  </si>
  <si>
    <t>f1407_2</t>
  </si>
  <si>
    <t>f1407_3</t>
  </si>
  <si>
    <t>f1407_4</t>
  </si>
  <si>
    <t>f1407_5</t>
  </si>
  <si>
    <t>f1407_6</t>
  </si>
  <si>
    <t>f1407_7</t>
  </si>
  <si>
    <t>f1407_8</t>
  </si>
  <si>
    <t>f1407_9</t>
  </si>
  <si>
    <t>f1408_1</t>
  </si>
  <si>
    <t>f1408_10</t>
  </si>
  <si>
    <t>f1408_2</t>
  </si>
  <si>
    <t>f1408_3</t>
  </si>
  <si>
    <t>f1408_4</t>
  </si>
  <si>
    <t>f1408_5</t>
  </si>
  <si>
    <t>f1408_6</t>
  </si>
  <si>
    <t>f1408_7</t>
  </si>
  <si>
    <t>f1408_8</t>
  </si>
  <si>
    <t>f1408_9</t>
  </si>
  <si>
    <t>f1409_1</t>
  </si>
  <si>
    <t>f1409_10</t>
  </si>
  <si>
    <t>f1409_2</t>
  </si>
  <si>
    <t>f1409_3</t>
  </si>
  <si>
    <t>f1409_4</t>
  </si>
  <si>
    <t>f1409_5</t>
  </si>
  <si>
    <t>f1409_6</t>
  </si>
  <si>
    <t>f1409_7</t>
  </si>
  <si>
    <t>f1409_8</t>
  </si>
  <si>
    <t>f1409_9</t>
  </si>
  <si>
    <t>f1410_1</t>
  </si>
  <si>
    <t>f1410_10</t>
  </si>
  <si>
    <t>f1410_2</t>
  </si>
  <si>
    <t>f1410_3</t>
  </si>
  <si>
    <t>f1410_4</t>
  </si>
  <si>
    <t>f1410_5</t>
  </si>
  <si>
    <t>f1410_6</t>
  </si>
  <si>
    <t>f1410_7</t>
  </si>
  <si>
    <t>f1410_8</t>
  </si>
  <si>
    <t>f1410_9</t>
  </si>
  <si>
    <t>f1411_1</t>
  </si>
  <si>
    <t>f1411_10</t>
  </si>
  <si>
    <t>f1411_2</t>
  </si>
  <si>
    <t>f1411_3</t>
  </si>
  <si>
    <t>f1411_4</t>
  </si>
  <si>
    <t>f1411_5</t>
  </si>
  <si>
    <t>f1411_6</t>
  </si>
  <si>
    <t>f1411_7</t>
  </si>
  <si>
    <t>f1411_8</t>
  </si>
  <si>
    <t>f1411_9</t>
  </si>
  <si>
    <t>f1412_1</t>
  </si>
  <si>
    <t>f1412_10</t>
  </si>
  <si>
    <t>f1412_2</t>
  </si>
  <si>
    <t>f1412_3</t>
  </si>
  <si>
    <t>f1412_4</t>
  </si>
  <si>
    <t>f1412_5</t>
  </si>
  <si>
    <t>f1412_6</t>
  </si>
  <si>
    <t>f1412_7</t>
  </si>
  <si>
    <t>f1412_8</t>
  </si>
  <si>
    <t>f1412_9</t>
  </si>
  <si>
    <t>f1501_1</t>
  </si>
  <si>
    <t>f1502_1</t>
  </si>
  <si>
    <t>f1503_1</t>
  </si>
  <si>
    <t>f1504_1</t>
  </si>
  <si>
    <t>f1505_1</t>
  </si>
  <si>
    <t>f1506_1</t>
  </si>
  <si>
    <t>f1507_1</t>
  </si>
  <si>
    <t>f1508_1</t>
  </si>
  <si>
    <t>f1509_1</t>
  </si>
  <si>
    <t>f1510_1</t>
  </si>
  <si>
    <t>f1511_1</t>
  </si>
  <si>
    <t>f1512_1</t>
  </si>
  <si>
    <t>f1513_1</t>
  </si>
  <si>
    <t>f1514_1</t>
  </si>
  <si>
    <t>f1515_1</t>
  </si>
  <si>
    <t>f1516_1</t>
  </si>
  <si>
    <t>f1517_1</t>
  </si>
  <si>
    <t>f1518_1</t>
  </si>
  <si>
    <t>f1519_1</t>
  </si>
  <si>
    <t>f1520_1</t>
  </si>
  <si>
    <t>f1601_1</t>
  </si>
  <si>
    <t>f1602_1</t>
  </si>
  <si>
    <t>f1603_1</t>
  </si>
  <si>
    <t>f1604_1</t>
  </si>
  <si>
    <t>f1605_1</t>
  </si>
  <si>
    <t>f1606_1</t>
  </si>
  <si>
    <t>f1607_1</t>
  </si>
  <si>
    <t>f1608_1</t>
  </si>
  <si>
    <t>f1609_1</t>
  </si>
  <si>
    <t>f1610_1</t>
  </si>
  <si>
    <t>f1611_1</t>
  </si>
  <si>
    <t>f1612_1</t>
  </si>
  <si>
    <t>f1613_1</t>
  </si>
  <si>
    <t>f1614_1</t>
  </si>
  <si>
    <t>f1615_1</t>
  </si>
  <si>
    <t>f1616_1</t>
  </si>
  <si>
    <t>f1701_1</t>
  </si>
  <si>
    <t>f1701_2</t>
  </si>
  <si>
    <t>f1702_1</t>
  </si>
  <si>
    <t>f1702_2</t>
  </si>
  <si>
    <t>f1703_1</t>
  </si>
  <si>
    <t>f1703_2</t>
  </si>
  <si>
    <t>f1704_1</t>
  </si>
  <si>
    <t>f1704_2</t>
  </si>
  <si>
    <t>f1705_1</t>
  </si>
  <si>
    <t>f1705_2</t>
  </si>
  <si>
    <t>f1706_1</t>
  </si>
  <si>
    <t>f1706_2</t>
  </si>
  <si>
    <t>f1707_1</t>
  </si>
  <si>
    <t>f1707_2</t>
  </si>
  <si>
    <t>f1708_1</t>
  </si>
  <si>
    <t>f1708_2</t>
  </si>
  <si>
    <t>f1709_1</t>
  </si>
  <si>
    <t>f1709_2</t>
  </si>
  <si>
    <t>f1710_1</t>
  </si>
  <si>
    <t>f1710_2</t>
  </si>
  <si>
    <t>f1711_1</t>
  </si>
  <si>
    <t>f1711_2</t>
  </si>
  <si>
    <t>f2801_1</t>
  </si>
  <si>
    <t>f2801_2</t>
  </si>
  <si>
    <t>f2802_1</t>
  </si>
  <si>
    <t>f2802_2</t>
  </si>
  <si>
    <t>f2803_1</t>
  </si>
  <si>
    <t>f2803_2</t>
  </si>
  <si>
    <t>JednotkaID</t>
  </si>
  <si>
    <t>Kontrola</t>
  </si>
  <si>
    <t>Souhlas</t>
  </si>
  <si>
    <t>Vyplneno</t>
  </si>
  <si>
    <t>f1401_1</t>
  </si>
  <si>
    <t>f2201_1</t>
  </si>
  <si>
    <t>f2201_2</t>
  </si>
  <si>
    <t>f2202_1</t>
  </si>
  <si>
    <t>f2202_2</t>
  </si>
  <si>
    <t>f2203_1</t>
  </si>
  <si>
    <t>f2203_2</t>
  </si>
  <si>
    <t>f2204_1</t>
  </si>
  <si>
    <t>f2204_2</t>
  </si>
  <si>
    <t>f2205_1</t>
  </si>
  <si>
    <t>f2205_2</t>
  </si>
  <si>
    <t>f2301_1</t>
  </si>
  <si>
    <t>f2301_2</t>
  </si>
  <si>
    <t>f2301_3</t>
  </si>
  <si>
    <t>f2301_4</t>
  </si>
  <si>
    <t>f2301_5</t>
  </si>
  <si>
    <t>f2302_1</t>
  </si>
  <si>
    <t>f2302_2</t>
  </si>
  <si>
    <t>f2302_3</t>
  </si>
  <si>
    <t>f2302_4</t>
  </si>
  <si>
    <t>f2302_5</t>
  </si>
  <si>
    <t>f2303_1</t>
  </si>
  <si>
    <t>f2303_2</t>
  </si>
  <si>
    <t>f2303_3</t>
  </si>
  <si>
    <t>f2303_4</t>
  </si>
  <si>
    <t>f2303_5</t>
  </si>
  <si>
    <t>f2304_1</t>
  </si>
  <si>
    <t>f2304_2</t>
  </si>
  <si>
    <t>f2304_3</t>
  </si>
  <si>
    <t>f2304_4</t>
  </si>
  <si>
    <t>f2304_5</t>
  </si>
  <si>
    <t>f2305_1</t>
  </si>
  <si>
    <t>f2305_2</t>
  </si>
  <si>
    <t>f2305_3</t>
  </si>
  <si>
    <t>f2305_4</t>
  </si>
  <si>
    <t>f2305_5</t>
  </si>
  <si>
    <t>f2306_1</t>
  </si>
  <si>
    <t>f2306_2</t>
  </si>
  <si>
    <t>f2306_3</t>
  </si>
  <si>
    <t>f2306_4</t>
  </si>
  <si>
    <t>f2306_5</t>
  </si>
  <si>
    <t>f2307_1</t>
  </si>
  <si>
    <t>f2307_2</t>
  </si>
  <si>
    <t>f2307_3</t>
  </si>
  <si>
    <t>f2307_4</t>
  </si>
  <si>
    <t>f2307_5</t>
  </si>
  <si>
    <t>f2308_1</t>
  </si>
  <si>
    <t>f2308_2</t>
  </si>
  <si>
    <t>f2308_3</t>
  </si>
  <si>
    <t>f2308_4</t>
  </si>
  <si>
    <t>f2308_5</t>
  </si>
  <si>
    <t>f2309_1</t>
  </si>
  <si>
    <t>f2309_2</t>
  </si>
  <si>
    <t>f2309_3</t>
  </si>
  <si>
    <t>f2309_4</t>
  </si>
  <si>
    <t>f2309_5</t>
  </si>
  <si>
    <t>f2310_1</t>
  </si>
  <si>
    <t>f2310_2</t>
  </si>
  <si>
    <t>f2310_3</t>
  </si>
  <si>
    <t>f2310_4</t>
  </si>
  <si>
    <t>f2310_5</t>
  </si>
  <si>
    <t>f2311_1</t>
  </si>
  <si>
    <t>f2311_2</t>
  </si>
  <si>
    <t>f2311_3</t>
  </si>
  <si>
    <t>f2311_4</t>
  </si>
  <si>
    <t>f2311_5</t>
  </si>
  <si>
    <t>f2312_1</t>
  </si>
  <si>
    <t>f2312_2</t>
  </si>
  <si>
    <t>f2312_3</t>
  </si>
  <si>
    <t>f2312_4</t>
  </si>
  <si>
    <t>f2312_5</t>
  </si>
  <si>
    <t>f2313_1</t>
  </si>
  <si>
    <t>f2313_2</t>
  </si>
  <si>
    <t>f2314_1</t>
  </si>
  <si>
    <t>f2314_2</t>
  </si>
  <si>
    <t>f2401_1</t>
  </si>
  <si>
    <t>f2401_2</t>
  </si>
  <si>
    <t>f2401_3</t>
  </si>
  <si>
    <t>f2401_4</t>
  </si>
  <si>
    <t>f2401_5</t>
  </si>
  <si>
    <t>f2401_6</t>
  </si>
  <si>
    <t>f2401_7</t>
  </si>
  <si>
    <t>f2401_8</t>
  </si>
  <si>
    <t>f2402_1</t>
  </si>
  <si>
    <t>f2402_2</t>
  </si>
  <si>
    <t>f2402_3</t>
  </si>
  <si>
    <t>f2402_4</t>
  </si>
  <si>
    <t>f2402_5</t>
  </si>
  <si>
    <t>f2402_6</t>
  </si>
  <si>
    <t>f2402_7</t>
  </si>
  <si>
    <t>f2402_8</t>
  </si>
  <si>
    <t>f2403_1</t>
  </si>
  <si>
    <t>f2403_2</t>
  </si>
  <si>
    <t>f2403_3</t>
  </si>
  <si>
    <t>f2403_4</t>
  </si>
  <si>
    <t>f2403_5</t>
  </si>
  <si>
    <t>f2403_6</t>
  </si>
  <si>
    <t>f2403_7</t>
  </si>
  <si>
    <t>f2403_8</t>
  </si>
  <si>
    <t>f2404_1</t>
  </si>
  <si>
    <t>f2404_2</t>
  </si>
  <si>
    <t>f2404_3</t>
  </si>
  <si>
    <t>f2404_4</t>
  </si>
  <si>
    <t>f2404_5</t>
  </si>
  <si>
    <t>f2404_6</t>
  </si>
  <si>
    <t>f2404_7</t>
  </si>
  <si>
    <t>f2404_8</t>
  </si>
  <si>
    <t>f2405_1</t>
  </si>
  <si>
    <t>f2405_2</t>
  </si>
  <si>
    <t>f2405_3</t>
  </si>
  <si>
    <t>f2405_4</t>
  </si>
  <si>
    <t>f2405_5</t>
  </si>
  <si>
    <t>f2405_6</t>
  </si>
  <si>
    <t>f2405_7</t>
  </si>
  <si>
    <t>f2405_8</t>
  </si>
  <si>
    <t>f2406_1</t>
  </si>
  <si>
    <t>f2406_2</t>
  </si>
  <si>
    <t>f2406_3</t>
  </si>
  <si>
    <t>f2406_4</t>
  </si>
  <si>
    <t>f2406_5</t>
  </si>
  <si>
    <t>f2406_6</t>
  </si>
  <si>
    <t>f2406_7</t>
  </si>
  <si>
    <t>f2406_8</t>
  </si>
  <si>
    <t>f2407_1</t>
  </si>
  <si>
    <t>f2407_2</t>
  </si>
  <si>
    <t>f2407_3</t>
  </si>
  <si>
    <t>f2407_4</t>
  </si>
  <si>
    <t>f2407_5</t>
  </si>
  <si>
    <t>f2407_6</t>
  </si>
  <si>
    <t>f2407_7</t>
  </si>
  <si>
    <t>f2407_8</t>
  </si>
  <si>
    <t>f2408_1</t>
  </si>
  <si>
    <t>f2408_2</t>
  </si>
  <si>
    <t>f2408_3</t>
  </si>
  <si>
    <t>f2408_4</t>
  </si>
  <si>
    <t>f2408_5</t>
  </si>
  <si>
    <t>f2408_6</t>
  </si>
  <si>
    <t>f2408_7</t>
  </si>
  <si>
    <t>f2408_8</t>
  </si>
  <si>
    <t>f2409_1</t>
  </si>
  <si>
    <t>f2409_2</t>
  </si>
  <si>
    <t>f2409_3</t>
  </si>
  <si>
    <t>f2409_4</t>
  </si>
  <si>
    <t>f2409_5</t>
  </si>
  <si>
    <t>f2409_6</t>
  </si>
  <si>
    <t>f2409_7</t>
  </si>
  <si>
    <t>f2409_8</t>
  </si>
  <si>
    <t>f2410_1</t>
  </si>
  <si>
    <t>f2410_2</t>
  </si>
  <si>
    <t>f2410_3</t>
  </si>
  <si>
    <t>f2410_4</t>
  </si>
  <si>
    <t>f2410_5</t>
  </si>
  <si>
    <t>f2410_6</t>
  </si>
  <si>
    <t>f2410_7</t>
  </si>
  <si>
    <t>f2410_8</t>
  </si>
  <si>
    <t>f2411_1</t>
  </si>
  <si>
    <t>f2411_2</t>
  </si>
  <si>
    <t>f2411_3</t>
  </si>
  <si>
    <t>f2411_4</t>
  </si>
  <si>
    <t>f2411_5</t>
  </si>
  <si>
    <t>f2411_6</t>
  </si>
  <si>
    <t>f2411_7</t>
  </si>
  <si>
    <t>f2411_8</t>
  </si>
  <si>
    <t>f2412_1</t>
  </si>
  <si>
    <t>f2412_2</t>
  </si>
  <si>
    <t>f2412_3</t>
  </si>
  <si>
    <t>f2412_4</t>
  </si>
  <si>
    <t>f2412_5</t>
  </si>
  <si>
    <t>f2412_6</t>
  </si>
  <si>
    <t>f2412_7</t>
  </si>
  <si>
    <t>f2412_8</t>
  </si>
  <si>
    <t>velký sál</t>
  </si>
  <si>
    <t>malý sál</t>
  </si>
  <si>
    <t xml:space="preserve">Divadelní sál </t>
  </si>
  <si>
    <t xml:space="preserve">Společenský sál </t>
  </si>
  <si>
    <t xml:space="preserve">Malá scéna </t>
  </si>
  <si>
    <t>velký sál - divadelní</t>
  </si>
  <si>
    <t>malý sál - variabilní</t>
  </si>
  <si>
    <t>divadelní sál</t>
  </si>
  <si>
    <t>přednáškový sál</t>
  </si>
  <si>
    <t>Karlovarské městské divadlo</t>
  </si>
  <si>
    <t>Divadlo Ponec</t>
  </si>
  <si>
    <t>Salesiánské divadlo</t>
  </si>
  <si>
    <t>Malý sál</t>
  </si>
  <si>
    <t>Roškotovo divadlo</t>
  </si>
  <si>
    <t>Kulturní dům</t>
  </si>
  <si>
    <t>Kulturní zařízení města Valašského Meziříčí</t>
  </si>
  <si>
    <t>Kino Svět</t>
  </si>
  <si>
    <t>Divadlo Komedie</t>
  </si>
  <si>
    <t>Divadlo J.K.Tyla v Třeboni</t>
  </si>
  <si>
    <t>Žižkovské divadlo Járy Cimrmana</t>
  </si>
  <si>
    <t>Dusíkovo divadlo Čáslav</t>
  </si>
  <si>
    <t>Divadlo Dobeška</t>
  </si>
  <si>
    <t>Divadlo hudby Olomouc</t>
  </si>
  <si>
    <t>K.C. Bazilika</t>
  </si>
  <si>
    <t>C.K. Solnice</t>
  </si>
  <si>
    <t xml:space="preserve">Hlediště </t>
  </si>
  <si>
    <t>Komorní sál</t>
  </si>
  <si>
    <t>Divadelní sál - velký sál</t>
  </si>
  <si>
    <t>Divadelní sál - malý sál</t>
  </si>
  <si>
    <t>Divadlo Bolka Polívky</t>
  </si>
  <si>
    <t>Víceúčelový sál</t>
  </si>
  <si>
    <t>Jitřenka - loutkové divadlo</t>
  </si>
  <si>
    <t>Gong - velký sál</t>
  </si>
  <si>
    <t>Gong - malý sál</t>
  </si>
  <si>
    <t>Velký sál KS</t>
  </si>
  <si>
    <t>Malý sál KS</t>
  </si>
  <si>
    <t>Divadlo v Řeznické</t>
  </si>
  <si>
    <t>Pasáž divadelní sál</t>
  </si>
  <si>
    <t>Národní dům</t>
  </si>
  <si>
    <t>Fórum</t>
  </si>
  <si>
    <t>Hájek</t>
  </si>
  <si>
    <t>Divadlo U Hasičů</t>
  </si>
  <si>
    <t>Divadelní klub</t>
  </si>
  <si>
    <t>Divadelní sál KC "12"</t>
  </si>
  <si>
    <t>Společenský sál KS Průhon</t>
  </si>
  <si>
    <t>Sál Sokolovna Řepy</t>
  </si>
  <si>
    <t>Divadlo J. K. Tyla</t>
  </si>
  <si>
    <t>Divadlo Karla Hackera</t>
  </si>
  <si>
    <t>Velký sál divadla</t>
  </si>
  <si>
    <t>Malý sál divadla</t>
  </si>
  <si>
    <t>Sál důstojnické besedy</t>
  </si>
  <si>
    <t>Městské divadlo Znojmo</t>
  </si>
  <si>
    <t>Štukový sál Znojemské Besedy</t>
  </si>
  <si>
    <t>Přednáškový sál</t>
  </si>
  <si>
    <t>Zkušební sál</t>
  </si>
  <si>
    <t>Dům  kultury Teplice - Koncertní sál</t>
  </si>
  <si>
    <t>Krušnohorské divadlo - Velký sál</t>
  </si>
  <si>
    <t>Branické divadlo</t>
  </si>
  <si>
    <t>Modrý salonek</t>
  </si>
  <si>
    <t>Navrátilův sál</t>
  </si>
  <si>
    <t>Studiová scéna</t>
  </si>
  <si>
    <t>Pod točnou</t>
  </si>
  <si>
    <t>Sklepy staré radnice</t>
  </si>
  <si>
    <t>Společenský sál Národního domu</t>
  </si>
  <si>
    <t>Kulturní dům Zahradní</t>
  </si>
  <si>
    <t>Kulturní dům Fontána</t>
  </si>
  <si>
    <t>Městské divadlo Turnov</t>
  </si>
  <si>
    <t>Jiráskovo divadlo</t>
  </si>
  <si>
    <t>Divadlo Horní Počernice</t>
  </si>
  <si>
    <t>Městské Tylovo divadlo v Kutné Hoře</t>
  </si>
  <si>
    <t>Prokyšův sál</t>
  </si>
  <si>
    <t>Dům kultury</t>
  </si>
  <si>
    <t>Divadlo Reduta</t>
  </si>
  <si>
    <t>Divadlo Archa</t>
  </si>
  <si>
    <t>f2501_1</t>
  </si>
  <si>
    <t>f2502_1</t>
  </si>
  <si>
    <t>f2503_1</t>
  </si>
  <si>
    <t>f2504_1</t>
  </si>
  <si>
    <t>f2505_1</t>
  </si>
  <si>
    <t>f2506_1</t>
  </si>
  <si>
    <t>f2507_1</t>
  </si>
  <si>
    <t>f2508_1</t>
  </si>
  <si>
    <t>f2509_1</t>
  </si>
  <si>
    <t>f2510_1</t>
  </si>
  <si>
    <t>f2511_1</t>
  </si>
  <si>
    <t>f2512_1</t>
  </si>
  <si>
    <t>f2513_1</t>
  </si>
  <si>
    <t>f2514_1</t>
  </si>
  <si>
    <t>f2515_1</t>
  </si>
  <si>
    <t>f2516_1</t>
  </si>
  <si>
    <t>f2517_1</t>
  </si>
  <si>
    <t>f2518_1</t>
  </si>
  <si>
    <t>f2601_1</t>
  </si>
  <si>
    <t>f2602_1</t>
  </si>
  <si>
    <t>f2603_1</t>
  </si>
  <si>
    <t>f2604_1</t>
  </si>
  <si>
    <t>f2605_1</t>
  </si>
  <si>
    <t>f2606_1</t>
  </si>
  <si>
    <t>f2607_1</t>
  </si>
  <si>
    <t>f2608_1</t>
  </si>
  <si>
    <t>f2609_1</t>
  </si>
  <si>
    <t>f2610_1</t>
  </si>
  <si>
    <t>f2611_1</t>
  </si>
  <si>
    <t>f2612_1</t>
  </si>
  <si>
    <t>f2613_1</t>
  </si>
  <si>
    <t>f2614_1</t>
  </si>
  <si>
    <t>f2615_1</t>
  </si>
  <si>
    <t>f2616_1</t>
  </si>
  <si>
    <t>f2701_1</t>
  </si>
  <si>
    <t>f2701_2</t>
  </si>
  <si>
    <t>f2702_1</t>
  </si>
  <si>
    <t>f2702_2</t>
  </si>
  <si>
    <t>f2703_1</t>
  </si>
  <si>
    <t>f2703_2</t>
  </si>
  <si>
    <t>f2704_1</t>
  </si>
  <si>
    <t>f2704_2</t>
  </si>
  <si>
    <t>f2705_1</t>
  </si>
  <si>
    <t>f2705_2</t>
  </si>
  <si>
    <t>f2706_1</t>
  </si>
  <si>
    <t>f2706_2</t>
  </si>
  <si>
    <t>f2707_1</t>
  </si>
  <si>
    <t>f2707_2</t>
  </si>
  <si>
    <t>f2708_1</t>
  </si>
  <si>
    <t>f2708_2</t>
  </si>
  <si>
    <t>f2709_1</t>
  </si>
  <si>
    <t>f2709_2</t>
  </si>
  <si>
    <t>f2710_1</t>
  </si>
  <si>
    <t>f2710_2</t>
  </si>
  <si>
    <t>f2711_1</t>
  </si>
  <si>
    <t>f2711_2</t>
  </si>
  <si>
    <t>Kraj</t>
  </si>
  <si>
    <t>Zrizovatel</t>
  </si>
  <si>
    <t>CZ010</t>
  </si>
  <si>
    <t>MHMP</t>
  </si>
  <si>
    <t>Mgr. M. Pešková</t>
  </si>
  <si>
    <t>Ministerstvo kultury ČR</t>
  </si>
  <si>
    <t>CZ062</t>
  </si>
  <si>
    <t>Občanské sdružení</t>
  </si>
  <si>
    <t>Hlavní město Praha</t>
  </si>
  <si>
    <t>CZ031</t>
  </si>
  <si>
    <t>CZ061</t>
  </si>
  <si>
    <t>CZ053</t>
  </si>
  <si>
    <t>Statutární město Pardubice</t>
  </si>
  <si>
    <t>PhDr. Miluše Viklická</t>
  </si>
  <si>
    <t>CZ080</t>
  </si>
  <si>
    <t>CZ071</t>
  </si>
  <si>
    <t>Jiří Suchý</t>
  </si>
  <si>
    <t>CZ042</t>
  </si>
  <si>
    <t>Statutární město Most</t>
  </si>
  <si>
    <t>Statutární město Ústí nad Labem</t>
  </si>
  <si>
    <t>Kulturní portál.cz, s.r.o.</t>
  </si>
  <si>
    <t>statutární město Ostrava</t>
  </si>
  <si>
    <t>Magistrát hl.města Prahy</t>
  </si>
  <si>
    <t>CZ041</t>
  </si>
  <si>
    <t>CZ020</t>
  </si>
  <si>
    <t>Statutární město Kladno</t>
  </si>
  <si>
    <t>Město Cheb</t>
  </si>
  <si>
    <t>Hl.m.Praha</t>
  </si>
  <si>
    <t>JULIE &amp; spol.</t>
  </si>
  <si>
    <t>CZ051</t>
  </si>
  <si>
    <t>Statutární město Liberec</t>
  </si>
  <si>
    <t>Statutrární město Liberec</t>
  </si>
  <si>
    <t>CZ032</t>
  </si>
  <si>
    <t>Statutární město Plzeň</t>
  </si>
  <si>
    <t>D. Tesař</t>
  </si>
  <si>
    <t>CZ072</t>
  </si>
  <si>
    <t>Statutární město Zlín</t>
  </si>
  <si>
    <t>Město Uherské Hradiště</t>
  </si>
  <si>
    <t>o.s.</t>
  </si>
  <si>
    <t>Statutární město Opava</t>
  </si>
  <si>
    <t>Statutární město Brno</t>
  </si>
  <si>
    <t>ing. Zdeněk Mazáč</t>
  </si>
  <si>
    <t>Společnost pro taneční a múzickou výchovu</t>
  </si>
  <si>
    <t>CZ052</t>
  </si>
  <si>
    <t>Magistrát města HK,Královéhradecký kraj</t>
  </si>
  <si>
    <t>Ministerstvo školství ČR</t>
  </si>
  <si>
    <t>Dušan D. Pařízek</t>
  </si>
  <si>
    <t>David Černý</t>
  </si>
  <si>
    <t>Opera-Balet.cz</t>
  </si>
  <si>
    <t>Petrklíč, o.s.</t>
  </si>
  <si>
    <t>o.p.s.</t>
  </si>
  <si>
    <t>-</t>
  </si>
  <si>
    <t>o.s.Líšeň</t>
  </si>
  <si>
    <t>není</t>
  </si>
  <si>
    <t>registrace u MV ČR</t>
  </si>
  <si>
    <t>Město Plzeň</t>
  </si>
  <si>
    <t>Zuzana Zemanová</t>
  </si>
  <si>
    <t>Michal Dufek</t>
  </si>
  <si>
    <t>Divadlo Kámen o.s.</t>
  </si>
  <si>
    <t>Společnost s r.o.</t>
  </si>
  <si>
    <t>Občanské sdružení Čmukaři</t>
  </si>
  <si>
    <t>Sdružení Divadla u Anděla</t>
  </si>
  <si>
    <t>Statutární město Ostrava</t>
  </si>
  <si>
    <t>Jiří Bilbo Reidinger</t>
  </si>
  <si>
    <t>Renée Nachtigalová</t>
  </si>
  <si>
    <t>Černé divadlo Jiřího Srnce</t>
  </si>
  <si>
    <t>Eva Čihařová</t>
  </si>
  <si>
    <t>Statutární město Olomouc</t>
  </si>
  <si>
    <t>Václav Hanzlíček</t>
  </si>
  <si>
    <t>Michal Bartoník</t>
  </si>
  <si>
    <t>Agentura SCHOK s.r.o.</t>
  </si>
  <si>
    <t>Statutární město Mladá Boleslav</t>
  </si>
  <si>
    <t>Plzeňský kraj</t>
  </si>
  <si>
    <t>Mgr. Miroslav Los</t>
  </si>
  <si>
    <t>Moravskoslezský kraj</t>
  </si>
  <si>
    <t>Život 90 - občanské sdružení</t>
  </si>
  <si>
    <t>Město Příbram</t>
  </si>
  <si>
    <t>kraj Vysočina</t>
  </si>
  <si>
    <t>Lyra Pragensis o.p.s.</t>
  </si>
  <si>
    <t>Divadlo AHA! o.p.s.</t>
  </si>
  <si>
    <t>Občanské sdružení Esence</t>
  </si>
  <si>
    <t>Buchty a loutky o.s.</t>
  </si>
  <si>
    <t>Fantazma, spol. s r.o.</t>
  </si>
  <si>
    <t>Luděk Jiřík</t>
  </si>
  <si>
    <t>Václav Luks</t>
  </si>
  <si>
    <t>AP - PROSPER, spol. s r.o.</t>
  </si>
  <si>
    <t>Jan Pajer</t>
  </si>
  <si>
    <t>Divadelní agentura - Milan Petrovský</t>
  </si>
  <si>
    <t>Václav Strasser</t>
  </si>
  <si>
    <t>Vyšší odborná škola herecká</t>
  </si>
  <si>
    <t>Akademie múzických umění v Praze</t>
  </si>
  <si>
    <t>Filmová a TV spol. Total HelpArt T.H.A.</t>
  </si>
  <si>
    <t>Jiří Jelínek</t>
  </si>
  <si>
    <t>Farma v jeskyni o.s.</t>
  </si>
  <si>
    <t>Václav Kotek</t>
  </si>
  <si>
    <t>Milan Hein</t>
  </si>
  <si>
    <t>Josef Dvořák</t>
  </si>
  <si>
    <t>Hana Gregorová</t>
  </si>
  <si>
    <t>Michal Urban</t>
  </si>
  <si>
    <t>Martin Trnavský</t>
  </si>
  <si>
    <t>Vítězslav Marčík</t>
  </si>
  <si>
    <t>Divadlo Na tahu, o.s.</t>
  </si>
  <si>
    <t>Činoherní divadlo města Ústí nad Labem o.p.s.</t>
  </si>
  <si>
    <t>Jan Hrušínký</t>
  </si>
  <si>
    <t>Michal Przebinda</t>
  </si>
  <si>
    <t>Studenti DAMU</t>
  </si>
  <si>
    <t>Ondřej Pavelka, Petr Polcar</t>
  </si>
  <si>
    <t>Říše loutek o.s.</t>
  </si>
  <si>
    <t>Divadelní studio Neklid, o.s.</t>
  </si>
  <si>
    <t>Milada Svěráková</t>
  </si>
  <si>
    <t>Kateřina Schauerová</t>
  </si>
  <si>
    <t>Ministerstvo  kultury ČR</t>
  </si>
  <si>
    <t>Statutární město České Budějovice</t>
  </si>
  <si>
    <t>Karel Hoffmann</t>
  </si>
  <si>
    <t>Ministerstvo vnitra ČR</t>
  </si>
  <si>
    <t>Ristič Todor, Mgr.</t>
  </si>
  <si>
    <t>JAMU Divadelní fakulta</t>
  </si>
  <si>
    <t>Městská část Praha 6</t>
  </si>
  <si>
    <t>Studio dell´arte občanské sdružení</t>
  </si>
  <si>
    <t>Jiřina Marková-Krystlíková</t>
  </si>
  <si>
    <t>Město Šumperk</t>
  </si>
  <si>
    <t>Miroslava Vydrová</t>
  </si>
  <si>
    <t>Olga Želenská-Drápalová</t>
  </si>
  <si>
    <t>Žebřík o.s.</t>
  </si>
  <si>
    <t>Pavla Říhová</t>
  </si>
  <si>
    <t>Studio Damúza o.s.</t>
  </si>
  <si>
    <t>Jana Galinova, Jurij Galin, Lenka Lavičková</t>
  </si>
  <si>
    <t>JAMU Hudební fakulta</t>
  </si>
  <si>
    <t>Divadlo Bez zábradlí s.r.o.</t>
  </si>
  <si>
    <t>Spolek Kašpar o.s.</t>
  </si>
  <si>
    <t>Nanohach o.s.</t>
  </si>
  <si>
    <t>Hamlet Production a.s.</t>
  </si>
  <si>
    <t>Josef Melena</t>
  </si>
  <si>
    <t>Jupiter o.s. - Jiří Zeman</t>
  </si>
  <si>
    <t>Lenka Ottová, Michaela Ottová, Petr Otta</t>
  </si>
  <si>
    <t>Letí o.s.</t>
  </si>
  <si>
    <t>Zdeněk Sloboda</t>
  </si>
  <si>
    <t>Eva Bergerova</t>
  </si>
  <si>
    <t>Popisky řádků</t>
  </si>
  <si>
    <t>Celkový součet</t>
  </si>
  <si>
    <t>Součet z f0101_1</t>
  </si>
  <si>
    <t>Hodnoty</t>
  </si>
  <si>
    <t>Součet z f0101_2</t>
  </si>
  <si>
    <t>Součet z f0102_2</t>
  </si>
  <si>
    <t>Součet z f0103_2</t>
  </si>
  <si>
    <t>Součet z f0104_2</t>
  </si>
  <si>
    <t>Součet z f0105_2</t>
  </si>
  <si>
    <t>Součet z f0106_1</t>
  </si>
  <si>
    <t>Součet z f0107_1</t>
  </si>
  <si>
    <t>Součet z f0108_1</t>
  </si>
  <si>
    <t>Součet z f0109_1</t>
  </si>
  <si>
    <t>Součet z f0110_1</t>
  </si>
  <si>
    <t>Součet z f0111_1</t>
  </si>
  <si>
    <t>Součet z f0112_1</t>
  </si>
  <si>
    <t>Součet z f0113_1</t>
  </si>
  <si>
    <t>Součet z f0114_1</t>
  </si>
  <si>
    <t>Součet z f1201_1</t>
  </si>
  <si>
    <t>Součet z f1202_1</t>
  </si>
  <si>
    <t>Součet z f1203_1</t>
  </si>
  <si>
    <t>Součet z f1204_1</t>
  </si>
  <si>
    <t>Součet z f1206_1</t>
  </si>
  <si>
    <t>Součet z f1207_1</t>
  </si>
  <si>
    <t>Součet z f1208_1</t>
  </si>
  <si>
    <t>Součet z f1209_1</t>
  </si>
  <si>
    <t>Součet z f1209_2</t>
  </si>
  <si>
    <t>Součet z f1210_1</t>
  </si>
  <si>
    <t>Součet z f1210_2</t>
  </si>
  <si>
    <t>Součet z f1211_1</t>
  </si>
  <si>
    <t>Součet z f1211_2</t>
  </si>
  <si>
    <t>Součet z f1213_2</t>
  </si>
  <si>
    <t>Součet z f1301_2</t>
  </si>
  <si>
    <t>Počet z f0115_1</t>
  </si>
  <si>
    <t>Součet z f1205_1</t>
  </si>
  <si>
    <t>Součet z f1212_1</t>
  </si>
  <si>
    <t>Součet z f1212_2</t>
  </si>
  <si>
    <t>Součet z f1213_1</t>
  </si>
  <si>
    <t>Součet z f1301_1</t>
  </si>
  <si>
    <t>Součet z f1301_3</t>
  </si>
  <si>
    <t>Součet z f1301_4</t>
  </si>
  <si>
    <t>Součet z f1301_5</t>
  </si>
  <si>
    <t>Součet z f1301_6</t>
  </si>
  <si>
    <t>Součet z f1301_7</t>
  </si>
  <si>
    <t>Součet z f1301_8</t>
  </si>
  <si>
    <t>Součet z f1302_1</t>
  </si>
  <si>
    <t>Součet z f1302_2</t>
  </si>
  <si>
    <t>Součet z f1302_3</t>
  </si>
  <si>
    <t>Součet z f1302_4</t>
  </si>
  <si>
    <t>Součet z f1302_5</t>
  </si>
  <si>
    <t>Součet z f1302_6</t>
  </si>
  <si>
    <t>Součet z f1302_7</t>
  </si>
  <si>
    <t>Součet z f1302_8</t>
  </si>
  <si>
    <t>Součet z f1303_1</t>
  </si>
  <si>
    <t>Součet z f1303_2</t>
  </si>
  <si>
    <t>Součet z f1303_3</t>
  </si>
  <si>
    <t>Součet z f1303_4</t>
  </si>
  <si>
    <t>Součet z f1303_5</t>
  </si>
  <si>
    <t>Součet z f1303_6</t>
  </si>
  <si>
    <t>Součet z f1303_7</t>
  </si>
  <si>
    <t>Součet z f1303_8</t>
  </si>
  <si>
    <t>Součet z f1304_1</t>
  </si>
  <si>
    <t>Součet z f1304_2</t>
  </si>
  <si>
    <t>Součet z f1304_3</t>
  </si>
  <si>
    <t>Součet z f1304_4</t>
  </si>
  <si>
    <t>Součet z f1304_5</t>
  </si>
  <si>
    <t>Součet z f1304_6</t>
  </si>
  <si>
    <t>Součet z f1304_7</t>
  </si>
  <si>
    <t>Součet z f1304_8</t>
  </si>
  <si>
    <t>Součet z f1305_1</t>
  </si>
  <si>
    <t>Součet z f1305_2</t>
  </si>
  <si>
    <t>Součet z f1305_3</t>
  </si>
  <si>
    <t>Součet z f1305_4</t>
  </si>
  <si>
    <t>Součet z f1305_5</t>
  </si>
  <si>
    <t>Součet z f1305_6</t>
  </si>
  <si>
    <t>Součet z f1305_7</t>
  </si>
  <si>
    <t>Součet z f1305_8</t>
  </si>
  <si>
    <t>Součet z f1306_1</t>
  </si>
  <si>
    <t>Součet z f1306_2</t>
  </si>
  <si>
    <t>Součet z f1306_3</t>
  </si>
  <si>
    <t>Součet z f1306_4</t>
  </si>
  <si>
    <t>Součet z f1306_5</t>
  </si>
  <si>
    <t>Součet z f1306_6</t>
  </si>
  <si>
    <t>Součet z f1306_7</t>
  </si>
  <si>
    <t>Součet z f1306_8</t>
  </si>
  <si>
    <t>Součet z f1307_1</t>
  </si>
  <si>
    <t>Součet z f1307_2</t>
  </si>
  <si>
    <t>Součet z f1307_3</t>
  </si>
  <si>
    <t>Součet z f1307_4</t>
  </si>
  <si>
    <t>Součet z f1307_5</t>
  </si>
  <si>
    <t>Součet z f1307_6</t>
  </si>
  <si>
    <t>Součet z f1307_7</t>
  </si>
  <si>
    <t>Součet z f1307_8</t>
  </si>
  <si>
    <t>Součet z f1308_1</t>
  </si>
  <si>
    <t>Součet z f1308_2</t>
  </si>
  <si>
    <t>Součet z f1308_3</t>
  </si>
  <si>
    <t>Součet z f1308_4</t>
  </si>
  <si>
    <t>Součet z f1308_5</t>
  </si>
  <si>
    <t>Součet z f1308_6</t>
  </si>
  <si>
    <t>Součet z f1308_7</t>
  </si>
  <si>
    <t>Součet z f1308_8</t>
  </si>
  <si>
    <t>Součet z f1309_1</t>
  </si>
  <si>
    <t>Součet z f1309_2</t>
  </si>
  <si>
    <t>Součet z f1309_3</t>
  </si>
  <si>
    <t>Součet z f1309_4</t>
  </si>
  <si>
    <t>Součet z f1309_5</t>
  </si>
  <si>
    <t>Součet z f1309_6</t>
  </si>
  <si>
    <t>Součet z f1309_7</t>
  </si>
  <si>
    <t>Součet z f1309_8</t>
  </si>
  <si>
    <t>Součet z f1310_1</t>
  </si>
  <si>
    <t>Součet z f1310_2</t>
  </si>
  <si>
    <t>Součet z f1310_3</t>
  </si>
  <si>
    <t>Součet z f1310_4</t>
  </si>
  <si>
    <t>Součet z f1310_5</t>
  </si>
  <si>
    <t>Součet z f1310_6</t>
  </si>
  <si>
    <t>Součet z f1310_7</t>
  </si>
  <si>
    <t>Součet z f1310_8</t>
  </si>
  <si>
    <t>Součet z f1311_1</t>
  </si>
  <si>
    <t>Součet z f1311_2</t>
  </si>
  <si>
    <t>Součet z f1311_3</t>
  </si>
  <si>
    <t>Součet z f1311_4</t>
  </si>
  <si>
    <t>Součet z f1311_5</t>
  </si>
  <si>
    <t>Součet z f1311_6</t>
  </si>
  <si>
    <t>Součet z f1311_7</t>
  </si>
  <si>
    <t>Součet z f1311_8</t>
  </si>
  <si>
    <t>Součet z f1312_1</t>
  </si>
  <si>
    <t>Součet z f1312_2</t>
  </si>
  <si>
    <t>Součet z f1312_3</t>
  </si>
  <si>
    <t>Součet z f1312_4</t>
  </si>
  <si>
    <t>Součet z f1312_5</t>
  </si>
  <si>
    <t>Součet z f1312_6</t>
  </si>
  <si>
    <t>Součet z f1312_7</t>
  </si>
  <si>
    <t>Součet z f1312_8</t>
  </si>
  <si>
    <t>Součet z f1313_1</t>
  </si>
  <si>
    <t>Součet z f1313_2</t>
  </si>
  <si>
    <t>Součet z f1314_1</t>
  </si>
  <si>
    <t>Součet z f1314_2</t>
  </si>
  <si>
    <t>Součet z f1315_1</t>
  </si>
  <si>
    <t>Součet z f1315_2</t>
  </si>
  <si>
    <t>Součet z f1316_1</t>
  </si>
  <si>
    <t>Součet z f1316_2</t>
  </si>
  <si>
    <t>Součet z f1317_1</t>
  </si>
  <si>
    <t>Součet z f1317_2</t>
  </si>
  <si>
    <t>Součet z f1318_1</t>
  </si>
  <si>
    <t>Součet z f1318_2</t>
  </si>
  <si>
    <t>Součet z f1319_1</t>
  </si>
  <si>
    <t>Součet z f1319_2</t>
  </si>
  <si>
    <t>Součet z f1320_1</t>
  </si>
  <si>
    <t>Součet z f1320_2</t>
  </si>
  <si>
    <t>Součet z f1321_1</t>
  </si>
  <si>
    <t>Součet z f1321_2</t>
  </si>
  <si>
    <t>Součet z f1322_1</t>
  </si>
  <si>
    <t>Součet z f1322_2</t>
  </si>
  <si>
    <t>Součet z f1323_1</t>
  </si>
  <si>
    <t>Součet z f1323_2</t>
  </si>
  <si>
    <t>Součet z f1324_1</t>
  </si>
  <si>
    <t>Součet z f1324_2</t>
  </si>
  <si>
    <t>Součet z f1325_1</t>
  </si>
  <si>
    <t>Součet z f1325_2</t>
  </si>
  <si>
    <t>Součet z f1326_1</t>
  </si>
  <si>
    <t>Součet z f1326_2</t>
  </si>
  <si>
    <t>Součet z f1401_2</t>
  </si>
  <si>
    <t>StatID</t>
  </si>
  <si>
    <t>01/024111</t>
  </si>
  <si>
    <t>01/084118</t>
  </si>
  <si>
    <t>01/142119</t>
  </si>
  <si>
    <t>01/002111</t>
  </si>
  <si>
    <t>01/244623</t>
  </si>
  <si>
    <t>01/070116</t>
  </si>
  <si>
    <t>01/111317</t>
  </si>
  <si>
    <t>01/149612</t>
  </si>
  <si>
    <t>01/146532</t>
  </si>
  <si>
    <t>01/037111</t>
  </si>
  <si>
    <t>01/172811</t>
  </si>
  <si>
    <t>01/166713</t>
  </si>
  <si>
    <t>01/039116</t>
  </si>
  <si>
    <t>01/131425</t>
  </si>
  <si>
    <t>01/137427</t>
  </si>
  <si>
    <t>01/001111</t>
  </si>
  <si>
    <t>01/182816</t>
  </si>
  <si>
    <t>01/007111</t>
  </si>
  <si>
    <t>01/119412</t>
  </si>
  <si>
    <t>01/094213</t>
  </si>
  <si>
    <t>01/118411</t>
  </si>
  <si>
    <t>01/038112</t>
  </si>
  <si>
    <t>01/066115</t>
  </si>
  <si>
    <t>01/141513</t>
  </si>
  <si>
    <t>01/140513</t>
  </si>
  <si>
    <t>01/190113</t>
  </si>
  <si>
    <t>01/114323</t>
  </si>
  <si>
    <t>01/088118</t>
  </si>
  <si>
    <t>01/105311</t>
  </si>
  <si>
    <t>01/171724</t>
  </si>
  <si>
    <t>01/168722</t>
  </si>
  <si>
    <t>01/177814</t>
  </si>
  <si>
    <t>01/162622</t>
  </si>
  <si>
    <t>01/241534</t>
  </si>
  <si>
    <t>01/179815</t>
  </si>
  <si>
    <t>01/170723</t>
  </si>
  <si>
    <t>01/154622</t>
  </si>
  <si>
    <t>01/159622</t>
  </si>
  <si>
    <t>01/054114</t>
  </si>
  <si>
    <t>01/143521</t>
  </si>
  <si>
    <t>01/195111</t>
  </si>
  <si>
    <t>01/034111</t>
  </si>
  <si>
    <t>01/257115</t>
  </si>
  <si>
    <t>01/254116</t>
  </si>
  <si>
    <t>01/186110</t>
  </si>
  <si>
    <t>01/144521</t>
  </si>
  <si>
    <t>01/206724</t>
  </si>
  <si>
    <t>01/211622</t>
  </si>
  <si>
    <t>01/044112</t>
  </si>
  <si>
    <t>01/035111</t>
  </si>
  <si>
    <t>01/233313</t>
  </si>
  <si>
    <t>01/184816</t>
  </si>
  <si>
    <t>01/115323</t>
  </si>
  <si>
    <t>01/050113</t>
  </si>
  <si>
    <t>01/097215</t>
  </si>
  <si>
    <t>01/224622</t>
  </si>
  <si>
    <t>01/048113</t>
  </si>
  <si>
    <t>01/216119</t>
  </si>
  <si>
    <t>01/008111</t>
  </si>
  <si>
    <t>01/053114</t>
  </si>
  <si>
    <t>01/245514</t>
  </si>
  <si>
    <t>01/219111</t>
  </si>
  <si>
    <t>01/183816</t>
  </si>
  <si>
    <t>01/180816</t>
  </si>
  <si>
    <t>01/20321B</t>
  </si>
  <si>
    <t>01/067115</t>
  </si>
  <si>
    <t>01/063115</t>
  </si>
  <si>
    <t>01/052114</t>
  </si>
  <si>
    <t>01/027111</t>
  </si>
  <si>
    <t>01/165712</t>
  </si>
  <si>
    <t>01/060114</t>
  </si>
  <si>
    <t>01/222311</t>
  </si>
  <si>
    <t>01/240625</t>
  </si>
  <si>
    <t>01/123421</t>
  </si>
  <si>
    <t>01/176813</t>
  </si>
  <si>
    <t>01/158622</t>
  </si>
  <si>
    <t>01/099216</t>
  </si>
  <si>
    <t>01/130424</t>
  </si>
  <si>
    <t>01/090119</t>
  </si>
  <si>
    <t>01/128423</t>
  </si>
  <si>
    <t>01/139512</t>
  </si>
  <si>
    <t>01/025111</t>
  </si>
  <si>
    <t>01/124421</t>
  </si>
  <si>
    <t>01/151614</t>
  </si>
  <si>
    <t>01/012111</t>
  </si>
  <si>
    <t>01/101217</t>
  </si>
  <si>
    <t>01/043112</t>
  </si>
  <si>
    <t>01/113322</t>
  </si>
  <si>
    <t>01/010112</t>
  </si>
  <si>
    <t>01/057114</t>
  </si>
  <si>
    <t>01/077116</t>
  </si>
  <si>
    <t>01/246513</t>
  </si>
  <si>
    <t>01/174813</t>
  </si>
  <si>
    <t>01/218111</t>
  </si>
  <si>
    <t>01/153622</t>
  </si>
  <si>
    <t>01/10221B</t>
  </si>
  <si>
    <t>01/155622</t>
  </si>
  <si>
    <t>01/148612</t>
  </si>
  <si>
    <t>01/160622</t>
  </si>
  <si>
    <t>01/032111</t>
  </si>
  <si>
    <t>01/210218</t>
  </si>
  <si>
    <t>01/22111B</t>
  </si>
  <si>
    <t>01/006111</t>
  </si>
  <si>
    <t>01/181816</t>
  </si>
  <si>
    <t>01/129424</t>
  </si>
  <si>
    <t>01/164712</t>
  </si>
  <si>
    <t>01/073116</t>
  </si>
  <si>
    <t>01/197111</t>
  </si>
  <si>
    <t>01/075116</t>
  </si>
  <si>
    <t>01/013111</t>
  </si>
  <si>
    <t>01/248118</t>
  </si>
  <si>
    <t>01/015111</t>
  </si>
  <si>
    <t>01/133426</t>
  </si>
  <si>
    <t>01/086118</t>
  </si>
  <si>
    <t>01/018111</t>
  </si>
  <si>
    <t>01/061114</t>
  </si>
  <si>
    <t>01/009111</t>
  </si>
  <si>
    <t>01/059114</t>
  </si>
  <si>
    <t>01/205523</t>
  </si>
  <si>
    <t>01/163627</t>
  </si>
  <si>
    <t>01/145523</t>
  </si>
  <si>
    <t>01/231411</t>
  </si>
  <si>
    <t>01/204424</t>
  </si>
  <si>
    <t>01/249521</t>
  </si>
  <si>
    <t>01/236118</t>
  </si>
  <si>
    <t>01/047113</t>
  </si>
  <si>
    <t>01/023111</t>
  </si>
  <si>
    <t>01/09111A</t>
  </si>
  <si>
    <t>01/213111</t>
  </si>
  <si>
    <t>01/214111</t>
  </si>
  <si>
    <t>01/239622</t>
  </si>
  <si>
    <t>01/108311</t>
  </si>
  <si>
    <t>01/220118</t>
  </si>
  <si>
    <t>01/152622</t>
  </si>
  <si>
    <t>01/136427</t>
  </si>
  <si>
    <t>01/217114</t>
  </si>
  <si>
    <t>01/120412</t>
  </si>
  <si>
    <t>01/161622</t>
  </si>
  <si>
    <t>01/022111</t>
  </si>
  <si>
    <t>01/011111</t>
  </si>
  <si>
    <t>01/194111</t>
  </si>
  <si>
    <t>01/189119</t>
  </si>
  <si>
    <t>01/196111</t>
  </si>
  <si>
    <t>01/040112</t>
  </si>
  <si>
    <t>01/003111</t>
  </si>
  <si>
    <t>01/134426</t>
  </si>
  <si>
    <t>01/192114</t>
  </si>
  <si>
    <t>01/103311</t>
  </si>
  <si>
    <t>01/169722</t>
  </si>
  <si>
    <t>01/080117</t>
  </si>
  <si>
    <t>01/079116</t>
  </si>
  <si>
    <t>01/127423</t>
  </si>
  <si>
    <t>01/252511</t>
  </si>
  <si>
    <t>01/112322</t>
  </si>
  <si>
    <t>01/062115</t>
  </si>
  <si>
    <t>01/004111</t>
  </si>
  <si>
    <t>01/021111</t>
  </si>
  <si>
    <t>01/156622</t>
  </si>
  <si>
    <t>01/074116</t>
  </si>
  <si>
    <t>01/069116</t>
  </si>
  <si>
    <t>01/107311</t>
  </si>
  <si>
    <t>01/215111</t>
  </si>
  <si>
    <t>01/223113</t>
  </si>
  <si>
    <t>01/096214</t>
  </si>
  <si>
    <t>01/228315</t>
  </si>
  <si>
    <t>01/126422</t>
  </si>
  <si>
    <t>01/135426</t>
  </si>
  <si>
    <t>01/167715</t>
  </si>
  <si>
    <t>01/242514</t>
  </si>
  <si>
    <t>01/251117</t>
  </si>
  <si>
    <t>01/014111</t>
  </si>
  <si>
    <t>01/253202</t>
  </si>
  <si>
    <t>01/247218</t>
  </si>
  <si>
    <t>01/036111</t>
  </si>
  <si>
    <t>01/132425</t>
  </si>
  <si>
    <t>01/083118</t>
  </si>
  <si>
    <t>01/188622</t>
  </si>
  <si>
    <t>01/017111</t>
  </si>
  <si>
    <t>01/029111</t>
  </si>
  <si>
    <t>01/23711A</t>
  </si>
  <si>
    <t>01/045111</t>
  </si>
  <si>
    <t>01/255611</t>
  </si>
  <si>
    <t>01/026111</t>
  </si>
  <si>
    <t>01/238114</t>
  </si>
  <si>
    <t>01/243114</t>
  </si>
  <si>
    <t>01/138511</t>
  </si>
  <si>
    <t>01/258119</t>
  </si>
  <si>
    <t>01/09211A</t>
  </si>
  <si>
    <t>01/098215</t>
  </si>
  <si>
    <t>01/109312</t>
  </si>
  <si>
    <t>01/229615</t>
  </si>
  <si>
    <t>01/227111</t>
  </si>
  <si>
    <t>01/187111</t>
  </si>
  <si>
    <t>01/016111</t>
  </si>
  <si>
    <t>01/150613</t>
  </si>
  <si>
    <t>Součet z f1401_1</t>
  </si>
  <si>
    <t>Součet z f1401_10</t>
  </si>
  <si>
    <t>Součet z f1401_3</t>
  </si>
  <si>
    <t>Součet z f1401_4</t>
  </si>
  <si>
    <t>Součet z f1401_5</t>
  </si>
  <si>
    <t>Součet z f1401_6</t>
  </si>
  <si>
    <t>Součet z f1401_7</t>
  </si>
  <si>
    <t>Součet z f1401_8</t>
  </si>
  <si>
    <t>Součet z f1401_9</t>
  </si>
  <si>
    <t>Součet z f1402_1</t>
  </si>
  <si>
    <t>Součet z f1402_10</t>
  </si>
  <si>
    <t>Součet z f1402_2</t>
  </si>
  <si>
    <t>Součet z f1402_3</t>
  </si>
  <si>
    <t>Součet z f1402_4</t>
  </si>
  <si>
    <t>Součet z f1402_5</t>
  </si>
  <si>
    <t>Součet z f1402_6</t>
  </si>
  <si>
    <t>Součet z f1402_7</t>
  </si>
  <si>
    <t>Součet z f1402_8</t>
  </si>
  <si>
    <t>Součet z f1402_9</t>
  </si>
  <si>
    <t>Součet z f1403_1</t>
  </si>
  <si>
    <t>Součet z f1403_10</t>
  </si>
  <si>
    <t>Součet z f1403_2</t>
  </si>
  <si>
    <t>Součet z f1403_3</t>
  </si>
  <si>
    <t>Součet z f1403_4</t>
  </si>
  <si>
    <t>Součet z f1403_5</t>
  </si>
  <si>
    <t>Součet z f1403_6</t>
  </si>
  <si>
    <t>Součet z f1403_7</t>
  </si>
  <si>
    <t>Součet z f1403_8</t>
  </si>
  <si>
    <t>Součet z f1403_9</t>
  </si>
  <si>
    <t>Součet z f1404_1</t>
  </si>
  <si>
    <t>Součet z f1404_10</t>
  </si>
  <si>
    <t>Součet z f1404_2</t>
  </si>
  <si>
    <t>Součet z f1404_3</t>
  </si>
  <si>
    <t>Součet z f1404_4</t>
  </si>
  <si>
    <t>Součet z f1404_5</t>
  </si>
  <si>
    <t>Součet z f1404_6</t>
  </si>
  <si>
    <t>Součet z f1404_7</t>
  </si>
  <si>
    <t>Součet z f1404_8</t>
  </si>
  <si>
    <t>Součet z f1404_9</t>
  </si>
  <si>
    <t>Součet z f1405_1</t>
  </si>
  <si>
    <t>Součet z f1405_10</t>
  </si>
  <si>
    <t>Součet z f1405_2</t>
  </si>
  <si>
    <t>Součet z f1405_3</t>
  </si>
  <si>
    <t>Součet z f1405_4</t>
  </si>
  <si>
    <t>Součet z f1405_5</t>
  </si>
  <si>
    <t>Součet z f1405_6</t>
  </si>
  <si>
    <t>Součet z f1405_7</t>
  </si>
  <si>
    <t>Součet z f1405_8</t>
  </si>
  <si>
    <t>Součet z f1405_9</t>
  </si>
  <si>
    <t>Součet z f1406_1</t>
  </si>
  <si>
    <t>Součet z f1406_10</t>
  </si>
  <si>
    <t>Součet z f1406_2</t>
  </si>
  <si>
    <t>Součet z f1406_3</t>
  </si>
  <si>
    <t>Součet z f1406_4</t>
  </si>
  <si>
    <t>Součet z f1406_5</t>
  </si>
  <si>
    <t>Součet z f1406_6</t>
  </si>
  <si>
    <t>Součet z f1406_7</t>
  </si>
  <si>
    <t>Součet z f1406_8</t>
  </si>
  <si>
    <t>Součet z f1406_9</t>
  </si>
  <si>
    <t>Součet z f1407_1</t>
  </si>
  <si>
    <t>Součet z f1407_10</t>
  </si>
  <si>
    <t>Součet z f1407_2</t>
  </si>
  <si>
    <t>Součet z f1407_3</t>
  </si>
  <si>
    <t>Součet z f1407_4</t>
  </si>
  <si>
    <t>Součet z f1407_5</t>
  </si>
  <si>
    <t>Součet z f1407_6</t>
  </si>
  <si>
    <t>Součet z f1407_7</t>
  </si>
  <si>
    <t>Součet z f1407_8</t>
  </si>
  <si>
    <t>Součet z f1407_9</t>
  </si>
  <si>
    <t>Součet z f1408_1</t>
  </si>
  <si>
    <t>Součet z f1408_10</t>
  </si>
  <si>
    <t>Součet z f1408_2</t>
  </si>
  <si>
    <t>Součet z f1408_3</t>
  </si>
  <si>
    <t>Součet z f1408_4</t>
  </si>
  <si>
    <t>Součet z f1408_5</t>
  </si>
  <si>
    <t>Součet z f1408_6</t>
  </si>
  <si>
    <t>Součet z f1408_7</t>
  </si>
  <si>
    <t>Součet z f1408_8</t>
  </si>
  <si>
    <t>Součet z f1408_9</t>
  </si>
  <si>
    <t>Součet z f1409_1</t>
  </si>
  <si>
    <t>Součet z f1409_10</t>
  </si>
  <si>
    <t>Součet z f1409_2</t>
  </si>
  <si>
    <t>Součet z f1409_3</t>
  </si>
  <si>
    <t>Součet z f1409_4</t>
  </si>
  <si>
    <t>Součet z f1409_5</t>
  </si>
  <si>
    <t>Součet z f1409_6</t>
  </si>
  <si>
    <t>Součet z f1409_7</t>
  </si>
  <si>
    <t>Součet z f1409_8</t>
  </si>
  <si>
    <t>Součet z f1409_9</t>
  </si>
  <si>
    <t>Součet z f1410_1</t>
  </si>
  <si>
    <t>Součet z f1410_10</t>
  </si>
  <si>
    <t>Součet z f1410_2</t>
  </si>
  <si>
    <t>Součet z f1410_3</t>
  </si>
  <si>
    <t>Součet z f1410_4</t>
  </si>
  <si>
    <t>Součet z f1410_5</t>
  </si>
  <si>
    <t>Součet z f1410_6</t>
  </si>
  <si>
    <t>Součet z f1410_7</t>
  </si>
  <si>
    <t>Součet z f1410_8</t>
  </si>
  <si>
    <t>Součet z f1410_9</t>
  </si>
  <si>
    <t>Součet z f1411_1</t>
  </si>
  <si>
    <t>Součet z f1411_10</t>
  </si>
  <si>
    <t>Součet z f1411_2</t>
  </si>
  <si>
    <t>Součet z f1411_3</t>
  </si>
  <si>
    <t>Součet z f1411_4</t>
  </si>
  <si>
    <t>Součet z f1411_5</t>
  </si>
  <si>
    <t>Součet z f1411_6</t>
  </si>
  <si>
    <t>Součet z f1411_7</t>
  </si>
  <si>
    <t>Součet z f1411_8</t>
  </si>
  <si>
    <t>Součet z f1411_9</t>
  </si>
  <si>
    <t>Součet z f1412_1</t>
  </si>
  <si>
    <t>Součet z f1412_10</t>
  </si>
  <si>
    <t>Součet z f1412_2</t>
  </si>
  <si>
    <t>Součet z f1412_3</t>
  </si>
  <si>
    <t>Součet z f1412_4</t>
  </si>
  <si>
    <t>Součet z f1412_5</t>
  </si>
  <si>
    <t>Součet z f1412_6</t>
  </si>
  <si>
    <t>Součet z f1412_7</t>
  </si>
  <si>
    <t>Součet z f1412_8</t>
  </si>
  <si>
    <t>Součet z f1412_9</t>
  </si>
  <si>
    <t>Součet z f1501_1</t>
  </si>
  <si>
    <t>Součet z f1502_1</t>
  </si>
  <si>
    <t>Součet z f1503_1</t>
  </si>
  <si>
    <t>Součet z f1504_1</t>
  </si>
  <si>
    <t>Součet z f1505_1</t>
  </si>
  <si>
    <t>Součet z f1506_1</t>
  </si>
  <si>
    <t>Součet z f1507_1</t>
  </si>
  <si>
    <t>Součet z f1508_1</t>
  </si>
  <si>
    <t>Součet z f1509_1</t>
  </si>
  <si>
    <t>Součet z f1510_1</t>
  </si>
  <si>
    <t>Součet z f1511_1</t>
  </si>
  <si>
    <t>Součet z f1512_1</t>
  </si>
  <si>
    <t>Součet z f1513_1</t>
  </si>
  <si>
    <t>Součet z f1514_1</t>
  </si>
  <si>
    <t>Součet z f1515_1</t>
  </si>
  <si>
    <t>Součet z f1516_1</t>
  </si>
  <si>
    <t>Součet z f1517_1</t>
  </si>
  <si>
    <t>Součet z f1518_1</t>
  </si>
  <si>
    <t>Součet z f1519_1</t>
  </si>
  <si>
    <t>Součet z f1520_1</t>
  </si>
  <si>
    <t>Součet z f1601_1</t>
  </si>
  <si>
    <t>Součet z f1602_1</t>
  </si>
  <si>
    <t>Součet z f1603_1</t>
  </si>
  <si>
    <t>Součet z f1604_1</t>
  </si>
  <si>
    <t>Součet z f1605_1</t>
  </si>
  <si>
    <t>Součet z f1606_1</t>
  </si>
  <si>
    <t>Součet z f1607_1</t>
  </si>
  <si>
    <t>Součet z f1608_1</t>
  </si>
  <si>
    <t>Součet z f1609_1</t>
  </si>
  <si>
    <t>Součet z f1610_1</t>
  </si>
  <si>
    <t>Součet z f1611_1</t>
  </si>
  <si>
    <t>Součet z f1612_1</t>
  </si>
  <si>
    <t>Součet z f1613_1</t>
  </si>
  <si>
    <t>Součet z f1614_1</t>
  </si>
  <si>
    <t>Součet z f1615_1</t>
  </si>
  <si>
    <t>Součet z f1616_1</t>
  </si>
  <si>
    <t>Součet z f2801_2</t>
  </si>
  <si>
    <t>Součet z f0115_1</t>
  </si>
  <si>
    <t>Součet z f2201_1</t>
  </si>
  <si>
    <t>Součet z f2201_2</t>
  </si>
  <si>
    <t>Součet z f2202_1</t>
  </si>
  <si>
    <t>Součet z f2202_2</t>
  </si>
  <si>
    <t>Součet z f2203_1</t>
  </si>
  <si>
    <t>Součet z f2203_2</t>
  </si>
  <si>
    <t>Součet z f2204_1</t>
  </si>
  <si>
    <t>Součet z f2204_2</t>
  </si>
  <si>
    <t>Součet z f2205_1</t>
  </si>
  <si>
    <t>Součet z f2205_2</t>
  </si>
  <si>
    <t>Součet z f2301_1</t>
  </si>
  <si>
    <t>Součet z f2301_2</t>
  </si>
  <si>
    <t>Součet z f2301_3</t>
  </si>
  <si>
    <t>Součet z f2301_4</t>
  </si>
  <si>
    <t>Součet z f2301_5</t>
  </si>
  <si>
    <t>Součet z f2302_1</t>
  </si>
  <si>
    <t>Součet z f2302_2</t>
  </si>
  <si>
    <t>Součet z f2302_3</t>
  </si>
  <si>
    <t>Součet z f2302_4</t>
  </si>
  <si>
    <t>Součet z f2302_5</t>
  </si>
  <si>
    <t>Součet z f2303_1</t>
  </si>
  <si>
    <t>Součet z f2303_2</t>
  </si>
  <si>
    <t>Součet z f2303_3</t>
  </si>
  <si>
    <t>Součet z f2303_4</t>
  </si>
  <si>
    <t>Součet z f2303_5</t>
  </si>
  <si>
    <t>Součet z f2304_1</t>
  </si>
  <si>
    <t>Součet z f2304_2</t>
  </si>
  <si>
    <t>Součet z f2304_3</t>
  </si>
  <si>
    <t>Součet z f2304_4</t>
  </si>
  <si>
    <t>Součet z f2304_5</t>
  </si>
  <si>
    <t>Součet z f2305_1</t>
  </si>
  <si>
    <t>Součet z f2305_2</t>
  </si>
  <si>
    <t>Součet z f2305_3</t>
  </si>
  <si>
    <t>Součet z f2305_4</t>
  </si>
  <si>
    <t>Součet z f2305_5</t>
  </si>
  <si>
    <t>Součet z f2306_1</t>
  </si>
  <si>
    <t>Součet z f2306_2</t>
  </si>
  <si>
    <t>Součet z f2306_3</t>
  </si>
  <si>
    <t>Součet z f2306_4</t>
  </si>
  <si>
    <t>Součet z f2306_5</t>
  </si>
  <si>
    <t>Součet z f2307_1</t>
  </si>
  <si>
    <t>Součet z f2307_2</t>
  </si>
  <si>
    <t>Součet z f2307_3</t>
  </si>
  <si>
    <t>Součet z f2307_4</t>
  </si>
  <si>
    <t>Součet z f2307_5</t>
  </si>
  <si>
    <t>Součet z f2308_1</t>
  </si>
  <si>
    <t>Součet z f2308_2</t>
  </si>
  <si>
    <t>Součet z f2308_3</t>
  </si>
  <si>
    <t>Součet z f2308_4</t>
  </si>
  <si>
    <t>Součet z f2308_5</t>
  </si>
  <si>
    <t>Součet z f2309_1</t>
  </si>
  <si>
    <t>Součet z f2309_2</t>
  </si>
  <si>
    <t>Součet z f2309_3</t>
  </si>
  <si>
    <t>Součet z f2309_4</t>
  </si>
  <si>
    <t>Součet z f2309_5</t>
  </si>
  <si>
    <t>Součet z f2310_1</t>
  </si>
  <si>
    <t>Součet z f2310_2</t>
  </si>
  <si>
    <t>Součet z f2310_3</t>
  </si>
  <si>
    <t>Součet z f2310_4</t>
  </si>
  <si>
    <t>Součet z f2310_5</t>
  </si>
  <si>
    <t>Součet z f2311_1</t>
  </si>
  <si>
    <t>Součet z f2311_2</t>
  </si>
  <si>
    <t>Součet z f2311_3</t>
  </si>
  <si>
    <t>Součet z f2311_4</t>
  </si>
  <si>
    <t>Součet z f2311_5</t>
  </si>
  <si>
    <t>Součet z f2312_1</t>
  </si>
  <si>
    <t>Součet z f2312_2</t>
  </si>
  <si>
    <t>Součet z f2312_3</t>
  </si>
  <si>
    <t>Součet z f2312_4</t>
  </si>
  <si>
    <t>Součet z f2312_5</t>
  </si>
  <si>
    <t>Součet z f2313_1</t>
  </si>
  <si>
    <t>Součet z f2313_2</t>
  </si>
  <si>
    <t>Součet z f2314_1</t>
  </si>
  <si>
    <t>Součet z f2314_2</t>
  </si>
  <si>
    <t>Součet z f2401_1</t>
  </si>
  <si>
    <t>Součet z f2401_2</t>
  </si>
  <si>
    <t>Součet z f2401_3</t>
  </si>
  <si>
    <t>Součet z f2401_4</t>
  </si>
  <si>
    <t>Součet z f2401_5</t>
  </si>
  <si>
    <t>Součet z f2401_6</t>
  </si>
  <si>
    <t>Součet z f2401_7</t>
  </si>
  <si>
    <t>Součet z f2401_8</t>
  </si>
  <si>
    <t>Součet z f2402_1</t>
  </si>
  <si>
    <t>Součet z f2402_2</t>
  </si>
  <si>
    <t>Součet z f2402_3</t>
  </si>
  <si>
    <t>Součet z f2402_4</t>
  </si>
  <si>
    <t>Součet z f2402_5</t>
  </si>
  <si>
    <t>Součet z f2402_6</t>
  </si>
  <si>
    <t>Součet z f2402_7</t>
  </si>
  <si>
    <t>Součet z f2402_8</t>
  </si>
  <si>
    <t>Součet z f2403_1</t>
  </si>
  <si>
    <t>Součet z f2403_2</t>
  </si>
  <si>
    <t>Součet z f2403_3</t>
  </si>
  <si>
    <t>Součet z f2403_4</t>
  </si>
  <si>
    <t>Součet z f2403_5</t>
  </si>
  <si>
    <t>Součet z f2403_6</t>
  </si>
  <si>
    <t>Součet z f2403_7</t>
  </si>
  <si>
    <t>Součet z f2403_8</t>
  </si>
  <si>
    <t>Součet z f2404_1</t>
  </si>
  <si>
    <t>Součet z f2404_2</t>
  </si>
  <si>
    <t>Součet z f2404_3</t>
  </si>
  <si>
    <t>Součet z f2404_4</t>
  </si>
  <si>
    <t>Součet z f2404_5</t>
  </si>
  <si>
    <t>Součet z f2404_6</t>
  </si>
  <si>
    <t>Součet z f2404_7</t>
  </si>
  <si>
    <t>Součet z f2404_8</t>
  </si>
  <si>
    <t>Součet z f2405_1</t>
  </si>
  <si>
    <t>Součet z f2405_2</t>
  </si>
  <si>
    <t>Součet z f2405_3</t>
  </si>
  <si>
    <t>Součet z f2405_4</t>
  </si>
  <si>
    <t>Součet z f2405_5</t>
  </si>
  <si>
    <t>Součet z f2405_6</t>
  </si>
  <si>
    <t>Součet z f2405_7</t>
  </si>
  <si>
    <t>Součet z f2405_8</t>
  </si>
  <si>
    <t>Součet z f2406_2</t>
  </si>
  <si>
    <t>Součet z f2406_3</t>
  </si>
  <si>
    <t>Součet z f2406_4</t>
  </si>
  <si>
    <t>Součet z f2406_5</t>
  </si>
  <si>
    <t>Součet z f2406_6</t>
  </si>
  <si>
    <t>Součet z f2406_7</t>
  </si>
  <si>
    <t>Součet z f2406_8</t>
  </si>
  <si>
    <t>Součet z f2407_1</t>
  </si>
  <si>
    <t>Součet z f2407_2</t>
  </si>
  <si>
    <t>Součet z f2407_3</t>
  </si>
  <si>
    <t>Součet z f2407_4</t>
  </si>
  <si>
    <t>Součet z f2407_5</t>
  </si>
  <si>
    <t>Součet z f2406_1</t>
  </si>
  <si>
    <t>Součet z f2407_6</t>
  </si>
  <si>
    <t>Součet z f2407_7</t>
  </si>
  <si>
    <t>Součet z f2407_8</t>
  </si>
  <si>
    <t>Součet z f2408_1</t>
  </si>
  <si>
    <t>Součet z f2408_2</t>
  </si>
  <si>
    <t>Součet z f2408_3</t>
  </si>
  <si>
    <t>Součet z f2408_4</t>
  </si>
  <si>
    <t>Součet z f2408_5</t>
  </si>
  <si>
    <t>Součet z f2408_6</t>
  </si>
  <si>
    <t>Součet z f2408_7</t>
  </si>
  <si>
    <t>Součet z f2408_8</t>
  </si>
  <si>
    <t>Součet z f2409_1</t>
  </si>
  <si>
    <t>Součet z f2409_2</t>
  </si>
  <si>
    <t>Součet z f2409_3</t>
  </si>
  <si>
    <t>Součet z f2409_4</t>
  </si>
  <si>
    <t>Součet z f2409_5</t>
  </si>
  <si>
    <t>Součet z f2409_6</t>
  </si>
  <si>
    <t>Součet z f2409_7</t>
  </si>
  <si>
    <t>Součet z f2409_8</t>
  </si>
  <si>
    <t>Součet z f2410_1</t>
  </si>
  <si>
    <t>Součet z f2410_2</t>
  </si>
  <si>
    <t>Součet z f2410_3</t>
  </si>
  <si>
    <t>Součet z f2410_4</t>
  </si>
  <si>
    <t>Součet z f2410_5</t>
  </si>
  <si>
    <t>Součet z f2410_6</t>
  </si>
  <si>
    <t>Součet z f2410_7</t>
  </si>
  <si>
    <t>Součet z f2410_8</t>
  </si>
  <si>
    <t>Součet z f2411_1</t>
  </si>
  <si>
    <t>Součet z f2411_2</t>
  </si>
  <si>
    <t>Součet z f2411_3</t>
  </si>
  <si>
    <t>Součet z f2411_4</t>
  </si>
  <si>
    <t>Součet z f2411_5</t>
  </si>
  <si>
    <t>Součet z f2411_6</t>
  </si>
  <si>
    <t>Součet z f2411_7</t>
  </si>
  <si>
    <t>Součet z f2411_8</t>
  </si>
  <si>
    <t>Součet z f2412_1</t>
  </si>
  <si>
    <t>Součet z f2412_2</t>
  </si>
  <si>
    <t>Součet z f2412_3</t>
  </si>
  <si>
    <t>Součet z f2412_4</t>
  </si>
  <si>
    <t>Součet z f2412_5</t>
  </si>
  <si>
    <t>Součet z f2412_6</t>
  </si>
  <si>
    <t>Součet z f2412_7</t>
  </si>
  <si>
    <t>Součet z f2412_8</t>
  </si>
  <si>
    <t>ID</t>
  </si>
  <si>
    <t>ICO</t>
  </si>
  <si>
    <t>Pf</t>
  </si>
  <si>
    <t>PFO</t>
  </si>
  <si>
    <t>ZUJ</t>
  </si>
  <si>
    <t>ZRIZOVATEL</t>
  </si>
  <si>
    <t>NKRAJ</t>
  </si>
  <si>
    <t>NOKRES</t>
  </si>
  <si>
    <t>OFC_NAZEV</t>
  </si>
  <si>
    <t>NAZROC</t>
  </si>
  <si>
    <t>ULICE</t>
  </si>
  <si>
    <t>CISLO</t>
  </si>
  <si>
    <t>CP</t>
  </si>
  <si>
    <t>POB</t>
  </si>
  <si>
    <t>PSC</t>
  </si>
  <si>
    <t>MISTO</t>
  </si>
  <si>
    <t>TELX</t>
  </si>
  <si>
    <t>TEL2</t>
  </si>
  <si>
    <t>TEL3</t>
  </si>
  <si>
    <t>FAX</t>
  </si>
  <si>
    <t>HTTP</t>
  </si>
  <si>
    <t>POZN</t>
  </si>
  <si>
    <t>SESTAVV</t>
  </si>
  <si>
    <t>ULICEV</t>
  </si>
  <si>
    <t>CISLOV</t>
  </si>
  <si>
    <t>CPV</t>
  </si>
  <si>
    <t>POBV</t>
  </si>
  <si>
    <t>MISTOV</t>
  </si>
  <si>
    <t>PSCV</t>
  </si>
  <si>
    <t>TELV</t>
  </si>
  <si>
    <t>TELV2</t>
  </si>
  <si>
    <t>TELV3</t>
  </si>
  <si>
    <t>FAXV</t>
  </si>
  <si>
    <t>E_MAILV</t>
  </si>
  <si>
    <t>POZNAMKAV</t>
  </si>
  <si>
    <t>REDITEL</t>
  </si>
  <si>
    <t>ULICER</t>
  </si>
  <si>
    <t>MISTOR</t>
  </si>
  <si>
    <t>CISLOR</t>
  </si>
  <si>
    <t>CPR</t>
  </si>
  <si>
    <t>POBR</t>
  </si>
  <si>
    <t>PSCR</t>
  </si>
  <si>
    <t>TELRX</t>
  </si>
  <si>
    <t>TELR2</t>
  </si>
  <si>
    <t>TELR3</t>
  </si>
  <si>
    <t>FAXR</t>
  </si>
  <si>
    <t>E_MAILR</t>
  </si>
  <si>
    <t>POZNR</t>
  </si>
  <si>
    <t>DATVZNIK</t>
  </si>
  <si>
    <t>DUVVZNIK</t>
  </si>
  <si>
    <t>DATZRUS</t>
  </si>
  <si>
    <t>DUVZRUS</t>
  </si>
  <si>
    <t>SOUHLAS</t>
  </si>
  <si>
    <t>POSL__AKTU</t>
  </si>
  <si>
    <t>DOSLO</t>
  </si>
  <si>
    <t>KOMU</t>
  </si>
  <si>
    <t>ZASLAT_VYK</t>
  </si>
  <si>
    <t>ZASLAT_MS</t>
  </si>
  <si>
    <t>URGENCE1</t>
  </si>
  <si>
    <t>URGENCE2</t>
  </si>
  <si>
    <t>URGENCE3</t>
  </si>
  <si>
    <t>ZANIK</t>
  </si>
  <si>
    <t>STAV</t>
  </si>
  <si>
    <t>KLIC</t>
  </si>
  <si>
    <t>PC</t>
  </si>
  <si>
    <t>PROHOD</t>
  </si>
  <si>
    <t>BEZNAZVU</t>
  </si>
  <si>
    <t>BEZJMENA</t>
  </si>
  <si>
    <t>00023337</t>
  </si>
  <si>
    <t>01</t>
  </si>
  <si>
    <t>CZ0101</t>
  </si>
  <si>
    <t>Ostrovní 1</t>
  </si>
  <si>
    <t>112 30</t>
  </si>
  <si>
    <t>Praha 1 - Nové Město</t>
  </si>
  <si>
    <t>www.narodni-divadlo.cz</t>
  </si>
  <si>
    <t xml:space="preserve">Ostrovní 1                                   </t>
  </si>
  <si>
    <t xml:space="preserve">Praha 1                       </t>
  </si>
  <si>
    <t xml:space="preserve">221901427           </t>
  </si>
  <si>
    <t xml:space="preserve">v roce 2007 sestavila Iveta Sojková tel. 224 901 111                                                                                                                                                                                                      </t>
  </si>
  <si>
    <t xml:space="preserve">PhDr. Ondřej Černý                                </t>
  </si>
  <si>
    <t>45248621</t>
  </si>
  <si>
    <t>Státní opera</t>
  </si>
  <si>
    <t>Státní opera, Praha</t>
  </si>
  <si>
    <t>Legerova 75</t>
  </si>
  <si>
    <t>110 00</t>
  </si>
  <si>
    <t>Praha 1</t>
  </si>
  <si>
    <t xml:space="preserve">224 229 712  </t>
  </si>
  <si>
    <t>www.opera.cz</t>
  </si>
  <si>
    <t>Olga Kopáčová</t>
  </si>
  <si>
    <t xml:space="preserve">Legerova 75                                  </t>
  </si>
  <si>
    <t>296 117 392</t>
  </si>
  <si>
    <t xml:space="preserve">224212243           </t>
  </si>
  <si>
    <t>kopacova@opera.cz</t>
  </si>
  <si>
    <t xml:space="preserve">Pokladna - tel. 224 227 266                                                                                                                                                                                                                               </t>
  </si>
  <si>
    <t xml:space="preserve">Mgr. Jaroslav Vocelka, intendant                  </t>
  </si>
  <si>
    <t>224 212 596</t>
  </si>
  <si>
    <t>45248667</t>
  </si>
  <si>
    <t>Laterna Magika</t>
  </si>
  <si>
    <t>Laterna Magika, Praha</t>
  </si>
  <si>
    <t>Liliová 9</t>
  </si>
  <si>
    <t xml:space="preserve">222 220 036                   </t>
  </si>
  <si>
    <t>www.laterna.cz</t>
  </si>
  <si>
    <t xml:space="preserve">MgA. Stanislava Pešavová      </t>
  </si>
  <si>
    <t xml:space="preserve">Liliová 9                                    </t>
  </si>
  <si>
    <t xml:space="preserve">222 220 336                                  </t>
  </si>
  <si>
    <t xml:space="preserve">224 902 639  </t>
  </si>
  <si>
    <t xml:space="preserve">222220039           </t>
  </si>
  <si>
    <t>stana@laterna.cz</t>
  </si>
  <si>
    <t>Ing. Petr Tošovský</t>
  </si>
  <si>
    <t xml:space="preserve">222220036                                    </t>
  </si>
  <si>
    <t>064394</t>
  </si>
  <si>
    <t>21</t>
  </si>
  <si>
    <t>Divadlo Na zábradlí</t>
  </si>
  <si>
    <t>Divadlo Na zábradlí, Praha</t>
  </si>
  <si>
    <t>Anenské nám. 5</t>
  </si>
  <si>
    <t>115 33</t>
  </si>
  <si>
    <t xml:space="preserve">222 868 868                   </t>
  </si>
  <si>
    <t xml:space="preserve">www.nazabradli.cz                                                          </t>
  </si>
  <si>
    <t xml:space="preserve">Anenské náměstí 5                            </t>
  </si>
  <si>
    <t>222 868 867</t>
  </si>
  <si>
    <t xml:space="preserve">222868867           </t>
  </si>
  <si>
    <t>tajemnice@nazabradli.cz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</si>
  <si>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</si>
  <si>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Doubravka Svobodová</t>
  </si>
  <si>
    <t xml:space="preserve">222868868                                    </t>
  </si>
  <si>
    <t>01/005111</t>
  </si>
  <si>
    <t>0548952</t>
  </si>
  <si>
    <t>ČINOHERNÍ KLUB,  PRAHA 1</t>
  </si>
  <si>
    <t>Ve Smečkách 26</t>
  </si>
  <si>
    <t>Alice Bláhová</t>
  </si>
  <si>
    <t>296 222 128, 296 222 124</t>
  </si>
  <si>
    <t>blahovaa@cinoherniklub.cz</t>
  </si>
  <si>
    <t>02/24222791-ekon.útvar, divadlo zrušeno 30.11.2002</t>
  </si>
  <si>
    <t>25122525</t>
  </si>
  <si>
    <t>50</t>
  </si>
  <si>
    <t>Mezinárodní institut loutkářského umění</t>
  </si>
  <si>
    <t>Mezinárodní institut loutkářského umění, Praha</t>
  </si>
  <si>
    <t>Karlova 12/184</t>
  </si>
  <si>
    <t xml:space="preserve">222 220 913                   </t>
  </si>
  <si>
    <t xml:space="preserve">Andrea Lhotáková              </t>
  </si>
  <si>
    <t xml:space="preserve">Karlova 12/184                               </t>
  </si>
  <si>
    <t>222 220 913</t>
  </si>
  <si>
    <t xml:space="preserve">222220931           </t>
  </si>
  <si>
    <t>puppet.art@pha.inecnet.cz</t>
  </si>
  <si>
    <t>Mgr. Todor Ristič</t>
  </si>
  <si>
    <t xml:space="preserve">222220913                                    </t>
  </si>
  <si>
    <t>01/310</t>
  </si>
  <si>
    <t>Divadlo Skelet Pavla Trávníčka</t>
  </si>
  <si>
    <t>Vinohradská 48</t>
  </si>
  <si>
    <t>120 00</t>
  </si>
  <si>
    <t>Praha 2</t>
  </si>
  <si>
    <t>224 212 897</t>
  </si>
  <si>
    <t>ředitel Pavel Trávníček</t>
  </si>
  <si>
    <t>224 210 965</t>
  </si>
  <si>
    <t>01/313</t>
  </si>
  <si>
    <t>CZ0105</t>
  </si>
  <si>
    <t>Společnost Filtré</t>
  </si>
  <si>
    <t>Lidická 27</t>
  </si>
  <si>
    <t>150 00</t>
  </si>
  <si>
    <t>Praha 5</t>
  </si>
  <si>
    <t>00551465</t>
  </si>
  <si>
    <t>Studio Ypsilon</t>
  </si>
  <si>
    <t xml:space="preserve">Studio Ypsilon, Praha                                                                                                                                                     </t>
  </si>
  <si>
    <t>Spálená 16</t>
  </si>
  <si>
    <t xml:space="preserve">PRAHA 1                       </t>
  </si>
  <si>
    <t xml:space="preserve">296 243 337                   </t>
  </si>
  <si>
    <t>ypsilonka.cz</t>
  </si>
  <si>
    <t>Kosová</t>
  </si>
  <si>
    <t xml:space="preserve">Spálená 16                                   </t>
  </si>
  <si>
    <t>296 243 337</t>
  </si>
  <si>
    <t xml:space="preserve">296243337           </t>
  </si>
  <si>
    <t xml:space="preserve">kosova@ypsilonka.cz                          </t>
  </si>
  <si>
    <t xml:space="preserve">Mají hezké razítko.                                                                                                                                                                                                                                       </t>
  </si>
  <si>
    <t>Jan Schmid</t>
  </si>
  <si>
    <t>ypsilonka@ypsilonka.cz</t>
  </si>
  <si>
    <t>00064343</t>
  </si>
  <si>
    <t xml:space="preserve">Divadlo v Dlouhé                                                                                                                  </t>
  </si>
  <si>
    <t xml:space="preserve">Divadlo v Dlouhé, Praha                                                                                                                                                   </t>
  </si>
  <si>
    <t>Dlouhá tř. 39</t>
  </si>
  <si>
    <t>110 15</t>
  </si>
  <si>
    <t>Praha 1 - Staré Město</t>
  </si>
  <si>
    <t xml:space="preserve">www.divadlovdlouhe.cz                                                      </t>
  </si>
  <si>
    <t xml:space="preserve">Dlouhá tř. 39                                </t>
  </si>
  <si>
    <t xml:space="preserve">224 826 777                                  </t>
  </si>
  <si>
    <t xml:space="preserve">224826801           </t>
  </si>
  <si>
    <t>obchodni@divadlovdlouhe.cz</t>
  </si>
  <si>
    <t>Mgr. Daniela Šálková</t>
  </si>
  <si>
    <t xml:space="preserve">224826777                                    </t>
  </si>
  <si>
    <t>00064351</t>
  </si>
  <si>
    <t>Divadlo Minor</t>
  </si>
  <si>
    <t>Divadlo Minor, Praha</t>
  </si>
  <si>
    <t>Vodičkova 6</t>
  </si>
  <si>
    <t xml:space="preserve">Ing. Tomáš Zámečník           </t>
  </si>
  <si>
    <t xml:space="preserve">Vodičkova 6                                  </t>
  </si>
  <si>
    <t xml:space="preserve">222 230 876                                  </t>
  </si>
  <si>
    <t xml:space="preserve">222232530           </t>
  </si>
  <si>
    <t xml:space="preserve">tomas.z@minor.cz                             </t>
  </si>
  <si>
    <t xml:space="preserve">v roce 2006 sest. Kateřina Hakenová, tel. 221 416 449                                                                                                                                                                                                     </t>
  </si>
  <si>
    <t>Mgr. Zdeněk Pecháček</t>
  </si>
  <si>
    <t xml:space="preserve">222231702                                    </t>
  </si>
  <si>
    <t xml:space="preserve">www.minor.cz                                 </t>
  </si>
  <si>
    <t>61384984</t>
  </si>
  <si>
    <t>02</t>
  </si>
  <si>
    <t>DISK - Divadelní studio AMU</t>
  </si>
  <si>
    <t>DISK - Divadelní studio AMU, Praha</t>
  </si>
  <si>
    <t>Karlova 26</t>
  </si>
  <si>
    <t>116 65</t>
  </si>
  <si>
    <t xml:space="preserve">www.divadlodisk.cz                                                         </t>
  </si>
  <si>
    <t xml:space="preserve">Karlova 26                                   </t>
  </si>
  <si>
    <t xml:space="preserve">       </t>
  </si>
  <si>
    <t xml:space="preserve">221111087           </t>
  </si>
  <si>
    <t xml:space="preserve">MgA. Michal Lázňovský                             </t>
  </si>
  <si>
    <t>221 111 087</t>
  </si>
  <si>
    <t>01/321</t>
  </si>
  <si>
    <t>CZ0521</t>
  </si>
  <si>
    <t>Divadlo DNO</t>
  </si>
  <si>
    <t>Třebechovická 832</t>
  </si>
  <si>
    <t>500 03</t>
  </si>
  <si>
    <t>Hradec Králové</t>
  </si>
  <si>
    <t>064297</t>
  </si>
  <si>
    <t>CZ0102</t>
  </si>
  <si>
    <t xml:space="preserve">Městská divadla pražská                                                                                                           </t>
  </si>
  <si>
    <t xml:space="preserve">Městská divadla pražská, Praha                                                                                                                                            </t>
  </si>
  <si>
    <t xml:space="preserve">V Jámě 1                                     </t>
  </si>
  <si>
    <t xml:space="preserve">607 658 117  </t>
  </si>
  <si>
    <t xml:space="preserve">224947085           </t>
  </si>
  <si>
    <t>Bc. Ondřej Zajíc</t>
  </si>
  <si>
    <t>25089501</t>
  </si>
  <si>
    <t>71</t>
  </si>
  <si>
    <t>A-Studio Rubín, o.p.s.</t>
  </si>
  <si>
    <t xml:space="preserve">A-Studio Rubín, o.p.s., Praha                                                                                                                                             </t>
  </si>
  <si>
    <t>Malostranské nám. 9</t>
  </si>
  <si>
    <t>astudiorubin.cz</t>
  </si>
  <si>
    <t>257 535 191, 605 952 499</t>
  </si>
  <si>
    <t>Martin Bočan</t>
  </si>
  <si>
    <t>25657623</t>
  </si>
  <si>
    <t>Agentura SCHOK, spol. s r.o.</t>
  </si>
  <si>
    <t xml:space="preserve">603 436 871  </t>
  </si>
  <si>
    <t xml:space="preserve">www.shakespeare.cz                                                         </t>
  </si>
  <si>
    <t xml:space="preserve">Tereza Kalenská               </t>
  </si>
  <si>
    <t xml:space="preserve">226200830           </t>
  </si>
  <si>
    <t xml:space="preserve">schok@shakespeare.cz                         </t>
  </si>
  <si>
    <t xml:space="preserve">Václav Beránek                                    </t>
  </si>
  <si>
    <t xml:space="preserve">226200830                                    </t>
  </si>
  <si>
    <t>schok@shakespeare.cz</t>
  </si>
  <si>
    <t>26585758</t>
  </si>
  <si>
    <t>70</t>
  </si>
  <si>
    <t>Divadelní sdružení CD 2002</t>
  </si>
  <si>
    <t>Divadelní sdružení CD 2002, Praha</t>
  </si>
  <si>
    <t>Celetná 17</t>
  </si>
  <si>
    <t xml:space="preserve">777 122 428                   </t>
  </si>
  <si>
    <t xml:space="preserve">www.cd2002.cz                                                              </t>
  </si>
  <si>
    <t xml:space="preserve">Celetná 17                                   </t>
  </si>
  <si>
    <t>777 122 428, 222 326 982</t>
  </si>
  <si>
    <t xml:space="preserve">222326982           </t>
  </si>
  <si>
    <t xml:space="preserve">777122428                                    </t>
  </si>
  <si>
    <t xml:space="preserve">vaclavluks@volny.cz                          </t>
  </si>
  <si>
    <t>01/330</t>
  </si>
  <si>
    <t>CZ0106</t>
  </si>
  <si>
    <t>Laurychovo divadlo</t>
  </si>
  <si>
    <t>Vlastina 887/34</t>
  </si>
  <si>
    <t>161 00</t>
  </si>
  <si>
    <t>Praha 6</t>
  </si>
  <si>
    <t>233 311 398</t>
  </si>
  <si>
    <t>01/334</t>
  </si>
  <si>
    <t>CZ0622</t>
  </si>
  <si>
    <t>Divadelní studio</t>
  </si>
  <si>
    <t>Dominikánská 347/11</t>
  </si>
  <si>
    <t>602 00</t>
  </si>
  <si>
    <t>Brno</t>
  </si>
  <si>
    <t>542 427 711</t>
  </si>
  <si>
    <t>01/339</t>
  </si>
  <si>
    <t>CZ020A</t>
  </si>
  <si>
    <t>Divadlo Valmet</t>
  </si>
  <si>
    <t>U Jezera 188</t>
  </si>
  <si>
    <t>252 41</t>
  </si>
  <si>
    <t>Zlatníky - Hodkovice</t>
  </si>
  <si>
    <t>776 055 644</t>
  </si>
  <si>
    <t>01/349</t>
  </si>
  <si>
    <t>CZ0314</t>
  </si>
  <si>
    <t>Masarykovo nám. 1</t>
  </si>
  <si>
    <t>379 01</t>
  </si>
  <si>
    <t>Třeboň</t>
  </si>
  <si>
    <t>66052858</t>
  </si>
  <si>
    <t>60</t>
  </si>
  <si>
    <t xml:space="preserve">Divadelní společnost Háta                                                       </t>
  </si>
  <si>
    <t xml:space="preserve">Divadelní společnost Háta, Praha                                                                                                                                          </t>
  </si>
  <si>
    <t>Opletalova 13</t>
  </si>
  <si>
    <t xml:space="preserve">603 476 079                   </t>
  </si>
  <si>
    <t xml:space="preserve">Olga Želenská - Drápalová     </t>
  </si>
  <si>
    <t xml:space="preserve">Opletalova 13                                </t>
  </si>
  <si>
    <t>603 476 079</t>
  </si>
  <si>
    <t xml:space="preserve">                                             </t>
  </si>
  <si>
    <t xml:space="preserve">email neuvádí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</si>
  <si>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603476079                                    </t>
  </si>
  <si>
    <t>48056006</t>
  </si>
  <si>
    <t xml:space="preserve">Divadlo Animato                                                                 </t>
  </si>
  <si>
    <t xml:space="preserve">Divadlo Animato, Praha                                                                                                                                                    </t>
  </si>
  <si>
    <t>Na Příkopě 10</t>
  </si>
  <si>
    <t xml:space="preserve">737 441 495                   </t>
  </si>
  <si>
    <t xml:space="preserve">www.volny.cz/black.theatre                                                 </t>
  </si>
  <si>
    <t xml:space="preserve">Jan Pajer                     </t>
  </si>
  <si>
    <t xml:space="preserve">Soukenická 27                                </t>
  </si>
  <si>
    <t xml:space="preserve">737 441 495                                  </t>
  </si>
  <si>
    <t xml:space="preserve">281 932 665  </t>
  </si>
  <si>
    <t xml:space="preserve">black.theatre@volny.cz                       </t>
  </si>
  <si>
    <t xml:space="preserve">Soukenická 27 PHA 1 = adresa Jan Pajer A. A. P.  Pepito,      další vykazovatel: Petr Vajnera                                                                                                                                                             </t>
  </si>
  <si>
    <t xml:space="preserve">737441495                                    </t>
  </si>
  <si>
    <t>69343870</t>
  </si>
  <si>
    <t>Divadlo NABLÍZKO, o.s.</t>
  </si>
  <si>
    <t>118 00</t>
  </si>
  <si>
    <t xml:space="preserve">257 007 684                   </t>
  </si>
  <si>
    <t xml:space="preserve">777 929 080  </t>
  </si>
  <si>
    <t xml:space="preserve">www.nablizko.cz                                                            </t>
  </si>
  <si>
    <t>Mgr. Adriana Světlíková</t>
  </si>
  <si>
    <t xml:space="preserve">Nosticova 2a                                 </t>
  </si>
  <si>
    <t>777 929 080</t>
  </si>
  <si>
    <t xml:space="preserve">257 007 684  </t>
  </si>
  <si>
    <t xml:space="preserve">257007684           </t>
  </si>
  <si>
    <t>adriana@nablizko.cz</t>
  </si>
  <si>
    <t>původní adresa: Malostranské nám. 9</t>
  </si>
  <si>
    <t>48059722</t>
  </si>
  <si>
    <t xml:space="preserve">Divadlo Ungelt, Praha                                                                                                                                                     </t>
  </si>
  <si>
    <t>Malá Štupartská 1</t>
  </si>
  <si>
    <t xml:space="preserve">224 828 081                   </t>
  </si>
  <si>
    <t xml:space="preserve">Malá Štupartská 1                            </t>
  </si>
  <si>
    <t xml:space="preserve">224828081           </t>
  </si>
  <si>
    <t>j.pritz@divadloungelt.cz</t>
  </si>
  <si>
    <t>Nový Svět 5/78</t>
  </si>
  <si>
    <t xml:space="preserve">11800 </t>
  </si>
  <si>
    <t>01/352</t>
  </si>
  <si>
    <t>CZ0411</t>
  </si>
  <si>
    <t>Divadlo Mariánské Lázně</t>
  </si>
  <si>
    <t>Třebízského 106</t>
  </si>
  <si>
    <t>353 01</t>
  </si>
  <si>
    <t>Mariánské Lázně</t>
  </si>
  <si>
    <t>01/354</t>
  </si>
  <si>
    <t>All Colours Theatre</t>
  </si>
  <si>
    <t>ALL COLOURS THEATRE,  PRAHA 1</t>
  </si>
  <si>
    <t>Rytířská 31</t>
  </si>
  <si>
    <t>125 12</t>
  </si>
  <si>
    <t>Michal Kocourek - ředitel</t>
  </si>
  <si>
    <t>01/357</t>
  </si>
  <si>
    <t>Bijásek</t>
  </si>
  <si>
    <t>Revoluční 1</t>
  </si>
  <si>
    <t>Jolana Trešlová</t>
  </si>
  <si>
    <t>26723000</t>
  </si>
  <si>
    <t xml:space="preserve">Divadlo Archa                                                                                                                     </t>
  </si>
  <si>
    <t xml:space="preserve">Divadlo Archa, Praha                                                                                                                                                      </t>
  </si>
  <si>
    <t>Na Poříčí 26</t>
  </si>
  <si>
    <t xml:space="preserve">221 716 111                   </t>
  </si>
  <si>
    <t xml:space="preserve">www.archatheatre.cz                                                        </t>
  </si>
  <si>
    <t xml:space="preserve">Helena Rousová                </t>
  </si>
  <si>
    <t xml:space="preserve">Na Poříčí 26                                 </t>
  </si>
  <si>
    <t xml:space="preserve">221716666           </t>
  </si>
  <si>
    <t>Zbyněk Ondřich</t>
  </si>
  <si>
    <t xml:space="preserve">221716111                                    </t>
  </si>
  <si>
    <t>25102699</t>
  </si>
  <si>
    <t>Divadlo Bez zábradlí, s.r.o.</t>
  </si>
  <si>
    <t xml:space="preserve">Jungmannova 36/31                            </t>
  </si>
  <si>
    <t xml:space="preserve">224 494 604                   </t>
  </si>
  <si>
    <t xml:space="preserve">www.bezzabradli.cz                                                         </t>
  </si>
  <si>
    <t xml:space="preserve">Výkazy posílat na adr.: Vidlicová 2197/3, 160 00 Praha 6                                                                                                                                                                                                  </t>
  </si>
  <si>
    <t xml:space="preserve">Vidlicová 2197/3                             </t>
  </si>
  <si>
    <t xml:space="preserve">Praha 6                       </t>
  </si>
  <si>
    <t>160 00</t>
  </si>
  <si>
    <t xml:space="preserve">224 494 604  </t>
  </si>
  <si>
    <t xml:space="preserve">224947035           </t>
  </si>
  <si>
    <t>Hana Heřmánková</t>
  </si>
  <si>
    <t>Spojovací 293</t>
  </si>
  <si>
    <t>Jevany</t>
  </si>
  <si>
    <t xml:space="preserve">28166 </t>
  </si>
  <si>
    <t>dbz@bezzabradli.cz</t>
  </si>
  <si>
    <t>17018803</t>
  </si>
  <si>
    <t>Divadlo Grotesky</t>
  </si>
  <si>
    <t>Divadlo Grotesky, Praha</t>
  </si>
  <si>
    <t>Na Poříčí 16</t>
  </si>
  <si>
    <t xml:space="preserve">www.bubblestheatre.cz                                                      </t>
  </si>
  <si>
    <t>Hana Zamrazilová</t>
  </si>
  <si>
    <t xml:space="preserve">Na Poříčí 16                                 </t>
  </si>
  <si>
    <t>261 217 405, 731 270 448</t>
  </si>
  <si>
    <t xml:space="preserve">Václav Strasser                                   </t>
  </si>
  <si>
    <t>01/019111</t>
  </si>
  <si>
    <t>62576640</t>
  </si>
  <si>
    <t>Divadlo Jiřího Grossmanna DIF centrum s.r.o.</t>
  </si>
  <si>
    <t>Divadlo Jiřího Grossmanna DIF centrum, Praha</t>
  </si>
  <si>
    <t>Václavské nám. 43</t>
  </si>
  <si>
    <t>Škrnová Marie</t>
  </si>
  <si>
    <t>224 211 911, 602 375 240</t>
  </si>
  <si>
    <t>224 211 911</t>
  </si>
  <si>
    <t>01/020111</t>
  </si>
  <si>
    <t>Divadlo Miloco - -Misery Loves Compa</t>
  </si>
  <si>
    <t>DIVADLO MILOCO - -MISERY LOVES COMPA,  PRAHA 1</t>
  </si>
  <si>
    <t>Rytířská 18</t>
  </si>
  <si>
    <t>111 21</t>
  </si>
  <si>
    <t>01/360</t>
  </si>
  <si>
    <t>Česko-slovenské Divadlo Síť</t>
  </si>
  <si>
    <t>Štěpánská 37</t>
  </si>
  <si>
    <t>Silvester Matula</t>
  </si>
  <si>
    <t>01/362</t>
  </si>
  <si>
    <t>CZ0421</t>
  </si>
  <si>
    <t>Divadlo mladých</t>
  </si>
  <si>
    <t>Na Hrázi 531</t>
  </si>
  <si>
    <t>407 77</t>
  </si>
  <si>
    <t>Šluknov</t>
  </si>
  <si>
    <t>01/368</t>
  </si>
  <si>
    <t>Jiráskova</t>
  </si>
  <si>
    <t>504 01</t>
  </si>
  <si>
    <t>Nový Bydžov</t>
  </si>
  <si>
    <t>01/372</t>
  </si>
  <si>
    <t>Divadelní studio GA-GA</t>
  </si>
  <si>
    <t>TV Centrum Dominikánská 11</t>
  </si>
  <si>
    <t>01/377</t>
  </si>
  <si>
    <t>Divadlo Čára</t>
  </si>
  <si>
    <t>Klub Dessert Rooseveltova 11</t>
  </si>
  <si>
    <t>Martin Maryška</t>
  </si>
  <si>
    <t>64575624</t>
  </si>
  <si>
    <t xml:space="preserve">www.divadlovceletne.cz                                                     </t>
  </si>
  <si>
    <t>celetna@divadlovceletne.cz</t>
  </si>
  <si>
    <t xml:space="preserve">(za rok 2007 vyplnila Blanka Štrayblová) tel. 608 010 978                                                                                                                                                                                                 </t>
  </si>
  <si>
    <t>Jakub Špalek</t>
  </si>
  <si>
    <t>49625888</t>
  </si>
  <si>
    <t>30</t>
  </si>
  <si>
    <t>Divadlo v Řeznické, Praha</t>
  </si>
  <si>
    <t>Řeznická 17</t>
  </si>
  <si>
    <t xml:space="preserve">222 230 996                   </t>
  </si>
  <si>
    <t xml:space="preserve">www.reznicka.cz                                                            </t>
  </si>
  <si>
    <t xml:space="preserve">Řeznická 17                                  </t>
  </si>
  <si>
    <t>222 230 996</t>
  </si>
  <si>
    <t xml:space="preserve">222230996           </t>
  </si>
  <si>
    <t>divadlo@reznicka.cz</t>
  </si>
  <si>
    <t>Yvetta Srbová</t>
  </si>
  <si>
    <t xml:space="preserve">222230996                                    </t>
  </si>
  <si>
    <t>Zařazeno do sled. divadel od 1.01.94</t>
  </si>
  <si>
    <t>22671501</t>
  </si>
  <si>
    <t xml:space="preserve">Studio Dance Perfect (Dot 504)                                                                                                    </t>
  </si>
  <si>
    <t xml:space="preserve">Studio Dance Perfect (Dot 504), Praha                                                                                                                                     </t>
  </si>
  <si>
    <t xml:space="preserve">Národní 25                                   </t>
  </si>
  <si>
    <t xml:space="preserve">221 085 282                   </t>
  </si>
  <si>
    <t xml:space="preserve">www.dot504.cz                                                              </t>
  </si>
  <si>
    <t xml:space="preserve">Lenka Ottová                                      </t>
  </si>
  <si>
    <t xml:space="preserve">221085282                                    </t>
  </si>
  <si>
    <t xml:space="preserve">lenka.ottova@dot504.cz                       </t>
  </si>
  <si>
    <t>13814923</t>
  </si>
  <si>
    <t>Image Theatre, Praha</t>
  </si>
  <si>
    <t>Pařížská 4</t>
  </si>
  <si>
    <t xml:space="preserve">222 314 448                   </t>
  </si>
  <si>
    <t xml:space="preserve">www.imagetheatre.cz                                                        </t>
  </si>
  <si>
    <t>Alexander Čihař</t>
  </si>
  <si>
    <t xml:space="preserve">Pařížská 4                                   </t>
  </si>
  <si>
    <t xml:space="preserve">224811167           </t>
  </si>
  <si>
    <t>image@imagetheatre.cz</t>
  </si>
  <si>
    <t xml:space="preserve">Alexander Čihař                                   </t>
  </si>
  <si>
    <t>Písnické zahrady 437</t>
  </si>
  <si>
    <t>Praha 4</t>
  </si>
  <si>
    <t xml:space="preserve">14200 </t>
  </si>
  <si>
    <t xml:space="preserve">603423990                                    </t>
  </si>
  <si>
    <t xml:space="preserve">image@imagetheatre.cz                        </t>
  </si>
  <si>
    <t>01/028111</t>
  </si>
  <si>
    <t xml:space="preserve">Jan Kodet (Flash)                                                               </t>
  </si>
  <si>
    <t xml:space="preserve">Jan Kodet (Flash)                                                                                                       </t>
  </si>
  <si>
    <t>výkaz se vrátil - adresát neznámý</t>
  </si>
  <si>
    <t>01/382</t>
  </si>
  <si>
    <t>Divadlo Facka</t>
  </si>
  <si>
    <t>Přadlácká 10</t>
  </si>
  <si>
    <t>01/388</t>
  </si>
  <si>
    <t>CZ0724</t>
  </si>
  <si>
    <t>Divadlo Mandragora</t>
  </si>
  <si>
    <t>Městské divadlo, třída T. Bati 409/32</t>
  </si>
  <si>
    <t>760 01</t>
  </si>
  <si>
    <t>Zlín</t>
  </si>
  <si>
    <t>Karel Štefl</t>
  </si>
  <si>
    <t>01/394</t>
  </si>
  <si>
    <t>CZ0326</t>
  </si>
  <si>
    <t>Divadlo ŠUS</t>
  </si>
  <si>
    <t>Voldušská 192/II</t>
  </si>
  <si>
    <t>337 01</t>
  </si>
  <si>
    <t>Rokycany</t>
  </si>
  <si>
    <t>Miroslava Šulcová</t>
  </si>
  <si>
    <t>01/400</t>
  </si>
  <si>
    <t>00549592</t>
  </si>
  <si>
    <t>Spolek Kašpar Divadlo v Celetné</t>
  </si>
  <si>
    <t>Spolek Kašpar Divadlo v Celetné, Praha</t>
  </si>
  <si>
    <t xml:space="preserve">222 310 395                   </t>
  </si>
  <si>
    <t xml:space="preserve">774 157 250  </t>
  </si>
  <si>
    <t>224 819 431, 775 233 740</t>
  </si>
  <si>
    <t xml:space="preserve">celetna@divadlovceletne.cz                   </t>
  </si>
  <si>
    <t xml:space="preserve">zuber@divadlovceletne.cz, Patrik Zuber                                                                                                                                                                                                                    </t>
  </si>
  <si>
    <t>Alexandra Bošelová</t>
  </si>
  <si>
    <t xml:space="preserve">V roce 2007 nevyplnili                                                                                                                                                                                                                                    </t>
  </si>
  <si>
    <t>01/030111</t>
  </si>
  <si>
    <t>18628117</t>
  </si>
  <si>
    <t>Klub Lávka</t>
  </si>
  <si>
    <t>Klub Lávka, Praha</t>
  </si>
  <si>
    <t>Novotného lávka 1</t>
  </si>
  <si>
    <t>volny.cz/minaret</t>
  </si>
  <si>
    <t>Tereza Stoklasová</t>
  </si>
  <si>
    <t>221 082 299</t>
  </si>
  <si>
    <t>t.stoklasova@lavka.cz</t>
  </si>
  <si>
    <t>Aktiva Praha spol. s r.o. (zřizovatel)</t>
  </si>
  <si>
    <t>Ilona Jaworská</t>
  </si>
  <si>
    <t>01/031111</t>
  </si>
  <si>
    <t>Kulturní systém VIA PRAGA společnost s r.o.</t>
  </si>
  <si>
    <t>KULTURNÍ SYSTÉM VIA PRAGA SPOLEČNOST S R.O.,  PRAHA 1</t>
  </si>
  <si>
    <t>Žatecká 1</t>
  </si>
  <si>
    <t>02/2324189</t>
  </si>
  <si>
    <t>na urgence neodpovídá</t>
  </si>
  <si>
    <t>25731629</t>
  </si>
  <si>
    <t>CZ0104</t>
  </si>
  <si>
    <t xml:space="preserve">Lyra Pragensis o.p.s.                                                           </t>
  </si>
  <si>
    <t xml:space="preserve">Adamovská 1/803                              </t>
  </si>
  <si>
    <t>140 00</t>
  </si>
  <si>
    <t xml:space="preserve">PRAHA 4                       </t>
  </si>
  <si>
    <t xml:space="preserve">261 220 516                   </t>
  </si>
  <si>
    <t xml:space="preserve">777 877 574  </t>
  </si>
  <si>
    <t xml:space="preserve">www.lyrapragensis.cz                                                       </t>
  </si>
  <si>
    <t xml:space="preserve">Předešlá adresa: Malostranské náměstí 13/258, Praha 1                                                                                                                                                                                                     </t>
  </si>
  <si>
    <t xml:space="preserve">Dr. Ivana Tetourová           </t>
  </si>
  <si>
    <t xml:space="preserve">Praha 4                       </t>
  </si>
  <si>
    <t xml:space="preserve">261 220 516                                  </t>
  </si>
  <si>
    <t>dtto</t>
  </si>
  <si>
    <t>tetourova@lyrapragensis.cz</t>
  </si>
  <si>
    <t>kontaktní adr.: Trojická 20, 128 00 PRAHA 2</t>
  </si>
  <si>
    <t>Dr. Ivana Tetourová</t>
  </si>
  <si>
    <t>Adamovská 1</t>
  </si>
  <si>
    <t xml:space="preserve">14000 </t>
  </si>
  <si>
    <t xml:space="preserve">261220516                                    </t>
  </si>
  <si>
    <t xml:space="preserve">tetourova@lyrapragensis.cz                   </t>
  </si>
  <si>
    <t>01/033111</t>
  </si>
  <si>
    <t>CZ010A</t>
  </si>
  <si>
    <t>Opera Mozart - MozART Praha, s.r.o.</t>
  </si>
  <si>
    <t>Sevastopolská 14</t>
  </si>
  <si>
    <t>101 00</t>
  </si>
  <si>
    <t>Praha 10</t>
  </si>
  <si>
    <t>Ing. Jiří Herold</t>
  </si>
  <si>
    <t>60456809</t>
  </si>
  <si>
    <t>Příšerné děti o.s.</t>
  </si>
  <si>
    <t>Příšerné děti, Praha</t>
  </si>
  <si>
    <t>Vojtěšská 7</t>
  </si>
  <si>
    <t xml:space="preserve">603 713 493                   </t>
  </si>
  <si>
    <t xml:space="preserve">222 868 870                   </t>
  </si>
  <si>
    <t xml:space="preserve">www.sweb.cz/prisernedeti/                                                  </t>
  </si>
  <si>
    <t>222 868 864, 603 713 493</t>
  </si>
  <si>
    <t xml:space="preserve">603 713 493  </t>
  </si>
  <si>
    <t xml:space="preserve">222868870           </t>
  </si>
  <si>
    <t>doubravka@nazabradli.cz</t>
  </si>
  <si>
    <t>Jiří Turek, předseda sdružení</t>
  </si>
  <si>
    <t>01/405</t>
  </si>
  <si>
    <t>Kašpar</t>
  </si>
  <si>
    <t>Jan Rolník</t>
  </si>
  <si>
    <t>01/410</t>
  </si>
  <si>
    <t>National Black Light Theatre Prague</t>
  </si>
  <si>
    <t>Sadová 437</t>
  </si>
  <si>
    <t>252 43</t>
  </si>
  <si>
    <t>Průhonice</t>
  </si>
  <si>
    <t>David Dvořák</t>
  </si>
  <si>
    <t>01/414</t>
  </si>
  <si>
    <t>CZ0511</t>
  </si>
  <si>
    <t>Pražská umělecká agentura</t>
  </si>
  <si>
    <t>Jižní 1827</t>
  </si>
  <si>
    <t>470 01</t>
  </si>
  <si>
    <t>Česká Lípa</t>
  </si>
  <si>
    <t>Jaroslava Svobodová</t>
  </si>
  <si>
    <t>26505240</t>
  </si>
  <si>
    <t>Pražské komorní divadlo, s.r.o.</t>
  </si>
  <si>
    <t>Pražské komorní divadlo, Praha</t>
  </si>
  <si>
    <t>Jungmannova 1</t>
  </si>
  <si>
    <t xml:space="preserve">224 222 484                   </t>
  </si>
  <si>
    <t xml:space="preserve">224 222 485  </t>
  </si>
  <si>
    <t xml:space="preserve">www.prakomdiv.cz                                                           </t>
  </si>
  <si>
    <t xml:space="preserve">adresa s.r.o.:   Erbenova 6, 150 00 Praha 5                                                                                                                                                                                                               </t>
  </si>
  <si>
    <t xml:space="preserve">Jungmannova 1                                </t>
  </si>
  <si>
    <t xml:space="preserve">224216015           </t>
  </si>
  <si>
    <t>Erbenova 1030/6</t>
  </si>
  <si>
    <t xml:space="preserve">224222484                                    </t>
  </si>
  <si>
    <t xml:space="preserve">divadlo@prakomdiv.cz                         </t>
  </si>
  <si>
    <t>70099715</t>
  </si>
  <si>
    <t xml:space="preserve">777 265 128  </t>
  </si>
  <si>
    <t xml:space="preserve">www.damuza.cz                                                              </t>
  </si>
  <si>
    <t xml:space="preserve">e-mail: bubal@damuza.cz    (dřívější sestavovatel, nyní ředitel))                                                                                                                                                                                         </t>
  </si>
  <si>
    <t xml:space="preserve">Jan Bubal                                         </t>
  </si>
  <si>
    <t xml:space="preserve">604878918                                    </t>
  </si>
  <si>
    <t xml:space="preserve">bubal@damuza.cz                                                                                                                                                                                                                                           </t>
  </si>
  <si>
    <t>25109979</t>
  </si>
  <si>
    <t>Viola o.p.s.</t>
  </si>
  <si>
    <t>Divadlo Viola, Praha</t>
  </si>
  <si>
    <t>Národní tř. 7</t>
  </si>
  <si>
    <t xml:space="preserve">224 220 844                   </t>
  </si>
  <si>
    <t xml:space="preserve">www.divadloviola.cz                                                        </t>
  </si>
  <si>
    <t xml:space="preserve">Národní 7                                    </t>
  </si>
  <si>
    <t>224 220 844</t>
  </si>
  <si>
    <t xml:space="preserve">224220844           </t>
  </si>
  <si>
    <t xml:space="preserve">224220844                                    </t>
  </si>
  <si>
    <t xml:space="preserve">                                                  </t>
  </si>
  <si>
    <t>63830965</t>
  </si>
  <si>
    <t>Kulturně divadelní spolek Puchmajer</t>
  </si>
  <si>
    <t>Kulturně divadelní spolek Puchmajer, Praha</t>
  </si>
  <si>
    <t>Polská 36</t>
  </si>
  <si>
    <t xml:space="preserve">271 913 861                   </t>
  </si>
  <si>
    <t xml:space="preserve">www.divadlo.cz/antoninds                                                   </t>
  </si>
  <si>
    <t>Jakub Škorpil</t>
  </si>
  <si>
    <t xml:space="preserve">Polská 36                                    </t>
  </si>
  <si>
    <t xml:space="preserve">Praha 2                       </t>
  </si>
  <si>
    <t>271 913 861, 737 879 355</t>
  </si>
  <si>
    <t xml:space="preserve">Jakub Škorpil                                     </t>
  </si>
  <si>
    <t xml:space="preserve">271913861                                    </t>
  </si>
  <si>
    <t>01/420</t>
  </si>
  <si>
    <t>Studio DVA</t>
  </si>
  <si>
    <t>Liliová 18</t>
  </si>
  <si>
    <t>01/424</t>
  </si>
  <si>
    <t>CZ0806</t>
  </si>
  <si>
    <t>Taneční divadlo Zóna (Lenka Dřímalová)</t>
  </si>
  <si>
    <t>Šeříková 34</t>
  </si>
  <si>
    <t>700 30</t>
  </si>
  <si>
    <t>Ostrava</t>
  </si>
  <si>
    <t>48111791</t>
  </si>
  <si>
    <t>Ta Fantastika</t>
  </si>
  <si>
    <t>Ta Fantastika, Praha</t>
  </si>
  <si>
    <t>Karlova 8</t>
  </si>
  <si>
    <t xml:space="preserve">222 220 389                   </t>
  </si>
  <si>
    <t xml:space="preserve">222 221 368  </t>
  </si>
  <si>
    <t xml:space="preserve">www.tafantastika.cz                                                        </t>
  </si>
  <si>
    <t xml:space="preserve">Zřizovatel: FANTAZMA, s.r.o.                                                                                                                                                                                                                              </t>
  </si>
  <si>
    <t xml:space="preserve">Julius Hirsch                 </t>
  </si>
  <si>
    <t xml:space="preserve">Karlova 8                                    </t>
  </si>
  <si>
    <t>222 220 389, 222 221 368</t>
  </si>
  <si>
    <t xml:space="preserve">222 221 364  </t>
  </si>
  <si>
    <t xml:space="preserve">222220386           </t>
  </si>
  <si>
    <t>produkce@tafantastika.cz</t>
  </si>
  <si>
    <t xml:space="preserve">Další sestavovatel: Iveta Rebernaková tel. 222 221 368                                                                                                                                                                                                    </t>
  </si>
  <si>
    <t>Julius Hirsch</t>
  </si>
  <si>
    <t xml:space="preserve">222220389                                    </t>
  </si>
  <si>
    <t>uctarna@tafantastika.cz</t>
  </si>
  <si>
    <t>01/201112</t>
  </si>
  <si>
    <t>47146311</t>
  </si>
  <si>
    <t>Směšné divadlo Luďka Soboty</t>
  </si>
  <si>
    <t xml:space="preserve">Směšné divadlo Luďka Soboty, Praha                                                                                                                                        </t>
  </si>
  <si>
    <t>Sokolská 33</t>
  </si>
  <si>
    <t xml:space="preserve">603 734 385                   </t>
  </si>
  <si>
    <t>Adriana Sobotová</t>
  </si>
  <si>
    <t xml:space="preserve">Xaveriova 15                                 </t>
  </si>
  <si>
    <t xml:space="preserve">Praha 5                       </t>
  </si>
  <si>
    <t>251 563 366, 603 734 385</t>
  </si>
  <si>
    <t xml:space="preserve">603 734 385  </t>
  </si>
  <si>
    <t xml:space="preserve">251563366           </t>
  </si>
  <si>
    <t xml:space="preserve">adinasobotova@seznam.cz                      </t>
  </si>
  <si>
    <t xml:space="preserve">Výkazy raději posílat na agenturu (domů) - Xaveriova 15, 150 00 Praha 5    Dřívější email: adrianas@volny.cz                                                                                                                                              </t>
  </si>
  <si>
    <t>Luděk Sobota</t>
  </si>
  <si>
    <t>Xaveriova 15</t>
  </si>
  <si>
    <t xml:space="preserve">15000 </t>
  </si>
  <si>
    <t xml:space="preserve">603734385                                    </t>
  </si>
  <si>
    <t>CZ020B</t>
  </si>
  <si>
    <t>Bilbo compagnie (Jiří Bilbo Reidinger)</t>
  </si>
  <si>
    <t xml:space="preserve">Bilbo compagnie, Nová Ves pod Pleší (Příbram)                                                                                                                             </t>
  </si>
  <si>
    <t>Nová Ves pod Pleší 120</t>
  </si>
  <si>
    <t>262 04</t>
  </si>
  <si>
    <t xml:space="preserve">NOVÁ VES POD PLEŠÍ            </t>
  </si>
  <si>
    <t xml:space="preserve">605 556 689                   </t>
  </si>
  <si>
    <t xml:space="preserve">318 581 808  </t>
  </si>
  <si>
    <t xml:space="preserve">www.reidinger.wz.cz                                                        </t>
  </si>
  <si>
    <t xml:space="preserve">Nová Ves pod Pleší 120                       </t>
  </si>
  <si>
    <t xml:space="preserve">Nová Ves pod Pleší            </t>
  </si>
  <si>
    <t xml:space="preserve">605 556 689                                  </t>
  </si>
  <si>
    <t xml:space="preserve">dříve .............@tiscali.cz                                                                                                                                                                                                                            </t>
  </si>
  <si>
    <t xml:space="preserve">605556689                                    </t>
  </si>
  <si>
    <t>70863946</t>
  </si>
  <si>
    <t>CZ0109</t>
  </si>
  <si>
    <t>Divadlo Kámen</t>
  </si>
  <si>
    <t xml:space="preserve">Divadlo Kámen, Praha                                                                                                                                                      </t>
  </si>
  <si>
    <t xml:space="preserve">Trytova 1121/5                               </t>
  </si>
  <si>
    <t>198 00</t>
  </si>
  <si>
    <t xml:space="preserve">PRAHA 14                      </t>
  </si>
  <si>
    <t xml:space="preserve">728 435 820                   </t>
  </si>
  <si>
    <t xml:space="preserve">www.divadlokamen.cz                                                        </t>
  </si>
  <si>
    <t>Petr Macháček</t>
  </si>
  <si>
    <t xml:space="preserve">Trytova 5                                    </t>
  </si>
  <si>
    <t xml:space="preserve">Praha 14                      </t>
  </si>
  <si>
    <t>606 604 875</t>
  </si>
  <si>
    <t xml:space="preserve">281916704           </t>
  </si>
  <si>
    <t xml:space="preserve">info@divadlokamen.cz                         </t>
  </si>
  <si>
    <t xml:space="preserve">606604875                                    </t>
  </si>
  <si>
    <t>01/503</t>
  </si>
  <si>
    <t>Artists For Prague</t>
  </si>
  <si>
    <t>ARTISTS FOR PRAGUE,  PRAHA 1</t>
  </si>
  <si>
    <t>PCC 9 Střelecký ostrov 336</t>
  </si>
  <si>
    <t>02/3117974</t>
  </si>
  <si>
    <t>01/507</t>
  </si>
  <si>
    <t>Divadlo Albatros</t>
  </si>
  <si>
    <t>DIVADLO ALBATROS,  PRAHA 1</t>
  </si>
  <si>
    <t>Na Perštýně 1</t>
  </si>
  <si>
    <t>02/24213312</t>
  </si>
  <si>
    <t>26601354</t>
  </si>
  <si>
    <t xml:space="preserve">Divadlo Povidlo                                                                 </t>
  </si>
  <si>
    <t xml:space="preserve">ZLÍN                          </t>
  </si>
  <si>
    <t xml:space="preserve">776 171 454                   </t>
  </si>
  <si>
    <t>Robert Bazika</t>
  </si>
  <si>
    <t xml:space="preserve">Zlín                          </t>
  </si>
  <si>
    <t xml:space="preserve">776 171 454                                  </t>
  </si>
  <si>
    <t>rbazika@seznam.cz</t>
  </si>
  <si>
    <t xml:space="preserve">Další sestavovatel: Smutná                                                                                                                                                                                                                                </t>
  </si>
  <si>
    <t xml:space="preserve">766171454                                    </t>
  </si>
  <si>
    <t>01/207115</t>
  </si>
  <si>
    <t>70900736</t>
  </si>
  <si>
    <t>Deja Donne Production / Konfrontace</t>
  </si>
  <si>
    <t>Konfrontace, Praha</t>
  </si>
  <si>
    <t>Palác YMCA, Na Poříčí 12</t>
  </si>
  <si>
    <t>Jana Horčičková</t>
  </si>
  <si>
    <t>Nad Klikovkou 20</t>
  </si>
  <si>
    <t>602 180 369</t>
  </si>
  <si>
    <t>jana@dejadonne.com</t>
  </si>
  <si>
    <t>Lenka Flory</t>
  </si>
  <si>
    <t>01/208714</t>
  </si>
  <si>
    <t>90</t>
  </si>
  <si>
    <t>CZ0714</t>
  </si>
  <si>
    <t>Přerovský Kašpárek</t>
  </si>
  <si>
    <t>Přerovský Kašpárek, Přerov</t>
  </si>
  <si>
    <t>Brabansko 1</t>
  </si>
  <si>
    <t>750 00</t>
  </si>
  <si>
    <t>Přerov</t>
  </si>
  <si>
    <t>581 736 824</t>
  </si>
  <si>
    <t>Martina Šaratová</t>
  </si>
  <si>
    <t>581 203 382</t>
  </si>
  <si>
    <t>zřizovatel TJ Sokol Přerov, IČO nemají</t>
  </si>
  <si>
    <t>Mgr. Marie Vermiřovská</t>
  </si>
  <si>
    <t>01/209212</t>
  </si>
  <si>
    <t>26638998</t>
  </si>
  <si>
    <t>CZ0202</t>
  </si>
  <si>
    <t xml:space="preserve">Divadelní soubor PAP (Eva Dosedělová)                                           </t>
  </si>
  <si>
    <t xml:space="preserve">Divadelní soubor PAP (Eva Dosedělová), Loděnice                                                                                                                           </t>
  </si>
  <si>
    <t>Loděnice 97E, P.O.Box 22</t>
  </si>
  <si>
    <t>267 12</t>
  </si>
  <si>
    <t>Loděnice</t>
  </si>
  <si>
    <t xml:space="preserve">603 245 362                   </t>
  </si>
  <si>
    <t xml:space="preserve">www.divadlopap.cz                                                          </t>
  </si>
  <si>
    <t xml:space="preserve">IČO: je o 1 řád vyšší 266389983 nejde správně zapsat                                                                                                                                                                                                      </t>
  </si>
  <si>
    <t>Eva Dosedělová</t>
  </si>
  <si>
    <t xml:space="preserve">Loděnice 97E, P.O.Box 22                     </t>
  </si>
  <si>
    <t xml:space="preserve">Loděnice                      </t>
  </si>
  <si>
    <t>603 245 362</t>
  </si>
  <si>
    <t>eva.elxa@email.cz</t>
  </si>
  <si>
    <t>IČO je o 1 řád vyšší! Nejde zapsat!- 266389983</t>
  </si>
  <si>
    <t xml:space="preserve">Eva Elxa - Dosedělová                             </t>
  </si>
  <si>
    <t xml:space="preserve">603245362                                    </t>
  </si>
  <si>
    <t>01/212314</t>
  </si>
  <si>
    <t>00071579</t>
  </si>
  <si>
    <t>Divadlo Fráni Šrámka</t>
  </si>
  <si>
    <t>Divadlo Fráni Šrámka, Písek</t>
  </si>
  <si>
    <t>Tylova 69</t>
  </si>
  <si>
    <t>397 01</t>
  </si>
  <si>
    <t>Písek</t>
  </si>
  <si>
    <t>Marie Petrášková</t>
  </si>
  <si>
    <t>382 734 725</t>
  </si>
  <si>
    <t>382 214 607</t>
  </si>
  <si>
    <t>petraskova@divadlopisek.cz</t>
  </si>
  <si>
    <t>ředitel Zbyněk Samšuk</t>
  </si>
  <si>
    <t>67621384</t>
  </si>
  <si>
    <t xml:space="preserve">Divadlo Radka Brzobohatého                                                      </t>
  </si>
  <si>
    <t xml:space="preserve">Divadlo Radka Brzobohatého, Praha                                                                                                                                         </t>
  </si>
  <si>
    <t>Opletalova 5/7</t>
  </si>
  <si>
    <t>111 44</t>
  </si>
  <si>
    <t>222 246 269</t>
  </si>
  <si>
    <t xml:space="preserve">224 229 441  </t>
  </si>
  <si>
    <t xml:space="preserve">www.divadlorb.cz                                                           </t>
  </si>
  <si>
    <t xml:space="preserve">Pavla Procházková             </t>
  </si>
  <si>
    <t xml:space="preserve">Opletalova 5/7                               </t>
  </si>
  <si>
    <t xml:space="preserve">731 456 623  </t>
  </si>
  <si>
    <t xml:space="preserve">224229441           </t>
  </si>
  <si>
    <t>gregorova@divadlorb.cz</t>
  </si>
  <si>
    <t xml:space="preserve">222246269                                    </t>
  </si>
  <si>
    <t>01/515</t>
  </si>
  <si>
    <t>Euroclub</t>
  </si>
  <si>
    <t>EUROCLUB,  PRAHA 1</t>
  </si>
  <si>
    <t>Opletalova 5</t>
  </si>
  <si>
    <t>02/222509</t>
  </si>
  <si>
    <t>01/584</t>
  </si>
  <si>
    <t>49240811</t>
  </si>
  <si>
    <t>Martin Danko</t>
  </si>
  <si>
    <t>02/24211180</t>
  </si>
  <si>
    <t>01/042112</t>
  </si>
  <si>
    <t>Pavel Vangeli - Divadlo s loutkami</t>
  </si>
  <si>
    <t>Slezská 40</t>
  </si>
  <si>
    <t>na urg. neodpovídají</t>
  </si>
  <si>
    <t>68996560</t>
  </si>
  <si>
    <t>CZ0208</t>
  </si>
  <si>
    <t>Divadlo AHA! (Miroslav Pokorný)</t>
  </si>
  <si>
    <t>Divadlo AHA, Lysá nad Labem</t>
  </si>
  <si>
    <t>U Stadionu 1414/10</t>
  </si>
  <si>
    <t>289 22</t>
  </si>
  <si>
    <t>Lysá nad Labem</t>
  </si>
  <si>
    <t xml:space="preserve">325 551 013                   </t>
  </si>
  <si>
    <t xml:space="preserve">728 872 566  </t>
  </si>
  <si>
    <t xml:space="preserve">www.divadloaha.cz                                                          </t>
  </si>
  <si>
    <t>Miroslav Pokorný</t>
  </si>
  <si>
    <t xml:space="preserve">U Stadionu 1414/10                           </t>
  </si>
  <si>
    <t xml:space="preserve">Lysá nad Labem                </t>
  </si>
  <si>
    <t xml:space="preserve">284827562           </t>
  </si>
  <si>
    <t>info@divadloaha.cz</t>
  </si>
  <si>
    <t xml:space="preserve">28922 </t>
  </si>
  <si>
    <t xml:space="preserve">325551013                                    </t>
  </si>
  <si>
    <t>69649197</t>
  </si>
  <si>
    <t xml:space="preserve">Divadlo Líšeň                                                                                                                     </t>
  </si>
  <si>
    <t xml:space="preserve">Divadlo Líšeň, Brno                                                                                                                                                       </t>
  </si>
  <si>
    <t>Obecká 13</t>
  </si>
  <si>
    <t>628 00</t>
  </si>
  <si>
    <t xml:space="preserve">723 723 300                   </t>
  </si>
  <si>
    <t xml:space="preserve">www.divadlolisen.cz                                                        </t>
  </si>
  <si>
    <t xml:space="preserve">Luděk Vémola                  </t>
  </si>
  <si>
    <t xml:space="preserve">Obecká 13                                    </t>
  </si>
  <si>
    <t xml:space="preserve">Brno                          </t>
  </si>
  <si>
    <t xml:space="preserve">723 723 300                                  </t>
  </si>
  <si>
    <t>ludek@divadlolisen.cz</t>
  </si>
  <si>
    <t>Jiná adresa: Obecká 1385/13, 628 00 Brno</t>
  </si>
  <si>
    <t xml:space="preserve">Luděk Vémola                                      </t>
  </si>
  <si>
    <t xml:space="preserve">723723300                                    </t>
  </si>
  <si>
    <t>27112110</t>
  </si>
  <si>
    <t>Divadlo Na Jezerce (Div. společnost Jana Hrušínského)</t>
  </si>
  <si>
    <t>Pod Vilami 26</t>
  </si>
  <si>
    <t xml:space="preserve">241 400 772                   </t>
  </si>
  <si>
    <t xml:space="preserve">www.divadlonajezerce.cz                                                    </t>
  </si>
  <si>
    <t>Lubica Ferencová</t>
  </si>
  <si>
    <t xml:space="preserve">Na Jezerce 1451                              </t>
  </si>
  <si>
    <t>241 400 772</t>
  </si>
  <si>
    <t xml:space="preserve">241407983           </t>
  </si>
  <si>
    <t>dsjh@hrusinsky.cz</t>
  </si>
  <si>
    <t>Jan Hrušínský</t>
  </si>
  <si>
    <t>Na Jezerce 1451</t>
  </si>
  <si>
    <t xml:space="preserve">241400772                                    </t>
  </si>
  <si>
    <t>00571709</t>
  </si>
  <si>
    <t>Divadlo u Valšů (Život 90)</t>
  </si>
  <si>
    <t>Karoliny Světlé 18</t>
  </si>
  <si>
    <t xml:space="preserve">222 333 555                   </t>
  </si>
  <si>
    <t xml:space="preserve">www.zivot90.cz                                                             </t>
  </si>
  <si>
    <t xml:space="preserve">Karolíny Světlé 18                           </t>
  </si>
  <si>
    <t xml:space="preserve">             </t>
  </si>
  <si>
    <t xml:space="preserve">Mgr. Jan Lorman                                   </t>
  </si>
  <si>
    <t xml:space="preserve">222333555                                    </t>
  </si>
  <si>
    <t>69346046</t>
  </si>
  <si>
    <t>Divadlo Na prádle</t>
  </si>
  <si>
    <t>Divadlo Na prádle, Praha</t>
  </si>
  <si>
    <t xml:space="preserve">Besední 3                                    </t>
  </si>
  <si>
    <t>PRAHA 1</t>
  </si>
  <si>
    <t xml:space="preserve">257 320 421                   </t>
  </si>
  <si>
    <t xml:space="preserve">www.napradle.cz                                                            </t>
  </si>
  <si>
    <t>257 320 421</t>
  </si>
  <si>
    <t xml:space="preserve">608 469 000  </t>
  </si>
  <si>
    <t xml:space="preserve">257320421           </t>
  </si>
  <si>
    <t>produkce@napradle.cz</t>
  </si>
  <si>
    <t>Petr Hruška</t>
  </si>
  <si>
    <t xml:space="preserve">257320421                                    </t>
  </si>
  <si>
    <t>26673525</t>
  </si>
  <si>
    <t>CZ0108</t>
  </si>
  <si>
    <t>Divadlo Na tahu (Andrej Krob)</t>
  </si>
  <si>
    <t>Divadlo Na tahu, Praha</t>
  </si>
  <si>
    <t>Sokolovská 116</t>
  </si>
  <si>
    <t>186 00</t>
  </si>
  <si>
    <t>Praha 8</t>
  </si>
  <si>
    <t xml:space="preserve">603 554 031                   </t>
  </si>
  <si>
    <t xml:space="preserve">222 252 336  </t>
  </si>
  <si>
    <t>Andrej Krob</t>
  </si>
  <si>
    <t xml:space="preserve">Sokolovská 116                               </t>
  </si>
  <si>
    <t xml:space="preserve">Praha 8                       </t>
  </si>
  <si>
    <t>222 252 336, 603 554 031</t>
  </si>
  <si>
    <t xml:space="preserve">603 554 031  </t>
  </si>
  <si>
    <t>andrej.krob@centrum.cz</t>
  </si>
  <si>
    <t xml:space="preserve">Dřívější adresa: Mánesova 20, Praha2 120 00                                                                                                                                                                                                               </t>
  </si>
  <si>
    <t>Mánesova 20</t>
  </si>
  <si>
    <t xml:space="preserve">12000 </t>
  </si>
  <si>
    <t xml:space="preserve">222252336                                    </t>
  </si>
  <si>
    <t xml:space="preserve">andrej.krob@centrum.cz                       </t>
  </si>
  <si>
    <t>70881898</t>
  </si>
  <si>
    <t>CZ010B</t>
  </si>
  <si>
    <t xml:space="preserve">Divadlo Esence - Občanské sdružení Esence                                       </t>
  </si>
  <si>
    <t xml:space="preserve">Divadlo Esence - Občanské sdružení Esence, Praha                                                                                                                          </t>
  </si>
  <si>
    <t>Tererova 1355/105</t>
  </si>
  <si>
    <t>149 00</t>
  </si>
  <si>
    <t xml:space="preserve">PRAHA 11                      </t>
  </si>
  <si>
    <t xml:space="preserve">777 034 574                   </t>
  </si>
  <si>
    <t xml:space="preserve">www.esence.mbox.cz                                                         </t>
  </si>
  <si>
    <t xml:space="preserve">Tererova 1355/105                            </t>
  </si>
  <si>
    <t xml:space="preserve">Další email: elmira@seznam.cz                                                                                                                                                                                                                             </t>
  </si>
  <si>
    <t xml:space="preserve">Elmíra Kubrová                                    </t>
  </si>
  <si>
    <t xml:space="preserve">777034574                                    </t>
  </si>
  <si>
    <t>26064367</t>
  </si>
  <si>
    <t>CZ0311</t>
  </si>
  <si>
    <t>Bazilika o.p.s.</t>
  </si>
  <si>
    <t>Bazilika, České Budějovice</t>
  </si>
  <si>
    <t>Česká 141/66</t>
  </si>
  <si>
    <t>370 01</t>
  </si>
  <si>
    <t>České Budějovice</t>
  </si>
  <si>
    <t>Kateřina Melenová</t>
  </si>
  <si>
    <t>solnice@bazilika.cz</t>
  </si>
  <si>
    <t xml:space="preserve">01/232112  </t>
  </si>
  <si>
    <t>27011739</t>
  </si>
  <si>
    <t xml:space="preserve">Varšavská 19                                 </t>
  </si>
  <si>
    <t xml:space="preserve">19     </t>
  </si>
  <si>
    <t xml:space="preserve">PRAHA 2                       </t>
  </si>
  <si>
    <t xml:space="preserve">777 961 710                   </t>
  </si>
  <si>
    <t xml:space="preserve">www.krepsko.com                                                            </t>
  </si>
  <si>
    <t xml:space="preserve">Jiří Zeman                                        </t>
  </si>
  <si>
    <t>CZ0711</t>
  </si>
  <si>
    <t>28. října 880</t>
  </si>
  <si>
    <t>790 01</t>
  </si>
  <si>
    <t>Jeseník</t>
  </si>
  <si>
    <t>01/303</t>
  </si>
  <si>
    <t>Černé divadlo Františka Kratochvíla</t>
  </si>
  <si>
    <t>Národní 961/25</t>
  </si>
  <si>
    <t>01/304</t>
  </si>
  <si>
    <t>Malé Nosticovo divadlo / Nad Čertovkou</t>
  </si>
  <si>
    <t>Nosticova 2a/634</t>
  </si>
  <si>
    <t>257 007 864, 603 582 906</t>
  </si>
  <si>
    <t>01/305</t>
  </si>
  <si>
    <t>Divadlo bez opony</t>
  </si>
  <si>
    <t>Svornosti 1</t>
  </si>
  <si>
    <t>ředitel Jiří A. Svoboda</t>
  </si>
  <si>
    <t>257 318 070</t>
  </si>
  <si>
    <t>01/307</t>
  </si>
  <si>
    <t>Divadlo Pod Úrovní</t>
  </si>
  <si>
    <t>Staroklánovická 230</t>
  </si>
  <si>
    <t>190 00</t>
  </si>
  <si>
    <t>Praha 9 - Újezd nad Lesy</t>
  </si>
  <si>
    <t>01/308</t>
  </si>
  <si>
    <t>CZ0203</t>
  </si>
  <si>
    <t>Městské divadlo Slaný</t>
  </si>
  <si>
    <t>Wilsonova 575</t>
  </si>
  <si>
    <t>274 01</t>
  </si>
  <si>
    <t>Slaný</t>
  </si>
  <si>
    <t>01/309</t>
  </si>
  <si>
    <t>CZ0107</t>
  </si>
  <si>
    <t>Divadlo Radar</t>
  </si>
  <si>
    <t>pplk. Sochora 9</t>
  </si>
  <si>
    <t>170 00</t>
  </si>
  <si>
    <t>Praha 7</t>
  </si>
  <si>
    <t>220 801 448</t>
  </si>
  <si>
    <t>ředitel Mgr. Jiří Svoboda</t>
  </si>
  <si>
    <t>220 800 571</t>
  </si>
  <si>
    <t>27172376</t>
  </si>
  <si>
    <t>CZ0103</t>
  </si>
  <si>
    <t>Palác Akropolis (Art Frame)</t>
  </si>
  <si>
    <t>Art Frame (Palác Akropolis), Praha</t>
  </si>
  <si>
    <t>Kubelíkova 1548/27</t>
  </si>
  <si>
    <t>130 00</t>
  </si>
  <si>
    <t>Praha 3</t>
  </si>
  <si>
    <t xml:space="preserve">296 330 911                   </t>
  </si>
  <si>
    <t xml:space="preserve">Kubelíkova 27                                </t>
  </si>
  <si>
    <t xml:space="preserve">27     </t>
  </si>
  <si>
    <t xml:space="preserve">Praha 3                       </t>
  </si>
  <si>
    <t xml:space="preserve">296 330 917  </t>
  </si>
  <si>
    <t xml:space="preserve">                    </t>
  </si>
  <si>
    <t xml:space="preserve">pův. tel. sestavovatele 607 134 259 - Vojtěch Jákl                                                                                                                                                                                                        </t>
  </si>
  <si>
    <t xml:space="preserve">Hana Kubáčková                                    </t>
  </si>
  <si>
    <t xml:space="preserve">296330911                                    </t>
  </si>
  <si>
    <t xml:space="preserve">Zemanovo dřevěné divadlo                                                                                                          </t>
  </si>
  <si>
    <t xml:space="preserve">Zemanovo dřevěné divadlo, Brno                                                                                                                                            </t>
  </si>
  <si>
    <t>Teyschlova 1087/15</t>
  </si>
  <si>
    <t>635 00</t>
  </si>
  <si>
    <t>724 112 063</t>
  </si>
  <si>
    <t xml:space="preserve">546 214 007  </t>
  </si>
  <si>
    <t xml:space="preserve">sweb.cz/zdrevenedivadlo                                                    </t>
  </si>
  <si>
    <t xml:space="preserve">Zuzana Zemanová               </t>
  </si>
  <si>
    <t xml:space="preserve">Teyschlova 15                                </t>
  </si>
  <si>
    <t xml:space="preserve">546 214 007                                  </t>
  </si>
  <si>
    <t xml:space="preserve">724 112 063  </t>
  </si>
  <si>
    <t xml:space="preserve">zeman.ales@volny.cz                          </t>
  </si>
  <si>
    <t xml:space="preserve">Zuzana Zemanová                                   </t>
  </si>
  <si>
    <t xml:space="preserve">724112063                                    </t>
  </si>
  <si>
    <t xml:space="preserve">774 630 829  </t>
  </si>
  <si>
    <t xml:space="preserve">546214007           </t>
  </si>
  <si>
    <t>01/380</t>
  </si>
  <si>
    <t xml:space="preserve">Divadlo Evy Hruškové                                                            </t>
  </si>
  <si>
    <t xml:space="preserve">Divadlo Evy Hruškové                                                                                                    </t>
  </si>
  <si>
    <t>Mánesova 10</t>
  </si>
  <si>
    <t>01/406</t>
  </si>
  <si>
    <t>62577972</t>
  </si>
  <si>
    <t>Kongresové centrum Praha</t>
  </si>
  <si>
    <t>Tř. 5. května 65</t>
  </si>
  <si>
    <t>140 21</t>
  </si>
  <si>
    <t>Předst. Nota Bene Production a Kongresové centrum</t>
  </si>
  <si>
    <t>František Kostlán</t>
  </si>
  <si>
    <t>01/501</t>
  </si>
  <si>
    <t>Agentura RETRO art Irena Kolářová</t>
  </si>
  <si>
    <t>AGENTURA RETRO ART IRENA KOLÁŘOVÁ,  PRAHA 1</t>
  </si>
  <si>
    <t>Jánská 6</t>
  </si>
  <si>
    <t>118 01</t>
  </si>
  <si>
    <t>02/5376515</t>
  </si>
  <si>
    <t>Irena Kolářová</t>
  </si>
  <si>
    <t>01/504</t>
  </si>
  <si>
    <t>Black Box Fondation and Theatre Company</t>
  </si>
  <si>
    <t>BLACK BOX FONDATION AND THEATRE COMPANY,  PRAHA 1</t>
  </si>
  <si>
    <t>PCC 124  P.O. Box 88</t>
  </si>
  <si>
    <t>02/422803064</t>
  </si>
  <si>
    <t>01/506</t>
  </si>
  <si>
    <t>Divadelní sdružení PRO ANIMAS Vendula Kodetová</t>
  </si>
  <si>
    <t>DIVADELNÍ SDRUŽENÍ PRO ANIMAS VENDULA KODETOVÁ,  PRAHA 1</t>
  </si>
  <si>
    <t>Saská 3</t>
  </si>
  <si>
    <t>02/533097</t>
  </si>
  <si>
    <t>Vendula Kodetová</t>
  </si>
  <si>
    <t>01/516</t>
  </si>
  <si>
    <t>Konzervatoř Jaroslava Ježka</t>
  </si>
  <si>
    <t>KONZERVATOŘ JAROSLAVA JEŽKA,  PRAHA 1</t>
  </si>
  <si>
    <t>Rytířská 10</t>
  </si>
  <si>
    <t>02/24210932</t>
  </si>
  <si>
    <t>01/518</t>
  </si>
  <si>
    <t>REDUTA,  PRAHA 1</t>
  </si>
  <si>
    <t>Národní 20</t>
  </si>
  <si>
    <t>02/24912246</t>
  </si>
  <si>
    <t>01/520</t>
  </si>
  <si>
    <t>Studio Gag Boris Hübner</t>
  </si>
  <si>
    <t>STUDIO GAG BORIS HÜBNER,  PRAHA 1</t>
  </si>
  <si>
    <t>Národní 25</t>
  </si>
  <si>
    <t>02/24229095</t>
  </si>
  <si>
    <t>Boris Hübner</t>
  </si>
  <si>
    <t xml:space="preserve">01/225219  </t>
  </si>
  <si>
    <t>27078566</t>
  </si>
  <si>
    <t>CZ0209</t>
  </si>
  <si>
    <t xml:space="preserve">Divadlo kouzel                                                                  </t>
  </si>
  <si>
    <t xml:space="preserve">Divadlo kouzel, Líbeznice                                                              </t>
  </si>
  <si>
    <t xml:space="preserve">Mírové náměstí 44                            </t>
  </si>
  <si>
    <t>250 65</t>
  </si>
  <si>
    <t xml:space="preserve">LÍBEZNICE                     </t>
  </si>
  <si>
    <t xml:space="preserve">602 207 630                   </t>
  </si>
  <si>
    <t xml:space="preserve">www.divadlokouzel.cz                                                       </t>
  </si>
  <si>
    <t xml:space="preserve">Pavel Kožíšek                 </t>
  </si>
  <si>
    <t xml:space="preserve">Líbeznice                     </t>
  </si>
  <si>
    <t xml:space="preserve">602 207 630                                  </t>
  </si>
  <si>
    <t xml:space="preserve">284681848           </t>
  </si>
  <si>
    <t xml:space="preserve">info@umeleckaagentura.cz                     </t>
  </si>
  <si>
    <t xml:space="preserve">Pavel Kožíšek                                     </t>
  </si>
  <si>
    <t xml:space="preserve">Umělecká agentura.cz, Masarykovo nábřeží 14  </t>
  </si>
  <si>
    <t xml:space="preserve">11000 </t>
  </si>
  <si>
    <t xml:space="preserve">602207630                                    </t>
  </si>
  <si>
    <t xml:space="preserve">01/226724  </t>
  </si>
  <si>
    <t>25554166</t>
  </si>
  <si>
    <t xml:space="preserve">Divadlo Mandragora                                                              </t>
  </si>
  <si>
    <t xml:space="preserve">Divadlo Mandragora, Zlín                                                                                                                                                  </t>
  </si>
  <si>
    <t xml:space="preserve">Dřevnická 1788                               </t>
  </si>
  <si>
    <t xml:space="preserve">577 271 185                   </t>
  </si>
  <si>
    <t xml:space="preserve">www.skolaumeni.cz                                                          </t>
  </si>
  <si>
    <t xml:space="preserve">e-mail: sekretariat@skolaumeni.cz                                                                                                                                                                                                                         </t>
  </si>
  <si>
    <t xml:space="preserve">Pavel Leicman                 </t>
  </si>
  <si>
    <t xml:space="preserve">sekretariat@skolaumeni.cz                    </t>
  </si>
  <si>
    <t xml:space="preserve">Pavel Leicman                                     </t>
  </si>
  <si>
    <t xml:space="preserve">577271185                                    </t>
  </si>
  <si>
    <t>25318136</t>
  </si>
  <si>
    <t xml:space="preserve">Divadlo Reduta                                                                  </t>
  </si>
  <si>
    <t xml:space="preserve">Divadlo Reduta, Praha                                                                                                                                                     </t>
  </si>
  <si>
    <t xml:space="preserve">Národní 20                                   </t>
  </si>
  <si>
    <t xml:space="preserve">224 933 487                   </t>
  </si>
  <si>
    <t xml:space="preserve">www.reduta.jazz                                                            </t>
  </si>
  <si>
    <t xml:space="preserve">reduta.jazz@volny.cz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</si>
  <si>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224 933 487                                  </t>
  </si>
  <si>
    <t xml:space="preserve">224933486           </t>
  </si>
  <si>
    <t xml:space="preserve">reduta.jazz@volny.cz                         </t>
  </si>
  <si>
    <t xml:space="preserve">Tomáš Spurný                                      </t>
  </si>
  <si>
    <t xml:space="preserve">224933487                                    </t>
  </si>
  <si>
    <t>01/509</t>
  </si>
  <si>
    <t>Divadlo Franze Kafky Divadlo v Celetné</t>
  </si>
  <si>
    <t>DIVADLO FRANZE KAFKY DIVADLO V CELETNÉ,  PRAHA 1</t>
  </si>
  <si>
    <t>02/2328824 l.29</t>
  </si>
  <si>
    <t>01/526</t>
  </si>
  <si>
    <t>Small and Dangerous</t>
  </si>
  <si>
    <t>SMALL AND DANGEROUS,  PRAHA 2</t>
  </si>
  <si>
    <t>Bělehradská 51</t>
  </si>
  <si>
    <t>01/529</t>
  </si>
  <si>
    <t>Divadlo Pražská 5</t>
  </si>
  <si>
    <t>DIVADLO PRAŽSKÁ 5,  PRAHA 3</t>
  </si>
  <si>
    <t>Kubelíkova 27</t>
  </si>
  <si>
    <t>01/531</t>
  </si>
  <si>
    <t>Žižkovská divadelní agentura</t>
  </si>
  <si>
    <t>ŽIŽKOVSKÁ DIVADELNÍ AGENTURA,  PRAHA 3</t>
  </si>
  <si>
    <t>02/275571</t>
  </si>
  <si>
    <t>01/532</t>
  </si>
  <si>
    <t>Agentura ASTER J.S.</t>
  </si>
  <si>
    <t>AGENTURA ASTER J.S.,  PRAHA 4</t>
  </si>
  <si>
    <t>Kumínova 1721</t>
  </si>
  <si>
    <t xml:space="preserve">01/228315  </t>
  </si>
  <si>
    <t>00071897</t>
  </si>
  <si>
    <t>331</t>
  </si>
  <si>
    <t>CZ0315</t>
  </si>
  <si>
    <t xml:space="preserve">Městské divadlo                                                                 </t>
  </si>
  <si>
    <t xml:space="preserve">Městské divadlo, Prachatice                                                                                             </t>
  </si>
  <si>
    <t xml:space="preserve">Horní 170                                    </t>
  </si>
  <si>
    <t>383 01</t>
  </si>
  <si>
    <t xml:space="preserve">PRACHATICE                    </t>
  </si>
  <si>
    <t xml:space="preserve">www.kisprachatice.cz                                                       </t>
  </si>
  <si>
    <t xml:space="preserve">Předchozí tel.: 388 316 727                                                                                                                                                                                                                               </t>
  </si>
  <si>
    <t xml:space="preserve">Prachatice                    </t>
  </si>
  <si>
    <t xml:space="preserve">388 607 226                                  </t>
  </si>
  <si>
    <t xml:space="preserve">divadlo@prachatice.cz                        </t>
  </si>
  <si>
    <t xml:space="preserve">Ing. Tomáš Novák                                  </t>
  </si>
  <si>
    <t xml:space="preserve">388607581                                    </t>
  </si>
  <si>
    <t xml:space="preserve">01/229615  </t>
  </si>
  <si>
    <t>13695681</t>
  </si>
  <si>
    <t>CZ0615</t>
  </si>
  <si>
    <t xml:space="preserve">Městské divadlo (Dům kultury)                                                   </t>
  </si>
  <si>
    <t xml:space="preserve">Městské divadlo, Žďár nad Sázavou                                                                </t>
  </si>
  <si>
    <t xml:space="preserve">Libušínská 183                               </t>
  </si>
  <si>
    <t>591 01</t>
  </si>
  <si>
    <t xml:space="preserve">ŽĎÁR NAD SÁZAVOU              </t>
  </si>
  <si>
    <t xml:space="preserve">566 502 250                   </t>
  </si>
  <si>
    <t xml:space="preserve">566 502 252                   </t>
  </si>
  <si>
    <t xml:space="preserve">www.dk.zdar.cz                                                             </t>
  </si>
  <si>
    <t xml:space="preserve">Žďár nad Sázavou              </t>
  </si>
  <si>
    <t xml:space="preserve">566502252           </t>
  </si>
  <si>
    <t xml:space="preserve">Dřívější sestavovatel: Zdeňka Burešová     email:  kdzdar@kdzdar.cz                                                                                                                                                                                       </t>
  </si>
  <si>
    <t xml:space="preserve">Ing. Marcela Lorencová                            </t>
  </si>
  <si>
    <t xml:space="preserve">566502250                                    </t>
  </si>
  <si>
    <t xml:space="preserve">Možná  Lopencová (špatně čitelné)                                                                                                                                                                                                                         </t>
  </si>
  <si>
    <t>01/511</t>
  </si>
  <si>
    <t>Divadlo IMAGE scéna černého divadla a pantomimy</t>
  </si>
  <si>
    <t>DIVADLO IMAGE SCÉNA ČERNÉHO DIVADLA A PANTOMIMY,  PRAHA 1</t>
  </si>
  <si>
    <t>02/2329191, 2314448</t>
  </si>
  <si>
    <t>01/512</t>
  </si>
  <si>
    <t>Divadlo Na Klárově Milan Puklický</t>
  </si>
  <si>
    <t>DIVADLO NA KLÁROVĚ MILAN PUKLICKÝ,  PRAHA 1</t>
  </si>
  <si>
    <t>nábř. E. Beneše 3</t>
  </si>
  <si>
    <t>02/24511027</t>
  </si>
  <si>
    <t>Milan Puklický</t>
  </si>
  <si>
    <t>01/517</t>
  </si>
  <si>
    <t>Musical Team zast.taneční skupiny UNO Richarda Hese</t>
  </si>
  <si>
    <t>MUSICAL TEAM ZAST.TANEČNÍ SKUPINY UNO RICHARDA HESE,  PRAHA 1</t>
  </si>
  <si>
    <t>Politických vězňů 9</t>
  </si>
  <si>
    <t>02/24210172 l.4146</t>
  </si>
  <si>
    <t>01/523</t>
  </si>
  <si>
    <t>Židovská radnice - Loutkové divadlo R. Jelínka pro děti a dospělé</t>
  </si>
  <si>
    <t>ŽIDOVSKÁ RADNICE - LOUTKOVÉ DIVADLO R. JELÍNKA PRO DĚTI A DOSPĚLÉ,  PRAHA 1</t>
  </si>
  <si>
    <t>Maiselova 18</t>
  </si>
  <si>
    <t>01/533</t>
  </si>
  <si>
    <t>Misery Loves Company</t>
  </si>
  <si>
    <t>MISERY LOVES COMPANY,  PRAHA 4</t>
  </si>
  <si>
    <t>Na Květnici 19</t>
  </si>
  <si>
    <t>02/66414158</t>
  </si>
  <si>
    <t>01/536</t>
  </si>
  <si>
    <t>Futurum</t>
  </si>
  <si>
    <t>FUTURUM,  PRAHA 5</t>
  </si>
  <si>
    <t>nám. 14. října 16</t>
  </si>
  <si>
    <t>02/544803</t>
  </si>
  <si>
    <t>01/539</t>
  </si>
  <si>
    <t>Klub Mlejn</t>
  </si>
  <si>
    <t>KLUB MLEJN,  PRAHA 5</t>
  </si>
  <si>
    <t>Kovářova 16</t>
  </si>
  <si>
    <t>02/7981199</t>
  </si>
  <si>
    <t>01/540</t>
  </si>
  <si>
    <t>Spolek Puchmajer Martin Švejda</t>
  </si>
  <si>
    <t>SPOLEK PUCHMAJER MARTIN ŠVEJDA,  PRAHA 5</t>
  </si>
  <si>
    <t>Šrámkova 20</t>
  </si>
  <si>
    <t>02/</t>
  </si>
  <si>
    <t>Martin Švejda</t>
  </si>
  <si>
    <t xml:space="preserve">01/230119  </t>
  </si>
  <si>
    <t xml:space="preserve">Nejhodnější medvídci                                                                                </t>
  </si>
  <si>
    <t xml:space="preserve">Nejhodnější medvídci, Praha                                                                                                                                               </t>
  </si>
  <si>
    <t xml:space="preserve">Paříkova 910/9a                              </t>
  </si>
  <si>
    <t xml:space="preserve">PRAHA 9 - VYSOČANY            </t>
  </si>
  <si>
    <t xml:space="preserve">736 128 638                   </t>
  </si>
  <si>
    <t xml:space="preserve">www.divadlo.cz/medvidci                                                    </t>
  </si>
  <si>
    <t xml:space="preserve">Čihákova 25 - předchozí adresa                                                                                                                                                                                                                            </t>
  </si>
  <si>
    <t xml:space="preserve">Daniel Vavřík                 </t>
  </si>
  <si>
    <t xml:space="preserve">Praha 9 - Vysočany            </t>
  </si>
  <si>
    <t xml:space="preserve">736 128 638                                  </t>
  </si>
  <si>
    <t xml:space="preserve">vavrik@itam.cas.cz                           </t>
  </si>
  <si>
    <t xml:space="preserve">Daniel Vavřík                                     </t>
  </si>
  <si>
    <t xml:space="preserve">736128638                                    </t>
  </si>
  <si>
    <t xml:space="preserve">01/231411  </t>
  </si>
  <si>
    <t>25208438</t>
  </si>
  <si>
    <t>112</t>
  </si>
  <si>
    <t xml:space="preserve">Městské divadlo (KIS Mariánské Lázně)                                           </t>
  </si>
  <si>
    <t xml:space="preserve">Městské divadlo (KIS Mariánské Lázně)                                                                                   </t>
  </si>
  <si>
    <t xml:space="preserve">Hlavní 47                                    </t>
  </si>
  <si>
    <t xml:space="preserve">MARIÁNSKÉ LÁZNĚ               </t>
  </si>
  <si>
    <t xml:space="preserve">354 622 482                   </t>
  </si>
  <si>
    <t xml:space="preserve">KIS Mariánské Lázně s.r.o.                                                                                                                                                                                                                                </t>
  </si>
  <si>
    <t xml:space="preserve">Jitka Pichová                 </t>
  </si>
  <si>
    <t xml:space="preserve">Mariánské Lázně               </t>
  </si>
  <si>
    <t xml:space="preserve">354 622 482  </t>
  </si>
  <si>
    <t xml:space="preserve">354625892           </t>
  </si>
  <si>
    <t xml:space="preserve">Další sestavovatel:  Vlasta Jirásková, Alena Havrdová                                                                                                                                                                                                     </t>
  </si>
  <si>
    <t xml:space="preserve">Ing. Petr Doležal - jednatel firmy                </t>
  </si>
  <si>
    <t xml:space="preserve">354626557                                    </t>
  </si>
  <si>
    <t xml:space="preserve">354625330           </t>
  </si>
  <si>
    <t>01/527</t>
  </si>
  <si>
    <t>Studio pohybového divadla Nina Vangeli</t>
  </si>
  <si>
    <t>STUDIO POHYBOVÉHO DIVADLA NINA VANGELI,  PRAHA 2</t>
  </si>
  <si>
    <t>Polská 48</t>
  </si>
  <si>
    <t>02/2779182</t>
  </si>
  <si>
    <t>Nina Vangeli</t>
  </si>
  <si>
    <t>01/528</t>
  </si>
  <si>
    <t>Anebdivadlo Milan Schejbal, Žižkovské divadlo TGM</t>
  </si>
  <si>
    <t>ANEBDIVADLO MILAN SCHEJBAL, ŽIŽKOVSKÉ DIVADLO TGM,  PRAHA 3</t>
  </si>
  <si>
    <t>Štítného 5</t>
  </si>
  <si>
    <t>02/272762</t>
  </si>
  <si>
    <t>Milan Schejbal</t>
  </si>
  <si>
    <t>01/530</t>
  </si>
  <si>
    <t>Zlatý věk divadla Mgr. Ivan Fried</t>
  </si>
  <si>
    <t>ZLATÝ VĚK DIVADLA MGR. IVAN FRIED,  PRAHA 3</t>
  </si>
  <si>
    <t>Laubova 2</t>
  </si>
  <si>
    <t>02/6271005</t>
  </si>
  <si>
    <t>Mgr. Ivan Fried</t>
  </si>
  <si>
    <t>01/534</t>
  </si>
  <si>
    <t>Divadelní spolek Orfeus sekce Krytové divadlo, Radim Vašinka</t>
  </si>
  <si>
    <t>DIVADELNÍ SPOLEK ORFEUS SEKCE KRYTOVÉ DIVADLO, RADIM VAŠINKA,  PRAHA 5</t>
  </si>
  <si>
    <t>Zborovská 47</t>
  </si>
  <si>
    <t>02/530707</t>
  </si>
  <si>
    <t>Radim Vašinka</t>
  </si>
  <si>
    <t>01/541</t>
  </si>
  <si>
    <t>Borrowed Robes c/o Dvořák</t>
  </si>
  <si>
    <t>BORROWED ROBES C/O DVOŘÁK,  PRAHA 2</t>
  </si>
  <si>
    <t>Nezamyslova 16</t>
  </si>
  <si>
    <t>128 00</t>
  </si>
  <si>
    <t>02/5339681</t>
  </si>
  <si>
    <t>01/542</t>
  </si>
  <si>
    <t>Bratři Justové</t>
  </si>
  <si>
    <t>BRATŘI JUSTOVÉ,  PRAHA 6</t>
  </si>
  <si>
    <t>Terronská 27</t>
  </si>
  <si>
    <t>02/3123308</t>
  </si>
  <si>
    <t>01/543</t>
  </si>
  <si>
    <t>Agentura ORFEUS LDS 1/20</t>
  </si>
  <si>
    <t>AGENTURA ORFEUS LDS 1/20,  PRAHA 7</t>
  </si>
  <si>
    <t>Výstaviště</t>
  </si>
  <si>
    <t>170 05</t>
  </si>
  <si>
    <t>02/8729280</t>
  </si>
  <si>
    <t>01/545</t>
  </si>
  <si>
    <t>Spektrum Karlín Dům dětí a mládeže</t>
  </si>
  <si>
    <t>SPEKTRUM KARLÍN DŮM DĚTÍ A MLÁDEŽE,  PRAHA 8</t>
  </si>
  <si>
    <t>Karlínské nám.</t>
  </si>
  <si>
    <t xml:space="preserve">01/233313  </t>
  </si>
  <si>
    <t>00365751</t>
  </si>
  <si>
    <t>CZ0313</t>
  </si>
  <si>
    <t xml:space="preserve">Divadlo J. K. Tyla                                                                                                                </t>
  </si>
  <si>
    <t xml:space="preserve">Divadlo J. K. Tyla                                                                                                                                                        </t>
  </si>
  <si>
    <t xml:space="preserve">Masarykovo nám. 103                          </t>
  </si>
  <si>
    <t xml:space="preserve">103    </t>
  </si>
  <si>
    <t xml:space="preserve">TŘEBOŇ                        </t>
  </si>
  <si>
    <t xml:space="preserve">384 721 356                   </t>
  </si>
  <si>
    <t xml:space="preserve">Masarykovo náměstí 103                       </t>
  </si>
  <si>
    <t xml:space="preserve">Třeboň                        </t>
  </si>
  <si>
    <t xml:space="preserve">Hodin                                             </t>
  </si>
  <si>
    <t xml:space="preserve">384721169                                    </t>
  </si>
  <si>
    <t xml:space="preserve">01/234218  </t>
  </si>
  <si>
    <t>26421666</t>
  </si>
  <si>
    <t xml:space="preserve">Divadlo Na Kovárně                                                              </t>
  </si>
  <si>
    <t xml:space="preserve">Divadlo Na Kovárně, Poděbrady                                                                                           </t>
  </si>
  <si>
    <t xml:space="preserve">Jiřího nám. 1/I                              </t>
  </si>
  <si>
    <t>290 01</t>
  </si>
  <si>
    <t xml:space="preserve">Poděbrady                     </t>
  </si>
  <si>
    <t xml:space="preserve">325 612 505                   </t>
  </si>
  <si>
    <t xml:space="preserve">www.ipodebrady.cz                                                          </t>
  </si>
  <si>
    <t xml:space="preserve">Divadlo Na Kovárně spravuje Kulturní a informační centrum Poděbrady, s r.o.                                                                                                                                                                               </t>
  </si>
  <si>
    <t xml:space="preserve">Miloš Novák                   </t>
  </si>
  <si>
    <t xml:space="preserve">325 612 505                                  </t>
  </si>
  <si>
    <t xml:space="preserve">774 731 732  </t>
  </si>
  <si>
    <t xml:space="preserve">325612505           </t>
  </si>
  <si>
    <t xml:space="preserve">info@ipodebrady.cz                           </t>
  </si>
  <si>
    <t xml:space="preserve">PhDr. Ladislav Langr                              </t>
  </si>
  <si>
    <t xml:space="preserve">Jiřího nám. 1/I.                             </t>
  </si>
  <si>
    <t xml:space="preserve">29001 </t>
  </si>
  <si>
    <t xml:space="preserve">325612505                                    </t>
  </si>
  <si>
    <t>01/537</t>
  </si>
  <si>
    <t>InsideOut Theatre Robert Russel</t>
  </si>
  <si>
    <t>INSIDEOUT THEATRE ROBERT RUSSEL,  PRAHA 5</t>
  </si>
  <si>
    <t>Zoubkova 8</t>
  </si>
  <si>
    <t>02/545165</t>
  </si>
  <si>
    <t>Robert Russel</t>
  </si>
  <si>
    <t>01/538</t>
  </si>
  <si>
    <t>Kleplovo loutkové rodinné divadlo</t>
  </si>
  <si>
    <t>KLEPLOVO LOUTKOVÉ RODINNÉ DIVADLO,  PRAHA 5 - VELKÁ OHRADA</t>
  </si>
  <si>
    <t>Přecechtělova 2238</t>
  </si>
  <si>
    <t>155 00</t>
  </si>
  <si>
    <t>Praha 5 - Velká ohrada</t>
  </si>
  <si>
    <t>01/544</t>
  </si>
  <si>
    <t>Fléglovi Zdena a Václav Zdena a Václav Fléglovi</t>
  </si>
  <si>
    <t>FLÉGLOVI ZDENA A VÁCLAV ZDENA A VÁCLAV FLÉGLOVI,  PRAHA 7</t>
  </si>
  <si>
    <t>Janovského 5</t>
  </si>
  <si>
    <t>02/879625</t>
  </si>
  <si>
    <t>01/546</t>
  </si>
  <si>
    <t>Alternativní scéna Propast Vladimír Hulec</t>
  </si>
  <si>
    <t>ALTERNATIVNÍ SCÉNA PROPAST VLADIMÍR HULEC,  PRAHA 10</t>
  </si>
  <si>
    <t>Milánská 419</t>
  </si>
  <si>
    <t>109 00</t>
  </si>
  <si>
    <t>02/24812762</t>
  </si>
  <si>
    <t>Vladimír Hulec</t>
  </si>
  <si>
    <t>01/547</t>
  </si>
  <si>
    <t>Divadlo Imaginace Bronislav Radaczynski</t>
  </si>
  <si>
    <t>DIVADLO IMAGINACE BRONISLAV RADACZYNSKI,  PRAHA 10</t>
  </si>
  <si>
    <t>Na spojce 609/IV</t>
  </si>
  <si>
    <t>100 00</t>
  </si>
  <si>
    <t>02/8584100</t>
  </si>
  <si>
    <t>01/548</t>
  </si>
  <si>
    <t>Pražská herecká společnost</t>
  </si>
  <si>
    <t>PRAŽSKÁ HERECKÁ SPOLEČNOST,  PRAHA 10</t>
  </si>
  <si>
    <t>Benešovská 32</t>
  </si>
  <si>
    <t>02/740132</t>
  </si>
  <si>
    <t>01/549</t>
  </si>
  <si>
    <t>Atelier Abrakadabra</t>
  </si>
  <si>
    <t>ATELIER ABRAKADABRA,  ZVĚŘÍNEK</t>
  </si>
  <si>
    <t>Písty 27</t>
  </si>
  <si>
    <t>289 13</t>
  </si>
  <si>
    <t>Zvěřínek</t>
  </si>
  <si>
    <t>01/550</t>
  </si>
  <si>
    <t>CZ0325</t>
  </si>
  <si>
    <t>Studio Kaple Mezinárodní pohybové studio</t>
  </si>
  <si>
    <t>STUDIO KAPLE MEZINÁRODNÍ POHYBOVÉ STUDIO,  NEČTINY</t>
  </si>
  <si>
    <t>331 63</t>
  </si>
  <si>
    <t>Nečtiny</t>
  </si>
  <si>
    <t>0182/913120</t>
  </si>
  <si>
    <t>01/553</t>
  </si>
  <si>
    <t>Barvy a barvičky Zoja Mikotová</t>
  </si>
  <si>
    <t>BARVY A BARVIČKY ZOJA MIKOTOVÁ,  BRNO</t>
  </si>
  <si>
    <t>Jánská 16</t>
  </si>
  <si>
    <t>Zoja Mikotová</t>
  </si>
  <si>
    <t xml:space="preserve">01/235525  </t>
  </si>
  <si>
    <t>CZ0525</t>
  </si>
  <si>
    <t xml:space="preserve">Městské kulturní středisko                                                      </t>
  </si>
  <si>
    <t xml:space="preserve">Městské kulturní středisko, Úpice                                                                                                                                         </t>
  </si>
  <si>
    <t xml:space="preserve">Chelčického 216                              </t>
  </si>
  <si>
    <t>542 32</t>
  </si>
  <si>
    <t xml:space="preserve">Úpice                         </t>
  </si>
  <si>
    <t xml:space="preserve">499 882 197                   </t>
  </si>
  <si>
    <t xml:space="preserve">603 370 572  </t>
  </si>
  <si>
    <t xml:space="preserve">www.kulturaupice.cz                                                        </t>
  </si>
  <si>
    <t xml:space="preserve">Marcela Strachotová           </t>
  </si>
  <si>
    <t xml:space="preserve">499 882 197                                  </t>
  </si>
  <si>
    <t xml:space="preserve">divadloupice@volny.cz                        </t>
  </si>
  <si>
    <t xml:space="preserve">Marcela Strachotová                               </t>
  </si>
  <si>
    <t xml:space="preserve">54232 </t>
  </si>
  <si>
    <t xml:space="preserve">499882197                                    </t>
  </si>
  <si>
    <t xml:space="preserve">01/236118  </t>
  </si>
  <si>
    <t>65338243</t>
  </si>
  <si>
    <t xml:space="preserve">Farma v jeskyni                                                                                                                   </t>
  </si>
  <si>
    <t xml:space="preserve">Farma v jeskyni, Praha                                                                                                                                                    </t>
  </si>
  <si>
    <t xml:space="preserve">S. K. Neumanna 1893/11                       </t>
  </si>
  <si>
    <t>182 00</t>
  </si>
  <si>
    <t xml:space="preserve">PRAHA 8                       </t>
  </si>
  <si>
    <t xml:space="preserve">739 592 481                   </t>
  </si>
  <si>
    <t xml:space="preserve">www.infarma.info                                                           </t>
  </si>
  <si>
    <t xml:space="preserve">Mgr. Marek Godovič            </t>
  </si>
  <si>
    <t xml:space="preserve">info@farmavjeskyni.info                      </t>
  </si>
  <si>
    <t xml:space="preserve">Mgr. Šárka Pavelková                              </t>
  </si>
  <si>
    <t xml:space="preserve">739592481                                    </t>
  </si>
  <si>
    <t>01/551</t>
  </si>
  <si>
    <t>CZ0532</t>
  </si>
  <si>
    <t>Jumping Hamada Pardubice Jiří Dobeš</t>
  </si>
  <si>
    <t>JUMPING HAMADA PARDUBICE JIŘÍ DOBEŠ,  PARDUBICE</t>
  </si>
  <si>
    <t>Gorkého 2222</t>
  </si>
  <si>
    <t>530 02</t>
  </si>
  <si>
    <t>Pardubice</t>
  </si>
  <si>
    <t>040/30208</t>
  </si>
  <si>
    <t>Jiří Dobeš</t>
  </si>
  <si>
    <t>01/552</t>
  </si>
  <si>
    <t>CZ0533</t>
  </si>
  <si>
    <t>Hudební divadlo Svitavy Lenka Sáňková</t>
  </si>
  <si>
    <t>HUDEBNÍ DIVADLO SVITAVY LENKA SÁŇKOVÁ,  SVITAVY</t>
  </si>
  <si>
    <t>Kollárova 4</t>
  </si>
  <si>
    <t>568 02</t>
  </si>
  <si>
    <t>Svitavy</t>
  </si>
  <si>
    <t>0461/25316</t>
  </si>
  <si>
    <t>Lenka Sáňková</t>
  </si>
  <si>
    <t>01/556</t>
  </si>
  <si>
    <t>Divadlo Miroslava Částka</t>
  </si>
  <si>
    <t>DIVADLO MIROSLAVA ČÁSTKA,  BRNO - BOHUNICE</t>
  </si>
  <si>
    <t>Kyjevská 3</t>
  </si>
  <si>
    <t>625 00</t>
  </si>
  <si>
    <t>Brno - Bohunice</t>
  </si>
  <si>
    <t>05/355290</t>
  </si>
  <si>
    <t>01/558</t>
  </si>
  <si>
    <t>Divadlo Šprušle Libor Zikmund</t>
  </si>
  <si>
    <t>DIVADLO ŠPRUŠLE LIBOR ZIKMUND,  BRNO</t>
  </si>
  <si>
    <t>Křížová 44</t>
  </si>
  <si>
    <t>Libor Zikmund</t>
  </si>
  <si>
    <t>01/569</t>
  </si>
  <si>
    <t>45790141</t>
  </si>
  <si>
    <t>Divadlo Spirála</t>
  </si>
  <si>
    <t>DIVADLO SPIRÁLA,  PRAHA 7</t>
  </si>
  <si>
    <t>Hnilová</t>
  </si>
  <si>
    <t>02/371197, 870507</t>
  </si>
  <si>
    <t xml:space="preserve">01/23711A  </t>
  </si>
  <si>
    <t>26681528</t>
  </si>
  <si>
    <t xml:space="preserve">NANOHACH                                                                                                                          </t>
  </si>
  <si>
    <t xml:space="preserve">NANOHACH, Praha                                                                                                                                                           </t>
  </si>
  <si>
    <t xml:space="preserve">Pitkovická 13                                </t>
  </si>
  <si>
    <t xml:space="preserve">PRAHA 10                      </t>
  </si>
  <si>
    <t xml:space="preserve">732 271 309                   </t>
  </si>
  <si>
    <t xml:space="preserve">www.nanohach.cz                                                            </t>
  </si>
  <si>
    <t xml:space="preserve">Jan Malík                     </t>
  </si>
  <si>
    <t xml:space="preserve">Praha 10                      </t>
  </si>
  <si>
    <t xml:space="preserve">732 271 309                                  </t>
  </si>
  <si>
    <t xml:space="preserve">honza.malik@seznam.cz                        </t>
  </si>
  <si>
    <t xml:space="preserve">Jan Malík                                         </t>
  </si>
  <si>
    <t xml:space="preserve">732271309                                    </t>
  </si>
  <si>
    <t xml:space="preserve">01/238114  </t>
  </si>
  <si>
    <t>27009858</t>
  </si>
  <si>
    <t xml:space="preserve">Letí o.s.                                                                                                                         </t>
  </si>
  <si>
    <t xml:space="preserve">Divadlo Letí, Praha                                                                                                                                                       </t>
  </si>
  <si>
    <t xml:space="preserve">Čapkova 4                                    </t>
  </si>
  <si>
    <t xml:space="preserve">775 290 483  </t>
  </si>
  <si>
    <t xml:space="preserve">www.divadlo-leti.cz                                                        </t>
  </si>
  <si>
    <t xml:space="preserve">Martina Schlegelová                               </t>
  </si>
  <si>
    <t xml:space="preserve">604130935                                    </t>
  </si>
  <si>
    <t>01/554</t>
  </si>
  <si>
    <t>CANTUS NOVA - Musical Theatre Lubomír Veteška</t>
  </si>
  <si>
    <t>CANTUS NOVA - MUSICAL THEATRE LUBOMÍR VETEŠKA,  BRNO</t>
  </si>
  <si>
    <t>Veveří 114</t>
  </si>
  <si>
    <t>616 00</t>
  </si>
  <si>
    <t>05/740525</t>
  </si>
  <si>
    <t>Lubomír Veteška</t>
  </si>
  <si>
    <t>01/555</t>
  </si>
  <si>
    <t>Divadelní společnost Marie Mrázkové Mgr. Jaromír Brych</t>
  </si>
  <si>
    <t>DIVADELNÍ SPOLEČNOST MARIE MRÁZKOVÉ MGR. JAROMÍR BRYCH,  BRNO</t>
  </si>
  <si>
    <t>657 70</t>
  </si>
  <si>
    <t>05/42321285 l.110</t>
  </si>
  <si>
    <t>Mgr. Jaromír Brych</t>
  </si>
  <si>
    <t>01/557</t>
  </si>
  <si>
    <t>Divadlo Nepojízdná housenka Miroslav Lopatka</t>
  </si>
  <si>
    <t>DIVADLO NEPOJÍZDNÁ HOUSENKA MIROSLAV LOPATKA,  BRNO</t>
  </si>
  <si>
    <t>Antonína Slavíka 10</t>
  </si>
  <si>
    <t>Miroslav Lopatka</t>
  </si>
  <si>
    <t>01/560</t>
  </si>
  <si>
    <t>064327</t>
  </si>
  <si>
    <t>LABYRINT, divadlo studio klub</t>
  </si>
  <si>
    <t>LABYRINT, DIVADLO STUDIO KLUB,  PRAHA 5 - SMÍCHOV</t>
  </si>
  <si>
    <t>Štefánikova 57</t>
  </si>
  <si>
    <t>Praha 5 - Smíchov</t>
  </si>
  <si>
    <t>Kamila Vopatrná</t>
  </si>
  <si>
    <t>02/57321331 l. 34</t>
  </si>
  <si>
    <t>Karel Kříž</t>
  </si>
  <si>
    <t>01/570</t>
  </si>
  <si>
    <t>Divadlo Fantasma</t>
  </si>
  <si>
    <t>DIVADLO FANTASMA,  PRAHA 1</t>
  </si>
  <si>
    <t>02/24229078</t>
  </si>
  <si>
    <t>01/572</t>
  </si>
  <si>
    <t>Komorní opera Praha Opera Mozart</t>
  </si>
  <si>
    <t>KOMORNÍ OPERA PRAHA OPERA MOZART,  PRAHA 10</t>
  </si>
  <si>
    <t>02/24214797</t>
  </si>
  <si>
    <t>01/573</t>
  </si>
  <si>
    <t>Umělecká scéna Říše  loutek</t>
  </si>
  <si>
    <t>UMĚLECKÁ SCÉNA ŘÍŠE  LOUTEK,  PRAHA 1</t>
  </si>
  <si>
    <t>02/2322536</t>
  </si>
  <si>
    <t>01/574</t>
  </si>
  <si>
    <t>Pantomima S.I. Kulturní dům neslyšících</t>
  </si>
  <si>
    <t>PANTOMIMA S.I. KULTURNÍ DŮM NESLYŠÍCÍCH,  BRNO</t>
  </si>
  <si>
    <t>Vodova 45</t>
  </si>
  <si>
    <t>612 00</t>
  </si>
  <si>
    <t>05/41212401</t>
  </si>
  <si>
    <t xml:space="preserve">01/239622  </t>
  </si>
  <si>
    <t>68692129</t>
  </si>
  <si>
    <t>Frida - Martin Trnavský</t>
  </si>
  <si>
    <t xml:space="preserve">Frida - Martin Trnavský, Brno                                                                                                                                             </t>
  </si>
  <si>
    <t xml:space="preserve">Slovinská 4                                  </t>
  </si>
  <si>
    <t xml:space="preserve">BRNO                          </t>
  </si>
  <si>
    <t xml:space="preserve">542 216 709                   </t>
  </si>
  <si>
    <t xml:space="preserve">www.frida.cz                                                               </t>
  </si>
  <si>
    <t xml:space="preserve">Miloslava Weberová            </t>
  </si>
  <si>
    <t xml:space="preserve">545 574 602                                  </t>
  </si>
  <si>
    <t xml:space="preserve">Martin Trnavský                                   </t>
  </si>
  <si>
    <t xml:space="preserve">542216709                                    </t>
  </si>
  <si>
    <t xml:space="preserve">01/240625  </t>
  </si>
  <si>
    <t>CZ0625</t>
  </si>
  <si>
    <t xml:space="preserve">Řád Červených Nosů                                                                                                                </t>
  </si>
  <si>
    <t xml:space="preserve">Blatnice pod Sv. Antonínem 293               </t>
  </si>
  <si>
    <t>696 71</t>
  </si>
  <si>
    <t xml:space="preserve">606 504 541                   </t>
  </si>
  <si>
    <t xml:space="preserve">www.cervenenosy.sweb.cz                                                    </t>
  </si>
  <si>
    <t xml:space="preserve">IČO nemají.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</si>
  <si>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Blatnice pod Sv. Antonínem    </t>
  </si>
  <si>
    <t xml:space="preserve">606 504 541                                  </t>
  </si>
  <si>
    <t xml:space="preserve">Michal Bartoník                                   </t>
  </si>
  <si>
    <t xml:space="preserve">606504541                                    </t>
  </si>
  <si>
    <t>01/561</t>
  </si>
  <si>
    <t>Bezbariérové divadlo Barka (Komorní opera JAMU)</t>
  </si>
  <si>
    <t>BEZBARIÉROVÉ DIVADLO BARKA (KOMORNÍ OPERA JAMU),  BRNO</t>
  </si>
  <si>
    <t>Sv. Čecha 35a</t>
  </si>
  <si>
    <t>Ing. Z.Vlachovská</t>
  </si>
  <si>
    <t>05/42321307 l.39, 41213206</t>
  </si>
  <si>
    <t>byt: Kvapilova 2, 616 00 Brno, tel: 750194</t>
  </si>
  <si>
    <t>uměl. vedoucí KO Jiří Pinkas</t>
  </si>
  <si>
    <t>01/562</t>
  </si>
  <si>
    <t>Pantomima B. B. Duc Vladimír Gut</t>
  </si>
  <si>
    <t>PANTOMIMA B. B. DUC VLADIMÍR GUT,  PRAHA 6</t>
  </si>
  <si>
    <t>Zavadilova 14</t>
  </si>
  <si>
    <t>02/3121544</t>
  </si>
  <si>
    <t>Vladimír Gut</t>
  </si>
  <si>
    <t>01/563</t>
  </si>
  <si>
    <t>Černé divadlo Animato Jan Pajer</t>
  </si>
  <si>
    <t>ČERNÉ DIVADLO ANIMATO JAN PAJER,  PRAHA 1</t>
  </si>
  <si>
    <t>Na Příkopě 23</t>
  </si>
  <si>
    <t>02/2314388</t>
  </si>
  <si>
    <t>01/564</t>
  </si>
  <si>
    <t>Černé divadlo Image Black Theatre and Pantomime</t>
  </si>
  <si>
    <t>ČERNÉ DIVADLO IMAGE BLACK THEATRE AND PANTOMIME,  PRAHA 1</t>
  </si>
  <si>
    <t>Ing. Tuček</t>
  </si>
  <si>
    <t>02/744495,2329191</t>
  </si>
  <si>
    <t xml:space="preserve">01/241534  </t>
  </si>
  <si>
    <t>00485195</t>
  </si>
  <si>
    <t>CZ0534</t>
  </si>
  <si>
    <t xml:space="preserve">Lochmanova 1400                              </t>
  </si>
  <si>
    <t>562 01</t>
  </si>
  <si>
    <t xml:space="preserve">ÚSTÍ NAD ORLICÍ               </t>
  </si>
  <si>
    <t xml:space="preserve">465 525 245                   </t>
  </si>
  <si>
    <t xml:space="preserve">465 521 047  </t>
  </si>
  <si>
    <t xml:space="preserve">www.klubcentrum.cz                                                         </t>
  </si>
  <si>
    <t xml:space="preserve">Ústí nad Orlicí               </t>
  </si>
  <si>
    <t xml:space="preserve">info@klubcentrum.cz                          </t>
  </si>
  <si>
    <t xml:space="preserve">Ekonom: Jaroslava Martináková tel. 465 521 048      Programové odd.: Eva Zelinková tel. 465 523 975                                                                                                                                                       </t>
  </si>
  <si>
    <t xml:space="preserve">Chládková                                         </t>
  </si>
  <si>
    <t xml:space="preserve">465525245                                    </t>
  </si>
  <si>
    <t xml:space="preserve">01/242514  </t>
  </si>
  <si>
    <t>25958941</t>
  </si>
  <si>
    <t>CZ0514</t>
  </si>
  <si>
    <t xml:space="preserve">Kulturní centrum (Městské divadlo) Turnov                                                                                         </t>
  </si>
  <si>
    <t xml:space="preserve">Kulturní centrum (Městské divadlo) Turnov                                                                                                                                 </t>
  </si>
  <si>
    <t xml:space="preserve">Skálova 466                                  </t>
  </si>
  <si>
    <t>511 01</t>
  </si>
  <si>
    <t xml:space="preserve">TURNOV                        </t>
  </si>
  <si>
    <t xml:space="preserve">481 322 083                   </t>
  </si>
  <si>
    <t xml:space="preserve">www.kcturnov.cz                                                            </t>
  </si>
  <si>
    <t xml:space="preserve">nové (moje) od r. 2007                                                                                                                                                                                                                                    </t>
  </si>
  <si>
    <t xml:space="preserve">Turnov                        </t>
  </si>
  <si>
    <t xml:space="preserve">481 322 083                                  </t>
  </si>
  <si>
    <t xml:space="preserve">pavlasova@kcturnov.cz                        </t>
  </si>
  <si>
    <t xml:space="preserve">Ivana Pavlasová                                   </t>
  </si>
  <si>
    <t xml:space="preserve">51101 </t>
  </si>
  <si>
    <t xml:space="preserve">481322083                                    </t>
  </si>
  <si>
    <t>01/565</t>
  </si>
  <si>
    <t>13786547</t>
  </si>
  <si>
    <t>Černé divadlo F. Kratochvíla Praha Reduta</t>
  </si>
  <si>
    <t>ČERNÉ DIVADLO F. KRATOCHVÍLA PRAHA REDUTA,  PRAHA 1</t>
  </si>
  <si>
    <t>Národní tř. 20</t>
  </si>
  <si>
    <t>Urbanová</t>
  </si>
  <si>
    <t>02/24215233,02/24912246</t>
  </si>
  <si>
    <t>F. Kratochvíl</t>
  </si>
  <si>
    <t>01/566</t>
  </si>
  <si>
    <t>České umělecké studio Český soubor písní a tanců - M.Puklický</t>
  </si>
  <si>
    <t>ČESKÉ UMĚLECKÉ STUDIO ČESKÝ SOUBOR PÍSNÍ A TANCŮ - M.PUKLICKÝ,  PRAHA 1</t>
  </si>
  <si>
    <t>M.P. U Sluncové 604/11,180 00 Praha 8</t>
  </si>
  <si>
    <t>Milan Puklický, t.820621</t>
  </si>
  <si>
    <t xml:space="preserve">01/243114  </t>
  </si>
  <si>
    <t>27019489</t>
  </si>
  <si>
    <t xml:space="preserve">Tradiční loutkové divadlo Zvoneček                                                                                                </t>
  </si>
  <si>
    <t xml:space="preserve">Tradiční loutkové divadlo Zvoneček, Praha                                                                                                                                 </t>
  </si>
  <si>
    <t xml:space="preserve">Rytířova 778                                 </t>
  </si>
  <si>
    <t xml:space="preserve">608 831 862                   </t>
  </si>
  <si>
    <t xml:space="preserve">www.zvonecek.info                                                          </t>
  </si>
  <si>
    <t xml:space="preserve">Zdeněk Sloboda                </t>
  </si>
  <si>
    <t xml:space="preserve">608 831 862                                  </t>
  </si>
  <si>
    <t xml:space="preserve">Zdeněk Sloboda                                    </t>
  </si>
  <si>
    <t xml:space="preserve">608831862                                    </t>
  </si>
  <si>
    <t xml:space="preserve">01/244623  </t>
  </si>
  <si>
    <t>22686045</t>
  </si>
  <si>
    <t>CZ0623</t>
  </si>
  <si>
    <t xml:space="preserve">Ořechovské divadlo                                                                                                                </t>
  </si>
  <si>
    <t xml:space="preserve">Ořechovské divadlo, Ořechov                                                                                                                                               </t>
  </si>
  <si>
    <t xml:space="preserve">Komenského 25                                </t>
  </si>
  <si>
    <t>664 44</t>
  </si>
  <si>
    <t xml:space="preserve">OŘECHOV                       </t>
  </si>
  <si>
    <t xml:space="preserve">603 169 310                   </t>
  </si>
  <si>
    <t xml:space="preserve">www.orechovske-divadlo.cz                                                  </t>
  </si>
  <si>
    <t xml:space="preserve">Vlastimil Peška               </t>
  </si>
  <si>
    <t xml:space="preserve">Ořechov                       </t>
  </si>
  <si>
    <t xml:space="preserve">603 169 310                                  </t>
  </si>
  <si>
    <t xml:space="preserve">peskav@volny.cz                              </t>
  </si>
  <si>
    <t xml:space="preserve">Vlastimil Peška                                   </t>
  </si>
  <si>
    <t xml:space="preserve">603169310                                    </t>
  </si>
  <si>
    <t>01/567</t>
  </si>
  <si>
    <t>Dismanův rozhlasový dětský soubor Československý rozhlas</t>
  </si>
  <si>
    <t>DISMANŮV ROZHLASOVÝ DĚTSKÝ SOUBOR ČESKOSLOVENSKÝ ROZHLAS,  PRAHA 2</t>
  </si>
  <si>
    <t>Vinohradská 12</t>
  </si>
  <si>
    <t>02/24094302</t>
  </si>
  <si>
    <t>01/568</t>
  </si>
  <si>
    <t>Divadélko s kavárnou U Panáků Pavel Kočí</t>
  </si>
  <si>
    <t>DIVADÉLKO S KAVÁRNOU U PANÁKŮ PAVEL KOČÍ,  PRAHA 7</t>
  </si>
  <si>
    <t>Letohradská 44</t>
  </si>
  <si>
    <t>02/375427</t>
  </si>
  <si>
    <t>Pavel Kočí</t>
  </si>
  <si>
    <t>01/571</t>
  </si>
  <si>
    <t>10147519</t>
  </si>
  <si>
    <t>FOIBOS umělecká agentura Marek Veselý</t>
  </si>
  <si>
    <t>FOIBOS UMĚLECKÁ AGENTURA MAREK VESELÝ,  PRAHA 7</t>
  </si>
  <si>
    <t>P.P.3 Výstaviště</t>
  </si>
  <si>
    <t>Andrea Štefanová</t>
  </si>
  <si>
    <t>02/376706</t>
  </si>
  <si>
    <t>Marek Veselý</t>
  </si>
  <si>
    <t>01/575</t>
  </si>
  <si>
    <t>61386812</t>
  </si>
  <si>
    <t>Pohybové divadlo 22</t>
  </si>
  <si>
    <t>POHYBOVÉ DIVADLO 22,  PRAHA 1</t>
  </si>
  <si>
    <t>02/24812762 l.152</t>
  </si>
  <si>
    <t>01/576</t>
  </si>
  <si>
    <t xml:space="preserve">Studio Dům Eva Tálská                                                           </t>
  </si>
  <si>
    <t xml:space="preserve">Studio Dům Eva Tálská                                                                                                   </t>
  </si>
  <si>
    <t>Zelený trh 9</t>
  </si>
  <si>
    <t>05/42211630</t>
  </si>
  <si>
    <t>Eva Tálská</t>
  </si>
  <si>
    <t>01/577</t>
  </si>
  <si>
    <t>Strakaté divadlo nezávislý loutkářský soubor</t>
  </si>
  <si>
    <t>STRAKATÉ DIVADLO NEZÁVISLÝ LOUTKÁŘSKÝ SOUBOR,  PRAHA 4</t>
  </si>
  <si>
    <t>Podolská 31</t>
  </si>
  <si>
    <t>01/578</t>
  </si>
  <si>
    <t>64936520</t>
  </si>
  <si>
    <t>Divadlo na prahu</t>
  </si>
  <si>
    <t>DIVADLO NA PRAHU,  PRAHA 8</t>
  </si>
  <si>
    <t>Krosenská 541</t>
  </si>
  <si>
    <t>181 00</t>
  </si>
  <si>
    <t>Martin Glaser</t>
  </si>
  <si>
    <t xml:space="preserve">01/245514  </t>
  </si>
  <si>
    <t>26672294</t>
  </si>
  <si>
    <t>40</t>
  </si>
  <si>
    <t xml:space="preserve">Čmukaři                                                                                                                           </t>
  </si>
  <si>
    <t xml:space="preserve">Čmukaři, Turnov                                                                                                                                                           </t>
  </si>
  <si>
    <t xml:space="preserve">Jiráskova 121                                </t>
  </si>
  <si>
    <t xml:space="preserve">737 952 525                   </t>
  </si>
  <si>
    <t xml:space="preserve">www.cmukari.cz                                                             </t>
  </si>
  <si>
    <t xml:space="preserve">Čmuk a Gek nebo bambule!                                                                                                                                                                                                                                  </t>
  </si>
  <si>
    <t xml:space="preserve">737 952 525                                  </t>
  </si>
  <si>
    <t xml:space="preserve">Další: Weissová, Zemenová                                                                                                                                                                                                                                 </t>
  </si>
  <si>
    <t xml:space="preserve">Ipser                                             </t>
  </si>
  <si>
    <t xml:space="preserve">01/246513  </t>
  </si>
  <si>
    <t>80</t>
  </si>
  <si>
    <t>CZ0513</t>
  </si>
  <si>
    <t xml:space="preserve">Divadlo na cestě                                                                                                                  </t>
  </si>
  <si>
    <t xml:space="preserve">Divadlo na cestě, Liberec                                                                                                                                                 </t>
  </si>
  <si>
    <t xml:space="preserve">Na Hradbách 960/19                           </t>
  </si>
  <si>
    <t>460 01</t>
  </si>
  <si>
    <t xml:space="preserve">LIBEREC                       </t>
  </si>
  <si>
    <t xml:space="preserve">603 145 075                   </t>
  </si>
  <si>
    <t xml:space="preserve">www.divadlonaceste.com                                                     </t>
  </si>
  <si>
    <t xml:space="preserve">Mgr. Miroslav Los             </t>
  </si>
  <si>
    <t xml:space="preserve">Liberec                       </t>
  </si>
  <si>
    <t xml:space="preserve">603 145 075                                  </t>
  </si>
  <si>
    <t xml:space="preserve">info@divadlonaceste.com                      </t>
  </si>
  <si>
    <t xml:space="preserve">Mgr. Miroslav Los                                 </t>
  </si>
  <si>
    <t xml:space="preserve">603145075                                    </t>
  </si>
  <si>
    <t>01/579</t>
  </si>
  <si>
    <t>40660974</t>
  </si>
  <si>
    <t>Baletní jednotka Křeč M.+ Š. Cabanovi</t>
  </si>
  <si>
    <t>BALETNÍ JEDNOTKA KŘEČ M.+ Š. CABANOVI,  PRAHA 1</t>
  </si>
  <si>
    <t>Štěpánská 59</t>
  </si>
  <si>
    <t>Michal Caban</t>
  </si>
  <si>
    <t>02/229127,264571</t>
  </si>
  <si>
    <t>M.+ Š. Cabanovi</t>
  </si>
  <si>
    <t>01/581</t>
  </si>
  <si>
    <t>Divadlo  P r o 1 0 0  r Akram Staněk</t>
  </si>
  <si>
    <t>DIVADLO  P R O 1 0 0  R AKRAM STANĚK,  BRNO</t>
  </si>
  <si>
    <t>Úvoz 13</t>
  </si>
  <si>
    <t>Jitka Zástěrová</t>
  </si>
  <si>
    <t>05/741556</t>
  </si>
  <si>
    <t>Akram Staněk</t>
  </si>
  <si>
    <t>01/583</t>
  </si>
  <si>
    <t>25382276</t>
  </si>
  <si>
    <t>Divadelní společnost Petra Bezruče</t>
  </si>
  <si>
    <t>DIVADELNÍ SPOLEČNOST PETRA BEZRUČE,  OSTRAVA</t>
  </si>
  <si>
    <t>28. října 120</t>
  </si>
  <si>
    <t>702 00</t>
  </si>
  <si>
    <t>Petra Kohutová</t>
  </si>
  <si>
    <t>069/6112568</t>
  </si>
  <si>
    <t>01/585</t>
  </si>
  <si>
    <t>45242313</t>
  </si>
  <si>
    <t>Kulturní systém VIA Praga, s.r.o.</t>
  </si>
  <si>
    <t>KULTURNÍ SYSTÉM VIA PRAGA, S.R.O.,  PRAHA 4</t>
  </si>
  <si>
    <t>U Kublova 12</t>
  </si>
  <si>
    <t>147 00</t>
  </si>
  <si>
    <t>Miluše Kameníčková</t>
  </si>
  <si>
    <t>02/24910085</t>
  </si>
  <si>
    <t>26685230</t>
  </si>
  <si>
    <t xml:space="preserve">Divadlo SEMAFOR spol s r.o.                                                                                                       </t>
  </si>
  <si>
    <t>Lomená 52</t>
  </si>
  <si>
    <t>160 26</t>
  </si>
  <si>
    <t>Dejvická 27</t>
  </si>
  <si>
    <t xml:space="preserve">233358807           </t>
  </si>
  <si>
    <t xml:space="preserve">223028429                                    </t>
  </si>
  <si>
    <t>01/505</t>
  </si>
  <si>
    <t>Black Point divadelní klub</t>
  </si>
  <si>
    <t>BLACK POINT DIVADELNÍ KLUB,  PRAHA 1</t>
  </si>
  <si>
    <t>Štšpánská 32</t>
  </si>
  <si>
    <t xml:space="preserve">01/247218  </t>
  </si>
  <si>
    <t>87218534</t>
  </si>
  <si>
    <t xml:space="preserve">Atelier Abrakadabra Pavla Říhová                                                                                                  </t>
  </si>
  <si>
    <t xml:space="preserve">Atelier Abrakadabra Pavla Říhová, Písty (Zvěřínek)                                                                                                                        </t>
  </si>
  <si>
    <t xml:space="preserve">Písty 169                                    </t>
  </si>
  <si>
    <t xml:space="preserve">ZVĚŘÍNEK                      </t>
  </si>
  <si>
    <t xml:space="preserve">325 512 074                   </t>
  </si>
  <si>
    <t xml:space="preserve">Jan Polák                     </t>
  </si>
  <si>
    <t xml:space="preserve">Zvěřínek                      </t>
  </si>
  <si>
    <t xml:space="preserve">775 319 205                                  </t>
  </si>
  <si>
    <t xml:space="preserve">atelier_abrakadabra@quick.cz                 </t>
  </si>
  <si>
    <t xml:space="preserve">Mgr. Pavla Říhová                                 </t>
  </si>
  <si>
    <t xml:space="preserve">723016904                                    </t>
  </si>
  <si>
    <t xml:space="preserve">325 512 074  </t>
  </si>
  <si>
    <t xml:space="preserve">01/248118  </t>
  </si>
  <si>
    <t>73</t>
  </si>
  <si>
    <t xml:space="preserve">AP-Prosper, spol. s r.o.                                                                                                          </t>
  </si>
  <si>
    <t xml:space="preserve">Davídkova 2101/91                            </t>
  </si>
  <si>
    <t xml:space="preserve">PRAHA 8 - LIBEŇ               </t>
  </si>
  <si>
    <t xml:space="preserve">Praha 8 - Libeň               </t>
  </si>
  <si>
    <t xml:space="preserve">01/249521  </t>
  </si>
  <si>
    <t>26680203</t>
  </si>
  <si>
    <t xml:space="preserve">Divadlo Dno                                                                                                                       </t>
  </si>
  <si>
    <t xml:space="preserve">Divadlo Dno, Hradec Králové                                                                                                                                               </t>
  </si>
  <si>
    <t xml:space="preserve">Štefánikova 318                              </t>
  </si>
  <si>
    <t>500 00</t>
  </si>
  <si>
    <t xml:space="preserve">HRADEC KRÁLOVÉ                </t>
  </si>
  <si>
    <t xml:space="preserve">www.divadlodno.cz                                                          </t>
  </si>
  <si>
    <t xml:space="preserve">Sami jsme se založili (citace z výkazu)                                                                                                                                                                                                                   </t>
  </si>
  <si>
    <t xml:space="preserve">Hradec Králové                </t>
  </si>
  <si>
    <t xml:space="preserve">731 615 203                                  </t>
  </si>
  <si>
    <t xml:space="preserve">divadlo.dno@seznam.cz                        </t>
  </si>
  <si>
    <t xml:space="preserve">www.divadlo.cz/dno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</si>
  <si>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Kratochvílová                                     </t>
  </si>
  <si>
    <t>01/041112</t>
  </si>
  <si>
    <t>62390708</t>
  </si>
  <si>
    <t>Divadelní agentura DivAg</t>
  </si>
  <si>
    <t>Divadelní agentura DivAg, Praha</t>
  </si>
  <si>
    <t>Korunní 53</t>
  </si>
  <si>
    <t>Daniela Řeháková</t>
  </si>
  <si>
    <t>603 791 543, 222 512 572</t>
  </si>
  <si>
    <t>divag@ebox.cz</t>
  </si>
  <si>
    <t>01/423</t>
  </si>
  <si>
    <t>CZ0612</t>
  </si>
  <si>
    <t>T.E.J.P. (Jakub Škrdla)</t>
  </si>
  <si>
    <t>Šrámkova 3</t>
  </si>
  <si>
    <t>586 03</t>
  </si>
  <si>
    <t>Jihlava</t>
  </si>
  <si>
    <t xml:space="preserve">01/250111  </t>
  </si>
  <si>
    <t>27597342</t>
  </si>
  <si>
    <t>74</t>
  </si>
  <si>
    <t xml:space="preserve">Golem Production                                                                                                                  </t>
  </si>
  <si>
    <t xml:space="preserve">Golem Production, Praha                                                                                                                                                   </t>
  </si>
  <si>
    <t xml:space="preserve">Na Příkopě 988/31                            </t>
  </si>
  <si>
    <t xml:space="preserve">221 419 420                   </t>
  </si>
  <si>
    <t xml:space="preserve">221 419 427  </t>
  </si>
  <si>
    <t xml:space="preserve">Tel. na sestavovatele pana Ivana Chandryckého je 222 726 644                                                                                                                                                                                              </t>
  </si>
  <si>
    <t xml:space="preserve">Ivan Chandrycký               </t>
  </si>
  <si>
    <t xml:space="preserve">222 726 644                                  </t>
  </si>
  <si>
    <t xml:space="preserve">01/251117  </t>
  </si>
  <si>
    <t>45691690</t>
  </si>
  <si>
    <t xml:space="preserve">Miroslava Vydrová - Agentura BOŘIVOJ                                                                                              </t>
  </si>
  <si>
    <t xml:space="preserve">Šmeralova 19                                 </t>
  </si>
  <si>
    <t xml:space="preserve">PRAHA 7                       </t>
  </si>
  <si>
    <t xml:space="preserve">233 372 128                   </t>
  </si>
  <si>
    <t xml:space="preserve">Praha 7                       </t>
  </si>
  <si>
    <t xml:space="preserve">mirka.vydrova@centrum.cz                     </t>
  </si>
  <si>
    <t xml:space="preserve">Mirka Vydrová                                     </t>
  </si>
  <si>
    <t xml:space="preserve">233372128                                    </t>
  </si>
  <si>
    <t xml:space="preserve">_x000D_
_x000D_
                                              </t>
  </si>
  <si>
    <t xml:space="preserve">01/252511  </t>
  </si>
  <si>
    <t>27283534</t>
  </si>
  <si>
    <t xml:space="preserve">Kultura Nový Bor, s r.o. (Městské divadlo)                                                                                        </t>
  </si>
  <si>
    <t xml:space="preserve">Revoluční 480                                </t>
  </si>
  <si>
    <t>473 01</t>
  </si>
  <si>
    <t xml:space="preserve">NOVÝ BOR                      </t>
  </si>
  <si>
    <t xml:space="preserve">487 726 755                   </t>
  </si>
  <si>
    <t xml:space="preserve">www.kulturanb.cz                                                           </t>
  </si>
  <si>
    <t xml:space="preserve">Nový Bor                      </t>
  </si>
  <si>
    <t xml:space="preserve">487 726 755                                  </t>
  </si>
  <si>
    <t xml:space="preserve">Radovan Novotný                                   </t>
  </si>
  <si>
    <t>69057613</t>
  </si>
  <si>
    <t>Divadlo U Hasičů, Praha</t>
  </si>
  <si>
    <t>Římská 45</t>
  </si>
  <si>
    <t xml:space="preserve">222 516 910                   </t>
  </si>
  <si>
    <t>cbox.cz/divadlouhasicu</t>
  </si>
  <si>
    <t xml:space="preserve">Římská 45                                    </t>
  </si>
  <si>
    <t>222 516 910, 602 249 057</t>
  </si>
  <si>
    <t xml:space="preserve">222516910           </t>
  </si>
  <si>
    <t>Zahájení 1.11.1995</t>
  </si>
  <si>
    <t>Tomáš Spurný</t>
  </si>
  <si>
    <t xml:space="preserve">222516910                                    </t>
  </si>
  <si>
    <t xml:space="preserve">V roce 2007 uvedena pí. Bruhlová                                                                                                                                                                                                                          </t>
  </si>
  <si>
    <t>064386</t>
  </si>
  <si>
    <t xml:space="preserve">Divadlo na Vinohradech                                                                                                            </t>
  </si>
  <si>
    <t xml:space="preserve">Divadlo na Vinohradech, Praha                                                                                                                                             </t>
  </si>
  <si>
    <t>nám. Míru 7</t>
  </si>
  <si>
    <t>Praha 2 - Vinohrady</t>
  </si>
  <si>
    <t xml:space="preserve">www.dnv-praha.cz                                                           </t>
  </si>
  <si>
    <t xml:space="preserve">Mgr. Radka Pipková            </t>
  </si>
  <si>
    <t xml:space="preserve">Nám. Míru 7                                  </t>
  </si>
  <si>
    <t>296 550 215</t>
  </si>
  <si>
    <t>r.pipkova@dnv-praha.cz</t>
  </si>
  <si>
    <t>Mgr. Jindřich Gregorini</t>
  </si>
  <si>
    <t>45758735</t>
  </si>
  <si>
    <t xml:space="preserve">FDA (BIF, s.r.o.)                                                               </t>
  </si>
  <si>
    <t xml:space="preserve">222 230 070                   </t>
  </si>
  <si>
    <t xml:space="preserve">www.adf.cz                                                                 </t>
  </si>
  <si>
    <t>222 230 070</t>
  </si>
  <si>
    <t xml:space="preserve">222231419           </t>
  </si>
  <si>
    <t>adf@adf.cz</t>
  </si>
  <si>
    <t xml:space="preserve">222230070                                    </t>
  </si>
  <si>
    <t>25731262</t>
  </si>
  <si>
    <t>Divadlo Kalich - Hamlet Production a.s.</t>
  </si>
  <si>
    <t>Divadlo Kalich, Praha</t>
  </si>
  <si>
    <t>Jungmannova 9</t>
  </si>
  <si>
    <t xml:space="preserve">296 245 304                   </t>
  </si>
  <si>
    <t xml:space="preserve">www.divadlokalich.cz                                                       </t>
  </si>
  <si>
    <t xml:space="preserve">Jungmannova 9                                </t>
  </si>
  <si>
    <t xml:space="preserve">296245308           </t>
  </si>
  <si>
    <t>Radim Vaněk</t>
  </si>
  <si>
    <t xml:space="preserve">296245309                                    </t>
  </si>
  <si>
    <t>01/046113</t>
  </si>
  <si>
    <t>44793341</t>
  </si>
  <si>
    <t>Divadelní agentura ECHO (Divadlo Globe)</t>
  </si>
  <si>
    <t>DIVADELNÍ AGENTURA ECHO (DIVADLO GLOBE),  PRAHA 3</t>
  </si>
  <si>
    <t>Řehořova 5</t>
  </si>
  <si>
    <t>divadlo.globe.cz</t>
  </si>
  <si>
    <t>222 711 515</t>
  </si>
  <si>
    <t>echo@comp.cz</t>
  </si>
  <si>
    <t>Divadlo Globe, Praha 7, Výstaviště</t>
  </si>
  <si>
    <t>Divadelní agentura ECHO (Div. Járy Cimrmana)</t>
  </si>
  <si>
    <t>Divadlo Járy Cimrmana, Praha</t>
  </si>
  <si>
    <t xml:space="preserve">222 711 515                   </t>
  </si>
  <si>
    <t>Tesaříková</t>
  </si>
  <si>
    <t xml:space="preserve">Řehořova 5                                   </t>
  </si>
  <si>
    <t xml:space="preserve">222711515           </t>
  </si>
  <si>
    <t xml:space="preserve">Předešlý email: echo@comp.cz                                                                                                                                                                                                                              </t>
  </si>
  <si>
    <t xml:space="preserve">222711515                                    </t>
  </si>
  <si>
    <t>Graham Pantomime (Michal Dufek)</t>
  </si>
  <si>
    <t xml:space="preserve">222 717 464  </t>
  </si>
  <si>
    <t xml:space="preserve">graham.pantomime@seznam.cz                   </t>
  </si>
  <si>
    <t xml:space="preserve">728844619                                    </t>
  </si>
  <si>
    <t>01/049113</t>
  </si>
  <si>
    <t>62907832</t>
  </si>
  <si>
    <t>Pražský komorní balet</t>
  </si>
  <si>
    <t>PRAŽSKÝ KOMORNÍ BALET,  PRAHA 3</t>
  </si>
  <si>
    <t>Chrudimská 3</t>
  </si>
  <si>
    <t>ŠIDÁKOVÁ</t>
  </si>
  <si>
    <t>267 311 486</t>
  </si>
  <si>
    <t>smok@opera.cz</t>
  </si>
  <si>
    <t>součást Státní opery Praha</t>
  </si>
  <si>
    <t>P. Šmok</t>
  </si>
  <si>
    <t>01/051114</t>
  </si>
  <si>
    <t>Cvoci Miloslav Horáček</t>
  </si>
  <si>
    <t>CVOCI MILOSLAV HORÁČEK,  PRAHA 4</t>
  </si>
  <si>
    <t>Papírníková 608/25</t>
  </si>
  <si>
    <t>140 18</t>
  </si>
  <si>
    <t>02/4715821</t>
  </si>
  <si>
    <t>na urg. neodpovídá</t>
  </si>
  <si>
    <t>Miloslav Horáček</t>
  </si>
  <si>
    <t>01/055114</t>
  </si>
  <si>
    <t>45768293</t>
  </si>
  <si>
    <t>Kulturní centrum Novodvorská</t>
  </si>
  <si>
    <t>Kulturní centrum Novodvorská, Praha</t>
  </si>
  <si>
    <t>Novodvorská 151</t>
  </si>
  <si>
    <t>142 00</t>
  </si>
  <si>
    <t>Praha 4 - Lhotka</t>
  </si>
  <si>
    <t xml:space="preserve">241 493 276                   </t>
  </si>
  <si>
    <t xml:space="preserve">www.kcn.cz                                                                 </t>
  </si>
  <si>
    <t xml:space="preserve">Marie Jelínková               </t>
  </si>
  <si>
    <t xml:space="preserve">Novodvorská 151                              </t>
  </si>
  <si>
    <t xml:space="preserve">241 493 276                                  </t>
  </si>
  <si>
    <t xml:space="preserve">241 493 327  </t>
  </si>
  <si>
    <t xml:space="preserve">241494524           </t>
  </si>
  <si>
    <t xml:space="preserve">jelinkova@kcn.cz                             </t>
  </si>
  <si>
    <t>dřívější e-mail: kcn@volny.cz</t>
  </si>
  <si>
    <t>PhDr. Vít Mikeš</t>
  </si>
  <si>
    <t xml:space="preserve">241494558                                    </t>
  </si>
  <si>
    <t xml:space="preserve">241 494 584  </t>
  </si>
  <si>
    <t>01/058114</t>
  </si>
  <si>
    <t>Prozaické baletní divadlo</t>
  </si>
  <si>
    <t>Nad lesem 14</t>
  </si>
  <si>
    <t>Irena Janovcová</t>
  </si>
  <si>
    <t>00879711</t>
  </si>
  <si>
    <t>Žižkovské divadlo Járy Cimrmana, Praha</t>
  </si>
  <si>
    <t xml:space="preserve">222 781 860                   </t>
  </si>
  <si>
    <t xml:space="preserve">222 783 260  </t>
  </si>
  <si>
    <t xml:space="preserve">www.zizkovskedivadlo-jc.cz                                                 </t>
  </si>
  <si>
    <t>Jana Pazderníková</t>
  </si>
  <si>
    <t xml:space="preserve">Štítného 5                                   </t>
  </si>
  <si>
    <t>222 781 860, 602 241 723</t>
  </si>
  <si>
    <t xml:space="preserve">602 241 723  </t>
  </si>
  <si>
    <t xml:space="preserve">222780396           </t>
  </si>
  <si>
    <t xml:space="preserve">Lad. Smoljak?- představitel (na výkazu Pazderníkov). Další telefon - 222 783 260                                                                                                                                                                          </t>
  </si>
  <si>
    <t xml:space="preserve">222781860                                    </t>
  </si>
  <si>
    <t>01/056114</t>
  </si>
  <si>
    <t>48133566</t>
  </si>
  <si>
    <t>Kulturní dům Klubka</t>
  </si>
  <si>
    <t>Kulturní dům Klubka, Praha</t>
  </si>
  <si>
    <t>Květnového vítězství 2126</t>
  </si>
  <si>
    <t>Praha 11</t>
  </si>
  <si>
    <t xml:space="preserve">272 930 023                   </t>
  </si>
  <si>
    <t>volny.cz/kdklubka</t>
  </si>
  <si>
    <t>Ing. Alena Kadlecová</t>
  </si>
  <si>
    <t xml:space="preserve">Květnového vítězství 2126                    </t>
  </si>
  <si>
    <t>272 930 023</t>
  </si>
  <si>
    <t xml:space="preserve">272930023           </t>
  </si>
  <si>
    <t>kdklubka@volny.cz</t>
  </si>
  <si>
    <t>Zřizovatel: Městská část Praha 11</t>
  </si>
  <si>
    <t>Mgr. Jitka Rybková</t>
  </si>
  <si>
    <t>272 930 149</t>
  </si>
  <si>
    <t>01/521</t>
  </si>
  <si>
    <t>Studio Kaple pražské zastoupení</t>
  </si>
  <si>
    <t>STUDIO KAPLE PRAŽSKÉ ZASTOUPENÍ,  PRAHA 1</t>
  </si>
  <si>
    <t>Zámecké schody 6</t>
  </si>
  <si>
    <t>02/537389</t>
  </si>
  <si>
    <t>01/522</t>
  </si>
  <si>
    <t>Zázračné divadlo Barokního světa</t>
  </si>
  <si>
    <t>ZÁZRAČNÉ DIVADLO BAROKNÍHO SVĚTA,  PRAHA 1</t>
  </si>
  <si>
    <t>Celetná 13</t>
  </si>
  <si>
    <t>01/525</t>
  </si>
  <si>
    <t>PRAGO - TEX spol. s r.o.</t>
  </si>
  <si>
    <t>PRAGO - TEX SPOL. S R.O.,  PRAHA 2</t>
  </si>
  <si>
    <t>Apolinářská 6</t>
  </si>
  <si>
    <t>02/295724</t>
  </si>
  <si>
    <t>01/421</t>
  </si>
  <si>
    <t>Studio Láďa (Ladislav Smoljak)</t>
  </si>
  <si>
    <t>Kožná 2</t>
  </si>
  <si>
    <t>68379161</t>
  </si>
  <si>
    <t xml:space="preserve">Sklep sobě, o.s. (KD Dobeška)                                                   </t>
  </si>
  <si>
    <t>Jasná I 1181/6</t>
  </si>
  <si>
    <t>Praha 4 - Braník</t>
  </si>
  <si>
    <t xml:space="preserve">244 468 173                   </t>
  </si>
  <si>
    <t xml:space="preserve">www.divadlosklep.cz                                                        </t>
  </si>
  <si>
    <t xml:space="preserve">www.divadlodobeska.cz                                                                                                                                                                                                                                     </t>
  </si>
  <si>
    <t xml:space="preserve">Jasná I  1181/6                              </t>
  </si>
  <si>
    <t>244 468 173</t>
  </si>
  <si>
    <t xml:space="preserve">244468167           </t>
  </si>
  <si>
    <t>Jiří Burda</t>
  </si>
  <si>
    <t xml:space="preserve">244468173                                    </t>
  </si>
  <si>
    <t>25658808</t>
  </si>
  <si>
    <t>Divadlo Na Fidlovačce, Praha</t>
  </si>
  <si>
    <t>Křesomyslova 625</t>
  </si>
  <si>
    <t xml:space="preserve">261 215 722                   </t>
  </si>
  <si>
    <t xml:space="preserve">241 401 142  </t>
  </si>
  <si>
    <t xml:space="preserve">www.fidlovacka.cz                                                          </t>
  </si>
  <si>
    <t xml:space="preserve">Křesomyslova 625                             </t>
  </si>
  <si>
    <t xml:space="preserve">261 215 722                                  </t>
  </si>
  <si>
    <t>Tomáš Topfer</t>
  </si>
  <si>
    <t xml:space="preserve">261215722                                    </t>
  </si>
  <si>
    <t xml:space="preserve">Jednatel: Tomáš Tvaružka                                                                                                                                                                                                                                  </t>
  </si>
  <si>
    <t>47608111</t>
  </si>
  <si>
    <t>Kulturní centrum "12" (Labe)</t>
  </si>
  <si>
    <t>Kulturní centrum "12" (Labe), Praha</t>
  </si>
  <si>
    <t>Jordana Jovkova 3427/20</t>
  </si>
  <si>
    <t>143 00</t>
  </si>
  <si>
    <t>Praha 4 - Modřany</t>
  </si>
  <si>
    <t xml:space="preserve">241 761 665                   </t>
  </si>
  <si>
    <t xml:space="preserve">Mgr. Bohuslava Kánská         </t>
  </si>
  <si>
    <t xml:space="preserve">Jordana Jovkova 3427/20                      </t>
  </si>
  <si>
    <t>241 761 665</t>
  </si>
  <si>
    <t>Mgr. Bohuslava Kánská</t>
  </si>
  <si>
    <t xml:space="preserve">241761665                                    </t>
  </si>
  <si>
    <t>47115165</t>
  </si>
  <si>
    <t>Total HelpArt T.H.A.</t>
  </si>
  <si>
    <t>Total HelpArt T.H.A., Praha</t>
  </si>
  <si>
    <t>Nad spádem 16</t>
  </si>
  <si>
    <t xml:space="preserve">267 073 007                   </t>
  </si>
  <si>
    <t xml:space="preserve">www.tha.cz                                                                 </t>
  </si>
  <si>
    <t xml:space="preserve">Nad spádem 16                                </t>
  </si>
  <si>
    <t>602 395 489</t>
  </si>
  <si>
    <t xml:space="preserve">267073836           </t>
  </si>
  <si>
    <t xml:space="preserve">267073007                                    </t>
  </si>
  <si>
    <t>67773869</t>
  </si>
  <si>
    <t>Divadlo Minaret (Luděk Jiřík)</t>
  </si>
  <si>
    <t>Divadlo Minaret, Praha</t>
  </si>
  <si>
    <t xml:space="preserve">Nad Bořislavkou 40/487                       </t>
  </si>
  <si>
    <t xml:space="preserve">235 355 500                   </t>
  </si>
  <si>
    <t xml:space="preserve">www.volny.cz/minaret                                                       </t>
  </si>
  <si>
    <t>235 355 500</t>
  </si>
  <si>
    <t>Kroftova 341/16</t>
  </si>
  <si>
    <t xml:space="preserve">235355500                                    </t>
  </si>
  <si>
    <t>01/422</t>
  </si>
  <si>
    <t>Studio TON (HAMU Praha)</t>
  </si>
  <si>
    <t>Malostranské nám. 13</t>
  </si>
  <si>
    <t>PhDr. Ludmila Stránská</t>
  </si>
  <si>
    <t>49626655</t>
  </si>
  <si>
    <t>Divadlo Duncan Centre, Praha</t>
  </si>
  <si>
    <t>Branická 41</t>
  </si>
  <si>
    <t xml:space="preserve">244 461 810                   </t>
  </si>
  <si>
    <t xml:space="preserve">244 462 354                   </t>
  </si>
  <si>
    <t xml:space="preserve">www.duncanct.cz                                                            </t>
  </si>
  <si>
    <t xml:space="preserve">Společnost pro taneční a múzickou výchovu - o.s. má adresu : Nad Klikovkou 20, Praha 5, 150 00                                                                                                                                                            </t>
  </si>
  <si>
    <t xml:space="preserve">Nad Klikovkou 20                             </t>
  </si>
  <si>
    <t>244 461 810</t>
  </si>
  <si>
    <t xml:space="preserve">244462354           </t>
  </si>
  <si>
    <t>Eva Blažíčková</t>
  </si>
  <si>
    <t xml:space="preserve">244461810                                    </t>
  </si>
  <si>
    <t>01/081117</t>
  </si>
  <si>
    <t>Občanské sdružení Frak</t>
  </si>
  <si>
    <t>OBČANSKÉ SDRUŽENÍ FRAK,  PRAHA 7 - HOLEŠOVICE</t>
  </si>
  <si>
    <t>U městských domů 181-11</t>
  </si>
  <si>
    <t>Praha 7 - Holešovice</t>
  </si>
  <si>
    <t>adresát neznámý</t>
  </si>
  <si>
    <t>01/082117</t>
  </si>
  <si>
    <t>10139800</t>
  </si>
  <si>
    <t>Vydavatelství a divadlo Dopoledne a odpoledne</t>
  </si>
  <si>
    <t>Vydavatelství a divadlo Dopoledne a odpoledne, Praha 7</t>
  </si>
  <si>
    <t>Heřmanova 30</t>
  </si>
  <si>
    <t>timing.cz</t>
  </si>
  <si>
    <t>Jiří Weinberger</t>
  </si>
  <si>
    <t>233 371 663</t>
  </si>
  <si>
    <t>timing@timing.cz</t>
  </si>
  <si>
    <t>dřívější tel.: 224 872 173,</t>
  </si>
  <si>
    <t>Michal Vích, Jiří Weinberger</t>
  </si>
  <si>
    <t>00064301</t>
  </si>
  <si>
    <t>Divadlo pod Palmovkou, Praha</t>
  </si>
  <si>
    <t>Zenklova 566/34</t>
  </si>
  <si>
    <t>180 36</t>
  </si>
  <si>
    <t>Praha 8 - Libeň</t>
  </si>
  <si>
    <t xml:space="preserve">283 011 112                   </t>
  </si>
  <si>
    <t xml:space="preserve">Zenklova 566/34                              </t>
  </si>
  <si>
    <t>283 011 112, 283 011 115</t>
  </si>
  <si>
    <t>Petr Kracik</t>
  </si>
  <si>
    <t>27196631</t>
  </si>
  <si>
    <t>Agentura Harlekýn s.r.o</t>
  </si>
  <si>
    <t>Agentura Harlekýn (V. Hanzlíček - Pražská div.ag.), Praha</t>
  </si>
  <si>
    <t xml:space="preserve">Jarníkova 1875/14                            </t>
  </si>
  <si>
    <t>148 00</t>
  </si>
  <si>
    <t xml:space="preserve">602 339 731                   </t>
  </si>
  <si>
    <t xml:space="preserve">www.harlekyn.cz                                                            </t>
  </si>
  <si>
    <t>271 914 303, 602 339 731</t>
  </si>
  <si>
    <t xml:space="preserve">602 339 731  </t>
  </si>
  <si>
    <t xml:space="preserve">271914303           </t>
  </si>
  <si>
    <t xml:space="preserve">vhanzlicek@harlekyn.cz                       </t>
  </si>
  <si>
    <t xml:space="preserve">Jarníkova 1875, 148 00 Praha 4, email: vhanzlicek@nextra.cz                                                                                                                                                                                               </t>
  </si>
  <si>
    <t>Pražská divadelní agentura Václav Hanzlíček</t>
  </si>
  <si>
    <t xml:space="preserve">602339731                                    </t>
  </si>
  <si>
    <t>01/089118</t>
  </si>
  <si>
    <t>61452068</t>
  </si>
  <si>
    <t>Pernerova 31</t>
  </si>
  <si>
    <t>222 329 852</t>
  </si>
  <si>
    <t>v roce 2002 soubor nevystupoval, až do 2004 také.</t>
  </si>
  <si>
    <t>00064564</t>
  </si>
  <si>
    <t>Jandova 4</t>
  </si>
  <si>
    <t>Praha 9</t>
  </si>
  <si>
    <t xml:space="preserve">283 891 441                   </t>
  </si>
  <si>
    <t xml:space="preserve">283 891 442  </t>
  </si>
  <si>
    <t xml:space="preserve">www.kultura9.cz                                                            </t>
  </si>
  <si>
    <t>Eva Josífková</t>
  </si>
  <si>
    <t xml:space="preserve">Jandova 4                                    </t>
  </si>
  <si>
    <t xml:space="preserve">Praha 9                       </t>
  </si>
  <si>
    <t>266 311 629</t>
  </si>
  <si>
    <t>gong@kultura9.cz</t>
  </si>
  <si>
    <t>dřívější tel: 283 891 441, 737 540 969</t>
  </si>
  <si>
    <t>Josef Pavlata</t>
  </si>
  <si>
    <t xml:space="preserve">283891441                                    </t>
  </si>
  <si>
    <t>25605593</t>
  </si>
  <si>
    <t>Vyšší odborná škola herecká, s.r.o. (Pidivadlo)</t>
  </si>
  <si>
    <t xml:space="preserve">Pidivadlo - stálá scéna VOŠ herecké, Praha                                                                                                                                </t>
  </si>
  <si>
    <t xml:space="preserve">Letohradská 44                               </t>
  </si>
  <si>
    <t xml:space="preserve">233 375 706                   </t>
  </si>
  <si>
    <t xml:space="preserve">603 414 753  </t>
  </si>
  <si>
    <t xml:space="preserve">www.pidivadlo.cz                                                           </t>
  </si>
  <si>
    <t xml:space="preserve">Hadovitá 1023/7                              </t>
  </si>
  <si>
    <t xml:space="preserve">233 375 706                                  </t>
  </si>
  <si>
    <t xml:space="preserve">233375706           </t>
  </si>
  <si>
    <t xml:space="preserve">info@pidivadlo.cz                            </t>
  </si>
  <si>
    <t xml:space="preserve">Pův. adresa: Michelská 6/23, 141 00 Praha 4 - Michle   Email: pidivadlo@volny.cz                                                                                                                                                                          </t>
  </si>
  <si>
    <t>PhDr. Věra Kmochová</t>
  </si>
  <si>
    <t xml:space="preserve">233375706                                    </t>
  </si>
  <si>
    <t xml:space="preserve">241 482 422  </t>
  </si>
  <si>
    <t xml:space="preserve">241480239           </t>
  </si>
  <si>
    <t>01/064115</t>
  </si>
  <si>
    <t>70104603</t>
  </si>
  <si>
    <t>Divadelní studio čisté radosti</t>
  </si>
  <si>
    <t>DIVADELNÍ STUDIO ČISTÉ RADOSTI,  PRAHA 5</t>
  </si>
  <si>
    <t>Šejbalové 891</t>
  </si>
  <si>
    <t>152 00</t>
  </si>
  <si>
    <t>divadlo.cz/radost</t>
  </si>
  <si>
    <t>Libor Olšaník</t>
  </si>
  <si>
    <t>777 627 972</t>
  </si>
  <si>
    <t>libor.olsanik@seznam.cz</t>
  </si>
  <si>
    <t>01/065115</t>
  </si>
  <si>
    <t>Divadelní spolek Orfeus</t>
  </si>
  <si>
    <t>01/068115</t>
  </si>
  <si>
    <t>Petr Tyc - Soudobý tanec</t>
  </si>
  <si>
    <t>volny.cz/tanec.tyc/</t>
  </si>
  <si>
    <t>Petr Tyc</t>
  </si>
  <si>
    <t>257 225 907, 777 025 721</t>
  </si>
  <si>
    <t>t.e.c@tiscali.cz</t>
  </si>
  <si>
    <t>dříve tel.: 257 210 402</t>
  </si>
  <si>
    <t>01/071116</t>
  </si>
  <si>
    <t>25751093</t>
  </si>
  <si>
    <t>Agentura Scala, a.s.</t>
  </si>
  <si>
    <t>AGENTURA SCALA, A.S.,  PRAHA 6</t>
  </si>
  <si>
    <t>Konviktská 12</t>
  </si>
  <si>
    <t>Martina Spišiaková</t>
  </si>
  <si>
    <t>603 226 250</t>
  </si>
  <si>
    <t>01/072116</t>
  </si>
  <si>
    <t>Hafan studio</t>
  </si>
  <si>
    <t>Hafan studio, Praha</t>
  </si>
  <si>
    <t>Wuchterlova 16</t>
  </si>
  <si>
    <t>Blanka Borůvková</t>
  </si>
  <si>
    <t>224 313 151</t>
  </si>
  <si>
    <t>hafan@nej.cz</t>
  </si>
  <si>
    <t>63111772</t>
  </si>
  <si>
    <t>Buchty a loutky</t>
  </si>
  <si>
    <t>Buchty a loutky, Praha</t>
  </si>
  <si>
    <t>Myslbekova 9</t>
  </si>
  <si>
    <t>169 00</t>
  </si>
  <si>
    <t xml:space="preserve">234 651 249                   </t>
  </si>
  <si>
    <t xml:space="preserve">www.buchtyaloutky.cz                                                       </t>
  </si>
  <si>
    <t xml:space="preserve">Doc. Marek Bečka              </t>
  </si>
  <si>
    <t xml:space="preserve">Myslbekova 9                                 </t>
  </si>
  <si>
    <t xml:space="preserve">234 651 249                                  </t>
  </si>
  <si>
    <t xml:space="preserve">777 138 760  </t>
  </si>
  <si>
    <t>234 651 249</t>
  </si>
  <si>
    <t>Mgr. Marek Bečka</t>
  </si>
  <si>
    <t xml:space="preserve">777138760                                    </t>
  </si>
  <si>
    <t>69347425</t>
  </si>
  <si>
    <t>Divadlo bratří Formanů</t>
  </si>
  <si>
    <t xml:space="preserve">www.formanstheatre.cz                                                      </t>
  </si>
  <si>
    <t>224 313 151, 602 414 420</t>
  </si>
  <si>
    <t xml:space="preserve">602414420                                    </t>
  </si>
  <si>
    <t>00064327</t>
  </si>
  <si>
    <t xml:space="preserve">Švandovo divadlo na Smíchově                                                    </t>
  </si>
  <si>
    <t xml:space="preserve">Švandovo divadlo na Smíchově, Praha                                                                                                                                       </t>
  </si>
  <si>
    <t xml:space="preserve">234 651 111                   </t>
  </si>
  <si>
    <t xml:space="preserve">www.svandovodivadlo.cz                                                     </t>
  </si>
  <si>
    <t xml:space="preserve">Ing. Jaroslava Součková       </t>
  </si>
  <si>
    <t xml:space="preserve">Štefánikova 57                               </t>
  </si>
  <si>
    <t>257 318 665, 257 323 069</t>
  </si>
  <si>
    <t xml:space="preserve">257 323 069  </t>
  </si>
  <si>
    <t xml:space="preserve">234651291           </t>
  </si>
  <si>
    <t>souckova@svandovodivadlo.cz</t>
  </si>
  <si>
    <t xml:space="preserve">PhDr. Daniel Hrbek                                </t>
  </si>
  <si>
    <t xml:space="preserve">234651111                                    </t>
  </si>
  <si>
    <t>26140331</t>
  </si>
  <si>
    <t>Černé divadlo Jiřího Srnce s.r.o.</t>
  </si>
  <si>
    <t>Černé divadlo Jiřího Srnce, Praha</t>
  </si>
  <si>
    <t>U lékárny 597</t>
  </si>
  <si>
    <t>156 00</t>
  </si>
  <si>
    <t xml:space="preserve">257 921 835                   </t>
  </si>
  <si>
    <t xml:space="preserve">www.blacktheatresrnec.cz                                                   </t>
  </si>
  <si>
    <t xml:space="preserve">Adresa divadla: Reduta, Národní třída 20, 110 00 Praha 1                                                                                                                                                                                                  </t>
  </si>
  <si>
    <t>Dana Srncová</t>
  </si>
  <si>
    <t xml:space="preserve">U Lékárny 597                                </t>
  </si>
  <si>
    <t xml:space="preserve">257 921 835                                  </t>
  </si>
  <si>
    <t xml:space="preserve">257 923 397  </t>
  </si>
  <si>
    <t xml:space="preserve">257921835           </t>
  </si>
  <si>
    <t>blacktheatresrnec@volny.cz</t>
  </si>
  <si>
    <t xml:space="preserve">Dana Srncová                                      </t>
  </si>
  <si>
    <t xml:space="preserve">257921835                                    </t>
  </si>
  <si>
    <t>65401018</t>
  </si>
  <si>
    <t>Julie a spol.</t>
  </si>
  <si>
    <t xml:space="preserve">257 174 067                   </t>
  </si>
  <si>
    <t>Ilja Steinich</t>
  </si>
  <si>
    <t>257 174 067</t>
  </si>
  <si>
    <t xml:space="preserve">257533904           </t>
  </si>
  <si>
    <t xml:space="preserve">Ilja Steinich                                     </t>
  </si>
  <si>
    <t xml:space="preserve">                              </t>
  </si>
  <si>
    <t xml:space="preserve">      </t>
  </si>
  <si>
    <t xml:space="preserve">257174067                                    </t>
  </si>
  <si>
    <t xml:space="preserve">257 174 067  </t>
  </si>
  <si>
    <t xml:space="preserve">kontakt - Jiří Šilhán, Pod Klikovkou 11, 150 00 Praha 5                                                                                                                                                                                                   </t>
  </si>
  <si>
    <t>01/425</t>
  </si>
  <si>
    <t>Teatr Novogo Fronta (Aleš Janák)</t>
  </si>
  <si>
    <t>P.O.Box 317</t>
  </si>
  <si>
    <t>01/426</t>
  </si>
  <si>
    <t>TY Syčáci</t>
  </si>
  <si>
    <t>Zemědělská 8</t>
  </si>
  <si>
    <t>613 00</t>
  </si>
  <si>
    <t>01/428</t>
  </si>
  <si>
    <t>Divadlo Pod čarou</t>
  </si>
  <si>
    <t>Tyršova 28</t>
  </si>
  <si>
    <t>01/085118</t>
  </si>
  <si>
    <t>Bohnická divadelní společnost Divadlo za plotem</t>
  </si>
  <si>
    <t>BOHNICKÁ DIVADELNÍ SPOLEČNOST DIVADLO ZA PLOTEM,  PRAHA 8 - BOHNICE</t>
  </si>
  <si>
    <t>Psychiatrická léčebna , Ústavní 91</t>
  </si>
  <si>
    <t>180 00</t>
  </si>
  <si>
    <t>Praha 8 - Bohnice</t>
  </si>
  <si>
    <t>02/8574515</t>
  </si>
  <si>
    <t>na urg. neodpovídá (za rok 2003 ještě zkusit)</t>
  </si>
  <si>
    <t>01/514</t>
  </si>
  <si>
    <t>Divadlo U Italů</t>
  </si>
  <si>
    <t>DIVADLO U ITALŮ,  PRAHA 1</t>
  </si>
  <si>
    <t>Vlašská 34</t>
  </si>
  <si>
    <t>02/535181</t>
  </si>
  <si>
    <t>01/407</t>
  </si>
  <si>
    <t>CZ0523</t>
  </si>
  <si>
    <t>Loutková scéna Dětem pro radost</t>
  </si>
  <si>
    <t>Hronova 1563</t>
  </si>
  <si>
    <t>547 01</t>
  </si>
  <si>
    <t>Náchod</t>
  </si>
  <si>
    <t>Daniel Šárka</t>
  </si>
  <si>
    <t>01/408</t>
  </si>
  <si>
    <t>MAMAPAPA (Tomáš Žižka)</t>
  </si>
  <si>
    <t>Bělohorská 30</t>
  </si>
  <si>
    <t>01/409</t>
  </si>
  <si>
    <t>Národní divadlo marionet</t>
  </si>
  <si>
    <t>doc. PhDr. Jan Dvořák</t>
  </si>
  <si>
    <t>41765958</t>
  </si>
  <si>
    <t xml:space="preserve">Originální hudební divadlo Praha                                                                                                  </t>
  </si>
  <si>
    <t xml:space="preserve">Originální hudební divadlo Praha                                                                                                                                          </t>
  </si>
  <si>
    <t>Podle Lomu 27</t>
  </si>
  <si>
    <t xml:space="preserve">235 518 045                   </t>
  </si>
  <si>
    <t xml:space="preserve">www.musictheatre.cz                                                        </t>
  </si>
  <si>
    <t xml:space="preserve">Renée Nachtigallová           </t>
  </si>
  <si>
    <t xml:space="preserve">Podle Lomu 27                                </t>
  </si>
  <si>
    <t>235 518 045, (257 326 850)</t>
  </si>
  <si>
    <t xml:space="preserve">603 822 285  </t>
  </si>
  <si>
    <t xml:space="preserve">235518045           </t>
  </si>
  <si>
    <t>ohdp@volny.cz</t>
  </si>
  <si>
    <t>Kartouzská 4</t>
  </si>
  <si>
    <t>Renée Nachtigallová</t>
  </si>
  <si>
    <t xml:space="preserve">603822285                                    </t>
  </si>
  <si>
    <t xml:space="preserve">ohdp@volny.cz                                </t>
  </si>
  <si>
    <t>27157806</t>
  </si>
  <si>
    <t xml:space="preserve">Dejvické divadlo                                                                                                                  </t>
  </si>
  <si>
    <t xml:space="preserve">Dejvické divadlo, Praha                                                                                                                                                   </t>
  </si>
  <si>
    <t>Zelená 1084/15a</t>
  </si>
  <si>
    <t xml:space="preserve">233 332 409                   </t>
  </si>
  <si>
    <t xml:space="preserve">www.dejvickedivadlo.cz                                                     </t>
  </si>
  <si>
    <t>Mgr. Eva Měřičková</t>
  </si>
  <si>
    <t xml:space="preserve">Zelená 1084/15a                              </t>
  </si>
  <si>
    <t>233 332 409</t>
  </si>
  <si>
    <t xml:space="preserve">602 363 404  </t>
  </si>
  <si>
    <t xml:space="preserve">233332359           </t>
  </si>
  <si>
    <t>eva.merickova@dejvickedivadlo.cz</t>
  </si>
  <si>
    <t xml:space="preserve">602363404                                    </t>
  </si>
  <si>
    <t xml:space="preserve">eva.merickova@dejvickedivadlo.cz             </t>
  </si>
  <si>
    <t>064360</t>
  </si>
  <si>
    <t>Divadlo Spejbla a Hurvínka, Praha</t>
  </si>
  <si>
    <t>Dejvická 38</t>
  </si>
  <si>
    <t>Praha 6 - Dejvice</t>
  </si>
  <si>
    <t xml:space="preserve">www.spejbl-hurvinek.cz                                                     </t>
  </si>
  <si>
    <t xml:space="preserve">Dejvická 38                                  </t>
  </si>
  <si>
    <t>Mgr. Helena Štáchová</t>
  </si>
  <si>
    <t xml:space="preserve">Uvedena Ing. Madejová a Vlasta Antošová                                                                                                                                                                                                                   </t>
  </si>
  <si>
    <t>00064335</t>
  </si>
  <si>
    <t>Křižíkova 10</t>
  </si>
  <si>
    <t xml:space="preserve">Křižíkova 10                                 </t>
  </si>
  <si>
    <t>Egon Kulhánek</t>
  </si>
  <si>
    <t>simona@hdk.cz</t>
  </si>
  <si>
    <t>01/411</t>
  </si>
  <si>
    <t>P Klub Trojická</t>
  </si>
  <si>
    <t>Trojická 10</t>
  </si>
  <si>
    <t>02/296932</t>
  </si>
  <si>
    <t>Petr Stibinger</t>
  </si>
  <si>
    <t>01/412</t>
  </si>
  <si>
    <t>Palác Blaník</t>
  </si>
  <si>
    <t>Václavské nám. 56</t>
  </si>
  <si>
    <t>01/413</t>
  </si>
  <si>
    <t>Pořádání kulturních akcí</t>
  </si>
  <si>
    <t>Gorkého 51</t>
  </si>
  <si>
    <t>Iveta Pavlovičová</t>
  </si>
  <si>
    <t>01/076116</t>
  </si>
  <si>
    <t>25628968</t>
  </si>
  <si>
    <t>CZ011</t>
  </si>
  <si>
    <t>Divadlo na voru</t>
  </si>
  <si>
    <t>Divadlo na voru, Praha</t>
  </si>
  <si>
    <t>Soukenická 32</t>
  </si>
  <si>
    <t xml:space="preserve">603 543 605                   </t>
  </si>
  <si>
    <t xml:space="preserve">Kontaktní adresa: Hladkov 6, 169 00 Praha 6                                                                                                                                                                                                               </t>
  </si>
  <si>
    <t xml:space="preserve">Frederika Smetanová           </t>
  </si>
  <si>
    <t xml:space="preserve">Soukenická 32                                </t>
  </si>
  <si>
    <t>233 354 533, 603 543 604</t>
  </si>
  <si>
    <t xml:space="preserve">603 543 604  </t>
  </si>
  <si>
    <t xml:space="preserve">222319143           </t>
  </si>
  <si>
    <t xml:space="preserve">divadlonavoru@lapwings.cz                    </t>
  </si>
  <si>
    <t xml:space="preserve">Kontaktní adresa: TATIS ART s.r.o., Hladkov 6, 169 00 Praha 6                                                                                                                                                                                             </t>
  </si>
  <si>
    <t>Frederika Smetanová TATIS ART s.r.o.</t>
  </si>
  <si>
    <t>Hládkov 6</t>
  </si>
  <si>
    <t xml:space="preserve">16900 </t>
  </si>
  <si>
    <t xml:space="preserve">603543604                                    </t>
  </si>
  <si>
    <t>63833913</t>
  </si>
  <si>
    <t>Kulturní středisko Průhon</t>
  </si>
  <si>
    <t>Kulturní středisko Průhon, Praha Řepy</t>
  </si>
  <si>
    <t>Socháňova 1220</t>
  </si>
  <si>
    <t>163 00</t>
  </si>
  <si>
    <t>Praha 6 - Řepy</t>
  </si>
  <si>
    <t xml:space="preserve">235 313 289                   </t>
  </si>
  <si>
    <t xml:space="preserve">www.volny.cz/ks-pruhon                                                     </t>
  </si>
  <si>
    <t>Eva Šedová</t>
  </si>
  <si>
    <t xml:space="preserve">Socháňova 1220                               </t>
  </si>
  <si>
    <t xml:space="preserve">Praha 6 - Řepy                </t>
  </si>
  <si>
    <t xml:space="preserve">604 848 743                                  </t>
  </si>
  <si>
    <t xml:space="preserve">235 313 289  </t>
  </si>
  <si>
    <t xml:space="preserve">235313262           </t>
  </si>
  <si>
    <t>ks-pruhon@volny.cz</t>
  </si>
  <si>
    <t>PhDr. Eva Šedová</t>
  </si>
  <si>
    <t xml:space="preserve">604848743                                    </t>
  </si>
  <si>
    <t>01/078116</t>
  </si>
  <si>
    <t>Loutkové divadlo Elf Jan Prokeš</t>
  </si>
  <si>
    <t>LOUTKOVÉ DIVADLO ELF JAN PROKEŠ,  PRAHA 6</t>
  </si>
  <si>
    <t>Wuchterlova 1</t>
  </si>
  <si>
    <t>02/3296384</t>
  </si>
  <si>
    <t>na urgence neodpovídají</t>
  </si>
  <si>
    <t>Jan Prokeš</t>
  </si>
  <si>
    <t>68403437</t>
  </si>
  <si>
    <t>TINEOLA, o.s.</t>
  </si>
  <si>
    <t>TINEOLA,  Praha</t>
  </si>
  <si>
    <t>Ke Dvoru 6</t>
  </si>
  <si>
    <t xml:space="preserve">222 955 411                   </t>
  </si>
  <si>
    <t xml:space="preserve">Ke Dvoru 6                                   </t>
  </si>
  <si>
    <t xml:space="preserve">222 955 411  </t>
  </si>
  <si>
    <t xml:space="preserve">220610172           </t>
  </si>
  <si>
    <t>tineola@tineola.cz</t>
  </si>
  <si>
    <t>Bartoňová Michaela</t>
  </si>
  <si>
    <t xml:space="preserve">222955411                                    </t>
  </si>
  <si>
    <t>26527120</t>
  </si>
  <si>
    <t>Alfred ve dvoře (MOTUS o.s.)</t>
  </si>
  <si>
    <t>Alfred ve dvoře, Praha</t>
  </si>
  <si>
    <t>F. Křížka 36</t>
  </si>
  <si>
    <t xml:space="preserve">233 376 985                   </t>
  </si>
  <si>
    <t xml:space="preserve">www.alfred ve dvore.cz                                                     </t>
  </si>
  <si>
    <t xml:space="preserve">Veverkova 28                                 </t>
  </si>
  <si>
    <t>233 376 985</t>
  </si>
  <si>
    <t xml:space="preserve">233376985           </t>
  </si>
  <si>
    <t>divadlo@alfredvedvore.cz</t>
  </si>
  <si>
    <t xml:space="preserve">Šárka Havlíčková                                  </t>
  </si>
  <si>
    <t>Staropramenná 8</t>
  </si>
  <si>
    <t xml:space="preserve">V roce 2006 Ewan McLaren                                                                                                                                                                                                                                  </t>
  </si>
  <si>
    <t>01/415</t>
  </si>
  <si>
    <t>ROXY</t>
  </si>
  <si>
    <t>Dlouhá tř. 33</t>
  </si>
  <si>
    <t>02/2316331</t>
  </si>
  <si>
    <t>Pavel Veselý</t>
  </si>
  <si>
    <t>01/416</t>
  </si>
  <si>
    <t>Scéna Montmartre (Václav Procházka)</t>
  </si>
  <si>
    <t>Plickova 552/23</t>
  </si>
  <si>
    <t>Václav Procházka</t>
  </si>
  <si>
    <t>01/417</t>
  </si>
  <si>
    <t>Sdružení Skleněná louka</t>
  </si>
  <si>
    <t>Kounicova 23</t>
  </si>
  <si>
    <t>05/</t>
  </si>
  <si>
    <t>Zdeněk Plachý</t>
  </si>
  <si>
    <t>01/418</t>
  </si>
  <si>
    <t>Serges studio-ČeskoSlovenská scéna (Peter Butko)</t>
  </si>
  <si>
    <t>Korunní 67/11</t>
  </si>
  <si>
    <t>Peter Butko</t>
  </si>
  <si>
    <t>00063797</t>
  </si>
  <si>
    <t>Divadlo Karla Hackera - Jiskra</t>
  </si>
  <si>
    <t xml:space="preserve">Divadlo Karla Hackera (Jiskra), Praha                                                                                                                                     </t>
  </si>
  <si>
    <t>Klapkova 26</t>
  </si>
  <si>
    <t xml:space="preserve">284 681 103                   </t>
  </si>
  <si>
    <t xml:space="preserve">Mgr. Iva Hejná                </t>
  </si>
  <si>
    <t xml:space="preserve">Klapkova 26                                  </t>
  </si>
  <si>
    <t xml:space="preserve">284681103           </t>
  </si>
  <si>
    <t xml:space="preserve">Mgr. Iva Hejná                                    </t>
  </si>
  <si>
    <t>Burešova 2/1661 (4)</t>
  </si>
  <si>
    <t>Praha 8 - Kobylisy</t>
  </si>
  <si>
    <t xml:space="preserve">18200 </t>
  </si>
  <si>
    <t xml:space="preserve">284681103                                    </t>
  </si>
  <si>
    <t>divadlohk@centrum.cz</t>
  </si>
  <si>
    <t>01/087118</t>
  </si>
  <si>
    <t>Pohybové divadlo 22 Praha</t>
  </si>
  <si>
    <t xml:space="preserve">603 499 866                   </t>
  </si>
  <si>
    <t xml:space="preserve">www.pantomima.cz                                                           </t>
  </si>
  <si>
    <t>Zdeněk Tomeš</t>
  </si>
  <si>
    <t>603 499 866</t>
  </si>
  <si>
    <t>284 841 760</t>
  </si>
  <si>
    <t>pantomima@pantomima.cz</t>
  </si>
  <si>
    <t>tel. dříve: 284 841 759</t>
  </si>
  <si>
    <t xml:space="preserve">603499866                                    </t>
  </si>
  <si>
    <t>27084876</t>
  </si>
  <si>
    <t xml:space="preserve">Salesiánské divadlo                                                             </t>
  </si>
  <si>
    <t xml:space="preserve">Salesiánské divadlo, Praha                                                                                                                                                </t>
  </si>
  <si>
    <t xml:space="preserve">Kobyliské nám. 640/11                        </t>
  </si>
  <si>
    <t xml:space="preserve">283 029 321                   </t>
  </si>
  <si>
    <t xml:space="preserve">www.sdb.cz /saldiv                                                         </t>
  </si>
  <si>
    <t xml:space="preserve">Salesiánské středisko mládeže, o.p.s                                                                                                                                                                                                                      </t>
  </si>
  <si>
    <t>Jan Blaha</t>
  </si>
  <si>
    <t>283 029 321</t>
  </si>
  <si>
    <t xml:space="preserve">283029312           </t>
  </si>
  <si>
    <t>j.blaha@sdb.cz</t>
  </si>
  <si>
    <t xml:space="preserve">Salesiánské středisko mládeže                                                                                                                                                                                                                             </t>
  </si>
  <si>
    <t xml:space="preserve">Jan Blaha                                         </t>
  </si>
  <si>
    <t>Kobyliské nám. 640/11</t>
  </si>
  <si>
    <t xml:space="preserve">283029321                                    </t>
  </si>
  <si>
    <t>01/401</t>
  </si>
  <si>
    <t>Divadlo VOSTO5 (Petr Prokop)</t>
  </si>
  <si>
    <t>Vyšehradská 37</t>
  </si>
  <si>
    <t>01/402</t>
  </si>
  <si>
    <t>GOJA spol. s r.o.</t>
  </si>
  <si>
    <t>Pod Prusekem 3</t>
  </si>
  <si>
    <t>102 00</t>
  </si>
  <si>
    <t>JUDr. František Janeček</t>
  </si>
  <si>
    <t>01/403</t>
  </si>
  <si>
    <t>G-studio centrum</t>
  </si>
  <si>
    <t>Kounicova 22</t>
  </si>
  <si>
    <t>Petr Gazdík</t>
  </si>
  <si>
    <t>01/404</t>
  </si>
  <si>
    <t>Jednotka (Krištof Kintera)</t>
  </si>
  <si>
    <t>Krymská 6</t>
  </si>
  <si>
    <t>01/508</t>
  </si>
  <si>
    <t>Divadlo dětí Janáčkova síň</t>
  </si>
  <si>
    <t>DIVADLO DĚTÍ JANÁČKOVA SÍŇ,  PRAHA 1</t>
  </si>
  <si>
    <t>Besední 3</t>
  </si>
  <si>
    <t>01/510</t>
  </si>
  <si>
    <t>Divadlo Gabriely Wilhelmové</t>
  </si>
  <si>
    <t>DIVADLO GABRIELY WILHELMOVÉ,  PRAHA 1</t>
  </si>
  <si>
    <t>Zlatnická 12</t>
  </si>
  <si>
    <t>16094841</t>
  </si>
  <si>
    <t>Divadelní společnost Josefa Dvořáka</t>
  </si>
  <si>
    <t>Divadelní společnost Josefa Dvořáka, Praha</t>
  </si>
  <si>
    <t>Žitomírská 46</t>
  </si>
  <si>
    <t xml:space="preserve">267 310 793                   </t>
  </si>
  <si>
    <t xml:space="preserve">www.josefdvorak.cz                                                         </t>
  </si>
  <si>
    <t>Jarmila Dvořáková</t>
  </si>
  <si>
    <t xml:space="preserve">Žitomírská 46                                </t>
  </si>
  <si>
    <t>602 236 892, 267 310 793</t>
  </si>
  <si>
    <t xml:space="preserve">267 310 793  </t>
  </si>
  <si>
    <t xml:space="preserve">267310793           </t>
  </si>
  <si>
    <t>produkce@josefdvorak.cz</t>
  </si>
  <si>
    <t xml:space="preserve">Jarmila Dvořáková                                 </t>
  </si>
  <si>
    <t xml:space="preserve">267310793                                    </t>
  </si>
  <si>
    <t xml:space="preserve">produkce@josefdvorak.cz                      </t>
  </si>
  <si>
    <t>26655136</t>
  </si>
  <si>
    <t xml:space="preserve">Divadlo Company (Strašnické divadlo)                                                                                              </t>
  </si>
  <si>
    <t xml:space="preserve">Divadlo Company (Strašnické divadlo), Praha                                                                                                                               </t>
  </si>
  <si>
    <t>Solidarity 1986/53</t>
  </si>
  <si>
    <t xml:space="preserve">274 815 296                   </t>
  </si>
  <si>
    <t xml:space="preserve">www.strasnickedivadlo.cz                                                   </t>
  </si>
  <si>
    <t xml:space="preserve">Solidarity 1986/53                           </t>
  </si>
  <si>
    <t xml:space="preserve">775 654 076  </t>
  </si>
  <si>
    <t xml:space="preserve">marketak@strasnickedivadlo.cz                </t>
  </si>
  <si>
    <t xml:space="preserve">Bergerová                                         </t>
  </si>
  <si>
    <t>01/095213</t>
  </si>
  <si>
    <t>00069787</t>
  </si>
  <si>
    <t>22</t>
  </si>
  <si>
    <t>Divadlo LAMPION Kulturní centrum pro děti a mládež</t>
  </si>
  <si>
    <t>Divadlo LAMPION, Kladno</t>
  </si>
  <si>
    <t>nám. starosty Pavla 4</t>
  </si>
  <si>
    <t>272 51</t>
  </si>
  <si>
    <t>Kladno</t>
  </si>
  <si>
    <t>lampion a.cz</t>
  </si>
  <si>
    <t>Menclová Monika, Kořínková P.</t>
  </si>
  <si>
    <t>312 245 316</t>
  </si>
  <si>
    <t>menclova.m@volny.cz</t>
  </si>
  <si>
    <t>Pavla Kořínková - mzdová účetní</t>
  </si>
  <si>
    <t>Doc. Alois Tománek</t>
  </si>
  <si>
    <t>lampion@quick.cz</t>
  </si>
  <si>
    <t>00069795</t>
  </si>
  <si>
    <t>CZ0204</t>
  </si>
  <si>
    <t>Městské divadlo v Kolíně</t>
  </si>
  <si>
    <t>Smetanova 557</t>
  </si>
  <si>
    <t>280 02</t>
  </si>
  <si>
    <t>Kolín</t>
  </si>
  <si>
    <t xml:space="preserve">321 720 520                   </t>
  </si>
  <si>
    <t xml:space="preserve">www.divadlokolin.cz                                                        </t>
  </si>
  <si>
    <t>Helena Růžičková</t>
  </si>
  <si>
    <t xml:space="preserve">Smetanova 557                                </t>
  </si>
  <si>
    <t xml:space="preserve">Kolín 4                       </t>
  </si>
  <si>
    <t>321 720 520</t>
  </si>
  <si>
    <t xml:space="preserve">321720718           </t>
  </si>
  <si>
    <t xml:space="preserve">ruzickova@divadlokolin.cz                    </t>
  </si>
  <si>
    <t xml:space="preserve">na urg. neodpovídá (za rok 2003 zkusit znovu). Dříve měli na www i v emailu divadlo-kolin!?                                                                                                                                                               </t>
  </si>
  <si>
    <t>Luboš Růžička</t>
  </si>
  <si>
    <t xml:space="preserve">321720520                                    </t>
  </si>
  <si>
    <t>00066273</t>
  </si>
  <si>
    <t>CZ0205</t>
  </si>
  <si>
    <t>Dusíkovo divadlo</t>
  </si>
  <si>
    <t>Dusíkovo divadlo, Čáslav</t>
  </si>
  <si>
    <t>Masarykova 194</t>
  </si>
  <si>
    <t>286 01</t>
  </si>
  <si>
    <t>Čáslav</t>
  </si>
  <si>
    <t xml:space="preserve">327 312 139                   </t>
  </si>
  <si>
    <t xml:space="preserve">327 314 545  </t>
  </si>
  <si>
    <t xml:space="preserve">Masarykova 194                               </t>
  </si>
  <si>
    <t xml:space="preserve">Čáslav                        </t>
  </si>
  <si>
    <t>327 312 139</t>
  </si>
  <si>
    <t xml:space="preserve">327314545           </t>
  </si>
  <si>
    <t>Eva Albrechtová</t>
  </si>
  <si>
    <t xml:space="preserve">327314545                                    </t>
  </si>
  <si>
    <t>01/09311D</t>
  </si>
  <si>
    <t>00247651</t>
  </si>
  <si>
    <t>141</t>
  </si>
  <si>
    <t>CZ011D</t>
  </si>
  <si>
    <t xml:space="preserve">DK Praha 13 - Klub Mlejn                                                        </t>
  </si>
  <si>
    <t xml:space="preserve">DK Praha 13 - Klub Mlejn                                                                                                </t>
  </si>
  <si>
    <t>Kovářova 1615/4</t>
  </si>
  <si>
    <t>Praha 13</t>
  </si>
  <si>
    <t xml:space="preserve">251 550 853                   </t>
  </si>
  <si>
    <t xml:space="preserve">777 088 928  </t>
  </si>
  <si>
    <t xml:space="preserve">www.mlejn.cz                                                               </t>
  </si>
  <si>
    <t xml:space="preserve">Do roku 2005 zřizováno městskou částí!                                                                                                                                                                                                                    </t>
  </si>
  <si>
    <t xml:space="preserve">Dagmar Brtnická               </t>
  </si>
  <si>
    <t xml:space="preserve">Kovářova 1615/4                              </t>
  </si>
  <si>
    <t xml:space="preserve">Praha 13                      </t>
  </si>
  <si>
    <t xml:space="preserve">777 088 928                                  </t>
  </si>
  <si>
    <t xml:space="preserve">235522507           </t>
  </si>
  <si>
    <t xml:space="preserve">dasa.brtnicka@seznam.cz                      </t>
  </si>
  <si>
    <t xml:space="preserve">Další sestavovatel: Navrátilová tel: 608 027 143                                                                                                                                                                                                          </t>
  </si>
  <si>
    <t xml:space="preserve">Dagmar Brtnická                                   </t>
  </si>
  <si>
    <t xml:space="preserve">777088928                                    </t>
  </si>
  <si>
    <t>27577708</t>
  </si>
  <si>
    <t>Středočeské divadlo, Kladno</t>
  </si>
  <si>
    <t>Divadelní č. 1702</t>
  </si>
  <si>
    <t>272 01</t>
  </si>
  <si>
    <t xml:space="preserve">www.kulturaprokladno.cz                                                    </t>
  </si>
  <si>
    <t xml:space="preserve">Do roku 2007 bylo IČO  00069779,  www.divadlokladno.cz                                                                                                                                                                                                    </t>
  </si>
  <si>
    <t xml:space="preserve">Divadelní 1702                               </t>
  </si>
  <si>
    <t xml:space="preserve">Kladno                        </t>
  </si>
  <si>
    <t xml:space="preserve">312248606           </t>
  </si>
  <si>
    <t>Mgr. Blanka Bendlová</t>
  </si>
  <si>
    <t xml:space="preserve">312249430                                    </t>
  </si>
  <si>
    <t>Rozdělením divadla 020 na 060 a 057</t>
  </si>
  <si>
    <t>67982794</t>
  </si>
  <si>
    <t>Divadlo Kvelb</t>
  </si>
  <si>
    <t>Staroměstská 9</t>
  </si>
  <si>
    <t>370 04</t>
  </si>
  <si>
    <t xml:space="preserve">ČESKÉ BUDĚJOVICE              </t>
  </si>
  <si>
    <t xml:space="preserve">603 380 381                   </t>
  </si>
  <si>
    <t xml:space="preserve">www.kvelb.com                                                              </t>
  </si>
  <si>
    <t>Zuzana Tampierová</t>
  </si>
  <si>
    <t xml:space="preserve">Staroměstská 9                               </t>
  </si>
  <si>
    <t xml:space="preserve">České Budějovice              </t>
  </si>
  <si>
    <t xml:space="preserve">724 977 964  </t>
  </si>
  <si>
    <t>kvelb@kyvadlo.cz</t>
  </si>
  <si>
    <t xml:space="preserve">724977964                                    </t>
  </si>
  <si>
    <t>13863240</t>
  </si>
  <si>
    <t>CZ0322</t>
  </si>
  <si>
    <t>Kulturní dům Horažďovice</t>
  </si>
  <si>
    <t>Kulturní dům, Horažďovice</t>
  </si>
  <si>
    <t>Strakonická 16</t>
  </si>
  <si>
    <t>341 01</t>
  </si>
  <si>
    <t>Horažďovice</t>
  </si>
  <si>
    <t xml:space="preserve">376 512 237                   </t>
  </si>
  <si>
    <t>Libuše Mužíková</t>
  </si>
  <si>
    <t xml:space="preserve">Strakonická 16                               </t>
  </si>
  <si>
    <t xml:space="preserve">Horažďovice                   </t>
  </si>
  <si>
    <t xml:space="preserve">376512237           </t>
  </si>
  <si>
    <t>kulturni.stredisko.hd@quick.cz</t>
  </si>
  <si>
    <t xml:space="preserve">376512237                                    </t>
  </si>
  <si>
    <t>00075094</t>
  </si>
  <si>
    <t>25</t>
  </si>
  <si>
    <t>Stálá divadelní scéna Klatovy</t>
  </si>
  <si>
    <t>Denisova 148/1</t>
  </si>
  <si>
    <t>339 01</t>
  </si>
  <si>
    <t xml:space="preserve">KLATOVY                       </t>
  </si>
  <si>
    <t xml:space="preserve">376 310 663                   </t>
  </si>
  <si>
    <t xml:space="preserve">606 606 909  </t>
  </si>
  <si>
    <t xml:space="preserve">www.divadlo.klatovynet.cz                                                  </t>
  </si>
  <si>
    <t>Mgr. Zdeňka Koubová</t>
  </si>
  <si>
    <t xml:space="preserve">Denisova 148                                 </t>
  </si>
  <si>
    <t xml:space="preserve">Klatovy                       </t>
  </si>
  <si>
    <t xml:space="preserve">376310663           </t>
  </si>
  <si>
    <t>sds@investtel.cz</t>
  </si>
  <si>
    <t>Do roku 2004 bylo zřizováno MK (01)</t>
  </si>
  <si>
    <t xml:space="preserve">606606909                                    </t>
  </si>
  <si>
    <t xml:space="preserve">376 310 663  </t>
  </si>
  <si>
    <t>01/106311</t>
  </si>
  <si>
    <t>47237473</t>
  </si>
  <si>
    <t>METROPOL, s.r.o.</t>
  </si>
  <si>
    <t>Senovážné nám. 2</t>
  </si>
  <si>
    <t>370 21</t>
  </si>
  <si>
    <t xml:space="preserve">386 106 150                   </t>
  </si>
  <si>
    <t xml:space="preserve">386 106 113                   </t>
  </si>
  <si>
    <t xml:space="preserve">www.metropol-cb.cz                                                         </t>
  </si>
  <si>
    <t xml:space="preserve">Jana Švarcová                 </t>
  </si>
  <si>
    <t xml:space="preserve">Senovážné nám. 2                             </t>
  </si>
  <si>
    <t>386 106 150</t>
  </si>
  <si>
    <t>386 106 113</t>
  </si>
  <si>
    <t>jana.svarcova@metropol-cb.cz</t>
  </si>
  <si>
    <t>Irena Štěpáníková</t>
  </si>
  <si>
    <t xml:space="preserve">386106150                                    </t>
  </si>
  <si>
    <t>44696159</t>
  </si>
  <si>
    <t>Městské Tylovo divadlo</t>
  </si>
  <si>
    <t>Městské Tylovo divadlo, Kutná Hora</t>
  </si>
  <si>
    <t>Masarykova 128</t>
  </si>
  <si>
    <t>284 01</t>
  </si>
  <si>
    <t>Kutná Hora</t>
  </si>
  <si>
    <t xml:space="preserve">327 561 176                   </t>
  </si>
  <si>
    <t xml:space="preserve">731 408 517  </t>
  </si>
  <si>
    <t xml:space="preserve">www.divadlo.kh.cz                                                          </t>
  </si>
  <si>
    <t xml:space="preserve">dříve: kutnohorsko.cz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</si>
  <si>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Masarykova 128                               </t>
  </si>
  <si>
    <t xml:space="preserve">Kutná Hora                    </t>
  </si>
  <si>
    <t>327 561 176, 774 028 195, 327 562 844</t>
  </si>
  <si>
    <t xml:space="preserve">327561176           </t>
  </si>
  <si>
    <t xml:space="preserve">divadlo@kh.cz                                </t>
  </si>
  <si>
    <t>Jana Kozáková</t>
  </si>
  <si>
    <t xml:space="preserve">327561176                                    </t>
  </si>
  <si>
    <t>00353574</t>
  </si>
  <si>
    <t>CZ0206</t>
  </si>
  <si>
    <t>Kulturní a společenské středisko</t>
  </si>
  <si>
    <t>Kulturní a spol. středisko, Kralupy nad Vltavou</t>
  </si>
  <si>
    <t xml:space="preserve">Nám. J. Seiferta 706                         </t>
  </si>
  <si>
    <t>278 01</t>
  </si>
  <si>
    <t>Kralupy nad Vltavou</t>
  </si>
  <si>
    <t xml:space="preserve">315 727 827                   </t>
  </si>
  <si>
    <t xml:space="preserve">Kralupy nad Vltavou           </t>
  </si>
  <si>
    <t>315 727 827</t>
  </si>
  <si>
    <t xml:space="preserve">315723664           </t>
  </si>
  <si>
    <t>Marcela Vondrušková</t>
  </si>
  <si>
    <t xml:space="preserve">315727827                                    </t>
  </si>
  <si>
    <t>01/100216</t>
  </si>
  <si>
    <t>10233105</t>
  </si>
  <si>
    <t>Novanta</t>
  </si>
  <si>
    <t>Novanta, Mělník</t>
  </si>
  <si>
    <t>Českolipská 1150</t>
  </si>
  <si>
    <t>276 01</t>
  </si>
  <si>
    <t>Mělník - Pšovka</t>
  </si>
  <si>
    <t>Alena Lánská</t>
  </si>
  <si>
    <t>315 622 301</t>
  </si>
  <si>
    <t>v roce 2002 neměli 20 představ</t>
  </si>
  <si>
    <t>Jaroslav Šubrt</t>
  </si>
  <si>
    <t>Smetanova 2697</t>
  </si>
  <si>
    <t>Mělník</t>
  </si>
  <si>
    <t>01/104311</t>
  </si>
  <si>
    <t>513695</t>
  </si>
  <si>
    <t>Malé divadlo, České Budějovice</t>
  </si>
  <si>
    <t>Hradební 18</t>
  </si>
  <si>
    <t>maledivadlo.cz</t>
  </si>
  <si>
    <t>Růžena Novotná</t>
  </si>
  <si>
    <t>386 355 060</t>
  </si>
  <si>
    <t>male.divadlo@volny.cz</t>
  </si>
  <si>
    <t>Připojeno k Jihočeskému divadlu</t>
  </si>
  <si>
    <t>Mgr. Vlasta Bohdalová</t>
  </si>
  <si>
    <t>48683035</t>
  </si>
  <si>
    <t>CZ0207</t>
  </si>
  <si>
    <t xml:space="preserve">Městské divadlo Mladá Boleslav                                                  </t>
  </si>
  <si>
    <t xml:space="preserve">Městské divadlo Mladá Boleslav                                                                                          </t>
  </si>
  <si>
    <t>Palackého 263</t>
  </si>
  <si>
    <t>293 80</t>
  </si>
  <si>
    <t>Mladá Boleslav</t>
  </si>
  <si>
    <t xml:space="preserve">326 328 553                   </t>
  </si>
  <si>
    <t xml:space="preserve">www.mdmb.cz                                                                </t>
  </si>
  <si>
    <t xml:space="preserve">divadlo.reditelstvi@quick                                                                                                                                                                                                                                 </t>
  </si>
  <si>
    <t>Milada Najmanová</t>
  </si>
  <si>
    <t xml:space="preserve">Palackého 263                                </t>
  </si>
  <si>
    <t xml:space="preserve">Mladá Boleslav                </t>
  </si>
  <si>
    <t>326 328 553 (loni 558)</t>
  </si>
  <si>
    <t xml:space="preserve">328331071           </t>
  </si>
  <si>
    <t>Mgr. František Skřípek</t>
  </si>
  <si>
    <t>Rozděl. Středočeského divadla Kladno-Ml.Boleslav</t>
  </si>
  <si>
    <t>00360139</t>
  </si>
  <si>
    <t xml:space="preserve">Divadlo A. Dvořáka Příbram                                                                                                        </t>
  </si>
  <si>
    <t xml:space="preserve">Divadlo A. Dvořáka Příbram                                                                                                                                                </t>
  </si>
  <si>
    <t>Legionářů 400</t>
  </si>
  <si>
    <t>261 01</t>
  </si>
  <si>
    <t xml:space="preserve">PŘÍBRAM VII                   </t>
  </si>
  <si>
    <t xml:space="preserve">318 625 691                   </t>
  </si>
  <si>
    <t xml:space="preserve">www.divadlopribram.eu                                                      </t>
  </si>
  <si>
    <t xml:space="preserve">Renáta Špínová, Radka Pipková </t>
  </si>
  <si>
    <t xml:space="preserve">Legionářů 400                                </t>
  </si>
  <si>
    <t xml:space="preserve">Příbram VII                   </t>
  </si>
  <si>
    <t xml:space="preserve">326 531 253                                  </t>
  </si>
  <si>
    <t xml:space="preserve">318 625 691  </t>
  </si>
  <si>
    <t xml:space="preserve">318627223           </t>
  </si>
  <si>
    <t xml:space="preserve">renata.spinova@divadlopribram.cz             </t>
  </si>
  <si>
    <t xml:space="preserve">sekretariat@divadlo.pb.cz                                                                                                                                                                                                                                 </t>
  </si>
  <si>
    <t xml:space="preserve">MgA. Petr Bednář                                  </t>
  </si>
  <si>
    <t xml:space="preserve">318625691                                    </t>
  </si>
  <si>
    <t>47234768</t>
  </si>
  <si>
    <t>Studio dell'arte Kateřina Melenová</t>
  </si>
  <si>
    <t>Studio dell'arte K. Melenová, České Budějovice</t>
  </si>
  <si>
    <t>Bedřicha Smetany 2</t>
  </si>
  <si>
    <t>dellarte.cz</t>
  </si>
  <si>
    <t>dříve: Bedřicha Smetany 2</t>
  </si>
  <si>
    <t>370 00</t>
  </si>
  <si>
    <t>70506973</t>
  </si>
  <si>
    <t>Teátr Víti Marčíka</t>
  </si>
  <si>
    <t>Teátr Víti Marčíka, Hosín (Hluboká nad Vltavou)</t>
  </si>
  <si>
    <t>Hosín 182</t>
  </si>
  <si>
    <t>373 41</t>
  </si>
  <si>
    <t>Hluboká nad Vltavou</t>
  </si>
  <si>
    <t xml:space="preserve">608 860 885                   </t>
  </si>
  <si>
    <t xml:space="preserve">www.teatr.cz                                                               </t>
  </si>
  <si>
    <t>Pavel Šmíd</t>
  </si>
  <si>
    <t xml:space="preserve">Hosín 182                                    </t>
  </si>
  <si>
    <t xml:space="preserve">Hluboká nad Vltavou           </t>
  </si>
  <si>
    <t>608 860 885, 387 220 144</t>
  </si>
  <si>
    <t xml:space="preserve">387220144           </t>
  </si>
  <si>
    <t>info@teatr.cz</t>
  </si>
  <si>
    <t xml:space="preserve">608860885                                    </t>
  </si>
  <si>
    <t>01/383</t>
  </si>
  <si>
    <t>nám. Čs. armády 500</t>
  </si>
  <si>
    <t>549 31</t>
  </si>
  <si>
    <t>Hronov</t>
  </si>
  <si>
    <t>01/384</t>
  </si>
  <si>
    <t>Tylovo divadlo</t>
  </si>
  <si>
    <t>Plukovníka Truhláře 2</t>
  </si>
  <si>
    <t>512 51</t>
  </si>
  <si>
    <t>Lomnice nad Popelkou</t>
  </si>
  <si>
    <t>01/387</t>
  </si>
  <si>
    <t>Divadlo Krepsko (Petr Lorenc)</t>
  </si>
  <si>
    <t>Bubenečská 7</t>
  </si>
  <si>
    <t>00073482</t>
  </si>
  <si>
    <t>Jihočeské divadlo</t>
  </si>
  <si>
    <t>Jihočeské divadlo, České Budějovice</t>
  </si>
  <si>
    <t xml:space="preserve">Dr. Stejskala 19                             </t>
  </si>
  <si>
    <t>370 47</t>
  </si>
  <si>
    <t xml:space="preserve">386 711 221                   </t>
  </si>
  <si>
    <t xml:space="preserve">www.jihoceskedivadlo.cz                                                    </t>
  </si>
  <si>
    <t xml:space="preserve">386 711 221                                  </t>
  </si>
  <si>
    <t xml:space="preserve">731 558 658  </t>
  </si>
  <si>
    <t xml:space="preserve">386355640           </t>
  </si>
  <si>
    <t xml:space="preserve">v roce 2007 sestavila Ing. Jana Orlovičová = ekon. náměstek,   jana.orlovicova@jihoceskedivadlo.cz                                                                                                                                                        </t>
  </si>
  <si>
    <t xml:space="preserve">Petr Hasal                                        </t>
  </si>
  <si>
    <t xml:space="preserve">386711221                                    </t>
  </si>
  <si>
    <t>65006267</t>
  </si>
  <si>
    <t>CZ0312</t>
  </si>
  <si>
    <t>Městské divadlo Český Krumlov</t>
  </si>
  <si>
    <t>Městské divadlo, Český Krumlov</t>
  </si>
  <si>
    <t>Horní brána 2</t>
  </si>
  <si>
    <t>381 01</t>
  </si>
  <si>
    <t>Český Krumlov</t>
  </si>
  <si>
    <t xml:space="preserve">380 727 364                   </t>
  </si>
  <si>
    <t xml:space="preserve">www.divadlo.ckrumlov.cz                                                    </t>
  </si>
  <si>
    <t>Jan Vozábal</t>
  </si>
  <si>
    <t xml:space="preserve">Horní Brána 2                                </t>
  </si>
  <si>
    <t xml:space="preserve">Český Krumlov                 </t>
  </si>
  <si>
    <t>380 727 364</t>
  </si>
  <si>
    <t xml:space="preserve">380711775           </t>
  </si>
  <si>
    <t xml:space="preserve">vozabal.divadlo@ckrumlov.cz                  </t>
  </si>
  <si>
    <t xml:space="preserve">380727364                                    </t>
  </si>
  <si>
    <t>01/110315</t>
  </si>
  <si>
    <t>42410932</t>
  </si>
  <si>
    <t>Divadlo Continuo, o.s.</t>
  </si>
  <si>
    <t xml:space="preserve">Švestkový dvůr,  Malovice 35                 </t>
  </si>
  <si>
    <t>384 11</t>
  </si>
  <si>
    <t xml:space="preserve">NETOLICE                      </t>
  </si>
  <si>
    <t xml:space="preserve">777 790 709                   </t>
  </si>
  <si>
    <t xml:space="preserve">www.continuo.cz                                                            </t>
  </si>
  <si>
    <t xml:space="preserve">Zuzana Bednarčiková           </t>
  </si>
  <si>
    <t xml:space="preserve">Švestkový dvůr, Malovice 35                  </t>
  </si>
  <si>
    <t xml:space="preserve">Netolice                      </t>
  </si>
  <si>
    <t xml:space="preserve">222 352 091                                  </t>
  </si>
  <si>
    <t xml:space="preserve">266 312 719  </t>
  </si>
  <si>
    <t xml:space="preserve">222352090           </t>
  </si>
  <si>
    <t xml:space="preserve">zuzana@continuo.cz                           </t>
  </si>
  <si>
    <t xml:space="preserve">Další sestavovatel: Zuzana Bednarčíková, tel.: 732 147 438, email: zuzana@artprometheus.cz nebo production@continuo.cz                                                                                                                                    </t>
  </si>
  <si>
    <t xml:space="preserve">Mgr. Pavel Štourač                                </t>
  </si>
  <si>
    <t xml:space="preserve">388325131                                    </t>
  </si>
  <si>
    <t xml:space="preserve">222 352 091  </t>
  </si>
  <si>
    <t>65942434</t>
  </si>
  <si>
    <t>CZ0317</t>
  </si>
  <si>
    <t>Divadlo Oskara Nedbala</t>
  </si>
  <si>
    <t>Divadlo Oskara Nedbala, Tábor</t>
  </si>
  <si>
    <t>Divadelní 218</t>
  </si>
  <si>
    <t>390 01</t>
  </si>
  <si>
    <t>Tábor</t>
  </si>
  <si>
    <t xml:space="preserve">381 254 701                   </t>
  </si>
  <si>
    <t xml:space="preserve">www.divadlotabor.cz                                                        </t>
  </si>
  <si>
    <t xml:space="preserve">Jarmila Dolejší               </t>
  </si>
  <si>
    <t xml:space="preserve">Divadelní 218                                </t>
  </si>
  <si>
    <t xml:space="preserve">Tábor                         </t>
  </si>
  <si>
    <t>381 254 701</t>
  </si>
  <si>
    <t xml:space="preserve">381254703           </t>
  </si>
  <si>
    <t>info@divadlotabor.cz</t>
  </si>
  <si>
    <t>Mgr. Karel Daňhel</t>
  </si>
  <si>
    <t xml:space="preserve">381254701                                    </t>
  </si>
  <si>
    <t>01/389</t>
  </si>
  <si>
    <t>Divadlo Aloise Jiráska - MKS</t>
  </si>
  <si>
    <t>Chelčického 216</t>
  </si>
  <si>
    <t>Úpice</t>
  </si>
  <si>
    <t>01/391</t>
  </si>
  <si>
    <t>Divadlo Neslyším</t>
  </si>
  <si>
    <t>Cejl 87</t>
  </si>
  <si>
    <t>01/393</t>
  </si>
  <si>
    <t>Husova 1062</t>
  </si>
  <si>
    <t>Ústí nad Orlicí</t>
  </si>
  <si>
    <t>078051</t>
  </si>
  <si>
    <t>CZ0323</t>
  </si>
  <si>
    <t>Divadlo J.K. Tyla, Plzeň</t>
  </si>
  <si>
    <t>Prokopova 14</t>
  </si>
  <si>
    <t>301 00</t>
  </si>
  <si>
    <t>Plzeň</t>
  </si>
  <si>
    <t xml:space="preserve">378 038 001                   </t>
  </si>
  <si>
    <t xml:space="preserve">www.djkt-plzen.cz                                                          </t>
  </si>
  <si>
    <t xml:space="preserve">Prokopova 14                                 </t>
  </si>
  <si>
    <t xml:space="preserve">Plzeň                         </t>
  </si>
  <si>
    <t xml:space="preserve">378 038 184                                  </t>
  </si>
  <si>
    <t xml:space="preserve">sest. A. Baxová, email - baxova@djkt-plzen.cz                                                                                                                                                                                                             </t>
  </si>
  <si>
    <t xml:space="preserve">Doc. MgA. Jan Burian                              </t>
  </si>
  <si>
    <t>378 038 001</t>
  </si>
  <si>
    <t xml:space="preserve">reditelstvi@djkt-plzen.cz                    </t>
  </si>
  <si>
    <t>00250937</t>
  </si>
  <si>
    <t>Divadlo Alfa</t>
  </si>
  <si>
    <t>Divadlo Alfa, Plzeň</t>
  </si>
  <si>
    <t>Rokycanská 7</t>
  </si>
  <si>
    <t>312 00</t>
  </si>
  <si>
    <t xml:space="preserve">377 266 268                   </t>
  </si>
  <si>
    <t xml:space="preserve">www.divadloalfa.cz                                                         </t>
  </si>
  <si>
    <t>Jana Linhartová</t>
  </si>
  <si>
    <t xml:space="preserve">Rokycanská 7                                 </t>
  </si>
  <si>
    <t xml:space="preserve">jana.linhartova@divadloalfa.cz               </t>
  </si>
  <si>
    <t xml:space="preserve">Mgr. Tomáš Froyda                                 </t>
  </si>
  <si>
    <t xml:space="preserve">377266268                                    </t>
  </si>
  <si>
    <t xml:space="preserve">v rovr 2006 Jiří Koptík                                                                                                                                                                                                                                   </t>
  </si>
  <si>
    <t>01/373</t>
  </si>
  <si>
    <t>Divadelní studio V</t>
  </si>
  <si>
    <t>Veveří 133</t>
  </si>
  <si>
    <t>Kateřina Kusá</t>
  </si>
  <si>
    <t>01/374</t>
  </si>
  <si>
    <t>Divadlo 29</t>
  </si>
  <si>
    <t>Svaté Anežky České č.p. 29</t>
  </si>
  <si>
    <t>Ing. Jiří Dobeš</t>
  </si>
  <si>
    <t>01/376</t>
  </si>
  <si>
    <t>Divadlo Akcent</t>
  </si>
  <si>
    <t>Ostrovského 3, Ženské domovy</t>
  </si>
  <si>
    <t>01/116323</t>
  </si>
  <si>
    <t xml:space="preserve">Divadlo Miroslava Horníčka                                                      </t>
  </si>
  <si>
    <t xml:space="preserve">Divadlo Miroslava Horníčka, Plzeň                                                                                                                                         </t>
  </si>
  <si>
    <t>Americká 49</t>
  </si>
  <si>
    <t>300 00</t>
  </si>
  <si>
    <t>v r. 2002. neměli 20 představení</t>
  </si>
  <si>
    <t>377 324 747</t>
  </si>
  <si>
    <t>01/117323</t>
  </si>
  <si>
    <t>00075361</t>
  </si>
  <si>
    <t>Kulturní středisko Esprit</t>
  </si>
  <si>
    <t>Kulturní středisko Esprit, Plzeň</t>
  </si>
  <si>
    <t>Kopeckého sady 13</t>
  </si>
  <si>
    <t>301 35</t>
  </si>
  <si>
    <t xml:space="preserve">378 037 900                   </t>
  </si>
  <si>
    <t xml:space="preserve">espritplzen.cz                                                             </t>
  </si>
  <si>
    <t>Fialová, Lišková</t>
  </si>
  <si>
    <t xml:space="preserve">Kopeckého sady 13                            </t>
  </si>
  <si>
    <t>378 037 904, 378 037 910</t>
  </si>
  <si>
    <t xml:space="preserve">378 037 910  </t>
  </si>
  <si>
    <t xml:space="preserve">378037902           </t>
  </si>
  <si>
    <t xml:space="preserve">fialovama@plzen.cz                           </t>
  </si>
  <si>
    <t xml:space="preserve">liskovam@plzen.cz                                                                                                                                                                                                                                         </t>
  </si>
  <si>
    <t>Mgr. Hanuš Klůs</t>
  </si>
  <si>
    <t>01/378</t>
  </si>
  <si>
    <t>Divadlo Čas</t>
  </si>
  <si>
    <t>nám. Republiky 28</t>
  </si>
  <si>
    <t>301 14</t>
  </si>
  <si>
    <t>Jana Zajícová</t>
  </si>
  <si>
    <t>00078042</t>
  </si>
  <si>
    <t xml:space="preserve">Západočeské divadlo v Chebu                                                     </t>
  </si>
  <si>
    <t xml:space="preserve">Západočeské divadlo v Chebu                                                                                             </t>
  </si>
  <si>
    <t>Divadelní nám. 10</t>
  </si>
  <si>
    <t>350 02</t>
  </si>
  <si>
    <t>Cheb</t>
  </si>
  <si>
    <t xml:space="preserve">354 547 711                   </t>
  </si>
  <si>
    <t xml:space="preserve">www.divadlocheb.cz                                                         </t>
  </si>
  <si>
    <t>Šárka Holanová, Jar. Švecová</t>
  </si>
  <si>
    <t xml:space="preserve">Divadelní nám. 10                            </t>
  </si>
  <si>
    <t xml:space="preserve">Cheb                          </t>
  </si>
  <si>
    <t xml:space="preserve">354430041           </t>
  </si>
  <si>
    <t>Miloš Růžička</t>
  </si>
  <si>
    <t xml:space="preserve">354430041                                    </t>
  </si>
  <si>
    <t>66984696</t>
  </si>
  <si>
    <t>CZ0412</t>
  </si>
  <si>
    <t>Divadlo Dagmar</t>
  </si>
  <si>
    <t>Divadlo Dagmar, Karlovy Vary</t>
  </si>
  <si>
    <t>Škroupova 5</t>
  </si>
  <si>
    <t>360 01</t>
  </si>
  <si>
    <t>Karlovy Vary</t>
  </si>
  <si>
    <t xml:space="preserve">353 231 238                   </t>
  </si>
  <si>
    <t xml:space="preserve">www.divadlodagmar.cz                                                       </t>
  </si>
  <si>
    <t xml:space="preserve">Škroupova 5                                  </t>
  </si>
  <si>
    <t xml:space="preserve">Karlovy Vary                  </t>
  </si>
  <si>
    <t>divadlo.dagmar@seznam.cz</t>
  </si>
  <si>
    <t>Hana Franková</t>
  </si>
  <si>
    <t xml:space="preserve">353231238                                    </t>
  </si>
  <si>
    <t>01/122413</t>
  </si>
  <si>
    <t>CZ0413</t>
  </si>
  <si>
    <t>Městské divadlo, Městský dům kultury</t>
  </si>
  <si>
    <t>MĚSTSKÉ DIVADLO, MĚSTSKÝ DŮM KULTURY,  SOKOLOV</t>
  </si>
  <si>
    <t>nám. Budovatelů 655</t>
  </si>
  <si>
    <t>356 01</t>
  </si>
  <si>
    <t>Sokolov</t>
  </si>
  <si>
    <t>na rok 2002 neposlali, rok 2003 zkusit znovu</t>
  </si>
  <si>
    <t>00673692</t>
  </si>
  <si>
    <t>Městské divadlo Děčín</t>
  </si>
  <si>
    <t>Teplická 75</t>
  </si>
  <si>
    <t>405 02</t>
  </si>
  <si>
    <t xml:space="preserve">DĚČÍN 4                       </t>
  </si>
  <si>
    <t xml:space="preserve">412 530 630                   </t>
  </si>
  <si>
    <t xml:space="preserve">412 530 797  </t>
  </si>
  <si>
    <t xml:space="preserve">www.divadlodecin.cz                                                        </t>
  </si>
  <si>
    <t xml:space="preserve">Teplická 75                                  </t>
  </si>
  <si>
    <t xml:space="preserve">Děčín 4                       </t>
  </si>
  <si>
    <t>412 530 630</t>
  </si>
  <si>
    <t xml:space="preserve">412530797           </t>
  </si>
  <si>
    <t xml:space="preserve">MgA. Petr Michálek                                </t>
  </si>
  <si>
    <t xml:space="preserve">412530630                                    </t>
  </si>
  <si>
    <t>01/379</t>
  </si>
  <si>
    <t>Divadelní 537</t>
  </si>
  <si>
    <t>549 41</t>
  </si>
  <si>
    <t>Červený Kostelec</t>
  </si>
  <si>
    <t>64829472</t>
  </si>
  <si>
    <t>Divadlo Dr. Josefa Čížka</t>
  </si>
  <si>
    <t>Divadlo Dr. Josefa Čížka, Náchod</t>
  </si>
  <si>
    <t>BERÁNEK Náchod a.s., Masarykovo náměstí 74</t>
  </si>
  <si>
    <t xml:space="preserve">491 422 685                   </t>
  </si>
  <si>
    <t xml:space="preserve">www.beraneknachod.cz                                                       </t>
  </si>
  <si>
    <t>Eva Frintová</t>
  </si>
  <si>
    <t xml:space="preserve">Beránek Náchod a.s., Masarykovo náměstí 74   </t>
  </si>
  <si>
    <t xml:space="preserve">Náchod                        </t>
  </si>
  <si>
    <t>491 422 685</t>
  </si>
  <si>
    <t xml:space="preserve">491426531           </t>
  </si>
  <si>
    <t>frintova@beraneknachod.cz</t>
  </si>
  <si>
    <t xml:space="preserve">Irena Kochová                                     </t>
  </si>
  <si>
    <t xml:space="preserve">491422685                                    </t>
  </si>
  <si>
    <t>00088358</t>
  </si>
  <si>
    <t>Východočeské divadlo</t>
  </si>
  <si>
    <t>Východočeské divadlo, Pardubice</t>
  </si>
  <si>
    <t>U Divadla 50</t>
  </si>
  <si>
    <t>531 62</t>
  </si>
  <si>
    <t xml:space="preserve">466 616 415                   </t>
  </si>
  <si>
    <t xml:space="preserve">www.vcd.cz                                                                 </t>
  </si>
  <si>
    <t xml:space="preserve">U Divadla 50                                 </t>
  </si>
  <si>
    <t xml:space="preserve">Pardubice                     </t>
  </si>
  <si>
    <t xml:space="preserve">466657224           </t>
  </si>
  <si>
    <t>Mgr. Petr Dohnal</t>
  </si>
  <si>
    <t xml:space="preserve">466616415                                    </t>
  </si>
  <si>
    <t>01/333</t>
  </si>
  <si>
    <t>Divadelní společnost Šuplík</t>
  </si>
  <si>
    <t>Besední 487/3</t>
  </si>
  <si>
    <t>732 323 505</t>
  </si>
  <si>
    <t>Divadlo Karlovy Vary</t>
  </si>
  <si>
    <t>Divadelní nám. 21</t>
  </si>
  <si>
    <t>360 21</t>
  </si>
  <si>
    <t xml:space="preserve">www.mdkv.cz                                                                </t>
  </si>
  <si>
    <t xml:space="preserve">Divadelní nám. 21                            </t>
  </si>
  <si>
    <t xml:space="preserve">224494617           </t>
  </si>
  <si>
    <t>Karel Heřmánek</t>
  </si>
  <si>
    <t xml:space="preserve">Spojovací 293                                </t>
  </si>
  <si>
    <t xml:space="preserve">Jevany                        </t>
  </si>
  <si>
    <t>01/121412</t>
  </si>
  <si>
    <t>45359229</t>
  </si>
  <si>
    <t>Kulturní dům léčebných lázní Jáchymov</t>
  </si>
  <si>
    <t>T.G. Masaryka 415</t>
  </si>
  <si>
    <t>362 51</t>
  </si>
  <si>
    <t>Jáchymov</t>
  </si>
  <si>
    <t xml:space="preserve">353 811 667                   </t>
  </si>
  <si>
    <t xml:space="preserve">353 831 396  </t>
  </si>
  <si>
    <t xml:space="preserve">www.laznejachymov.cz                                                       </t>
  </si>
  <si>
    <t>Jan Bláha</t>
  </si>
  <si>
    <t xml:space="preserve">T. G. Masaryka 415                           </t>
  </si>
  <si>
    <t xml:space="preserve">Jáchymov                      </t>
  </si>
  <si>
    <t xml:space="preserve">353 831 695                                  </t>
  </si>
  <si>
    <t xml:space="preserve">353 811 667  </t>
  </si>
  <si>
    <t xml:space="preserve">blaha_kd@laznejachymov.cz                    </t>
  </si>
  <si>
    <t xml:space="preserve">Dříve sledováno městské k.c.- zřiz.30         Původní e-mail   blaha_kd/laznejachymov.cz                                                                                                                                                                  </t>
  </si>
  <si>
    <t xml:space="preserve">Ing. Jana Vaňková                                 </t>
  </si>
  <si>
    <t xml:space="preserve">353811667                                    </t>
  </si>
  <si>
    <t>00078930</t>
  </si>
  <si>
    <t>Městské divadlo Varnsdorf</t>
  </si>
  <si>
    <t>Městské divadlo, Varnsdorf</t>
  </si>
  <si>
    <t>Tyršova 1442</t>
  </si>
  <si>
    <t>407 47</t>
  </si>
  <si>
    <t>Varnsdorf</t>
  </si>
  <si>
    <t xml:space="preserve">412 372 568                   </t>
  </si>
  <si>
    <t xml:space="preserve">Janoušková                    </t>
  </si>
  <si>
    <t xml:space="preserve">Tyršova 1442                                 </t>
  </si>
  <si>
    <t xml:space="preserve">Varnsdorf                     </t>
  </si>
  <si>
    <t>412 372 568</t>
  </si>
  <si>
    <t xml:space="preserve">412372568           </t>
  </si>
  <si>
    <t xml:space="preserve">Martin Louka                                      </t>
  </si>
  <si>
    <t xml:space="preserve">412372568                                    </t>
  </si>
  <si>
    <t>01/125422</t>
  </si>
  <si>
    <t>CZ0422</t>
  </si>
  <si>
    <t>KULTURNÍ A SPOLEČENSKÉ STŘEDISKO,  CHOMUTOV</t>
  </si>
  <si>
    <t>Zahradní 5341</t>
  </si>
  <si>
    <t>430 05</t>
  </si>
  <si>
    <t>Chomutov</t>
  </si>
  <si>
    <t>jedno zařízení s ID 01/126422</t>
  </si>
  <si>
    <t>00081221</t>
  </si>
  <si>
    <t>CZ0426</t>
  </si>
  <si>
    <t>Dům kultury Teplice</t>
  </si>
  <si>
    <t>Dům kultury, Teplice</t>
  </si>
  <si>
    <t>Mírové nám. 2950</t>
  </si>
  <si>
    <t>415 80</t>
  </si>
  <si>
    <t>Teplice</t>
  </si>
  <si>
    <t xml:space="preserve">417 515 941                   </t>
  </si>
  <si>
    <t xml:space="preserve">www.dkteplice.cz                                                           </t>
  </si>
  <si>
    <t xml:space="preserve">Mírové nám. 2950                             </t>
  </si>
  <si>
    <t xml:space="preserve">Teplice                       </t>
  </si>
  <si>
    <t>417 515 932, ek. 417 515 941</t>
  </si>
  <si>
    <t xml:space="preserve">417 515 941  </t>
  </si>
  <si>
    <t xml:space="preserve">417515988           </t>
  </si>
  <si>
    <t>Přemysl Šoba (ředitel DK Teplice)</t>
  </si>
  <si>
    <t xml:space="preserve">417515941                                    </t>
  </si>
  <si>
    <t>00361232</t>
  </si>
  <si>
    <t>Kulturní centrum Kaskáda</t>
  </si>
  <si>
    <t>Kulturní centrum Kaskáda, Bílina</t>
  </si>
  <si>
    <t>Želivského 54/7</t>
  </si>
  <si>
    <t>418 01</t>
  </si>
  <si>
    <t>Bílina</t>
  </si>
  <si>
    <t>Mgr. Svatopluk Vašut</t>
  </si>
  <si>
    <t>01/395</t>
  </si>
  <si>
    <t>Libušínská 183</t>
  </si>
  <si>
    <t>Žďár nad Sázavou</t>
  </si>
  <si>
    <t>01/396</t>
  </si>
  <si>
    <t>CZ0712</t>
  </si>
  <si>
    <t>Masarykova</t>
  </si>
  <si>
    <t>785 01</t>
  </si>
  <si>
    <t>Šternberk</t>
  </si>
  <si>
    <t>01/399</t>
  </si>
  <si>
    <t>Divadlo v Synagoze na Palmovce</t>
  </si>
  <si>
    <t>Synagoga na Palmovce</t>
  </si>
  <si>
    <t>25446380</t>
  </si>
  <si>
    <t>Městské divadlo Chomutov (SKZ)</t>
  </si>
  <si>
    <t>Městské divadlo, Chomutov</t>
  </si>
  <si>
    <t>B. Němcové 552</t>
  </si>
  <si>
    <t>430 01</t>
  </si>
  <si>
    <t xml:space="preserve">474 686 303                   </t>
  </si>
  <si>
    <t xml:space="preserve">www.skz-chomutov.cz                                                        </t>
  </si>
  <si>
    <t xml:space="preserve">Marie Hipská                  </t>
  </si>
  <si>
    <t xml:space="preserve">B. Němcové 552                               </t>
  </si>
  <si>
    <t xml:space="preserve">Chomutov                      </t>
  </si>
  <si>
    <t>474 686 303, 737 245 386</t>
  </si>
  <si>
    <t xml:space="preserve">474 620 801  </t>
  </si>
  <si>
    <t xml:space="preserve">474686303           </t>
  </si>
  <si>
    <t>marie.hipska@skz-chomutov.cz</t>
  </si>
  <si>
    <t xml:space="preserve">jedno zařízení s ID 01/125, ekonomka pí. Netíková                                                                                                                                                                                                         </t>
  </si>
  <si>
    <t>Ing. Rudolf Kozák - řed. celého SKZ (správa kult.z</t>
  </si>
  <si>
    <t xml:space="preserve">474686801                                    </t>
  </si>
  <si>
    <t xml:space="preserve">Jednatelka Věra Flašková                                                                                                                                                                                                                                  </t>
  </si>
  <si>
    <t>44557141</t>
  </si>
  <si>
    <t>CZ0423</t>
  </si>
  <si>
    <t>MKZ Litoměřice - Divadlo K.H. Máchy</t>
  </si>
  <si>
    <t>Máchovy schody 3</t>
  </si>
  <si>
    <t>412 01</t>
  </si>
  <si>
    <t>Litoměřice</t>
  </si>
  <si>
    <t xml:space="preserve">416 732 286                   </t>
  </si>
  <si>
    <t xml:space="preserve">723 737 765  </t>
  </si>
  <si>
    <t xml:space="preserve">www.mkz-ltm.cz                                                             </t>
  </si>
  <si>
    <t>Roman Pallas</t>
  </si>
  <si>
    <t xml:space="preserve">Máchovy schody  3                            </t>
  </si>
  <si>
    <t xml:space="preserve">Litoměřice                    </t>
  </si>
  <si>
    <t xml:space="preserve">416732286           </t>
  </si>
  <si>
    <t xml:space="preserve">723737765                                    </t>
  </si>
  <si>
    <t>00264466</t>
  </si>
  <si>
    <t>Kulturní středisko města Štětí</t>
  </si>
  <si>
    <t>Kulturní středisko, Štětí</t>
  </si>
  <si>
    <t>Dlouhá 689</t>
  </si>
  <si>
    <t>411 08</t>
  </si>
  <si>
    <t>Štětí</t>
  </si>
  <si>
    <t xml:space="preserve">416 812 401                   </t>
  </si>
  <si>
    <t xml:space="preserve">www.steti.cz                                                               </t>
  </si>
  <si>
    <t>Radomil Kulhánek</t>
  </si>
  <si>
    <t xml:space="preserve">Dlouhá 689                                   </t>
  </si>
  <si>
    <t xml:space="preserve">Štětí                         </t>
  </si>
  <si>
    <t>416 812 401</t>
  </si>
  <si>
    <t xml:space="preserve">416812401           </t>
  </si>
  <si>
    <t>radek.kulhanek@steti.cz</t>
  </si>
  <si>
    <t xml:space="preserve">416812401                                    </t>
  </si>
  <si>
    <t>70201111</t>
  </si>
  <si>
    <t>CZ0424</t>
  </si>
  <si>
    <t>Městské divadlo Žatec</t>
  </si>
  <si>
    <t>Městské divadlo, Žatec</t>
  </si>
  <si>
    <t>Dvořákova 27</t>
  </si>
  <si>
    <t>438 01</t>
  </si>
  <si>
    <t>Žatec</t>
  </si>
  <si>
    <t xml:space="preserve">415 710 519                   </t>
  </si>
  <si>
    <t xml:space="preserve">www.divadlozatec.cz                                                        </t>
  </si>
  <si>
    <t>Hana Zeleňáková</t>
  </si>
  <si>
    <t xml:space="preserve">Dvořákova 27                                 </t>
  </si>
  <si>
    <t xml:space="preserve">Žatec                         </t>
  </si>
  <si>
    <t>415 710 519</t>
  </si>
  <si>
    <t xml:space="preserve">415710519           </t>
  </si>
  <si>
    <t xml:space="preserve">hannaz@centrum.cz                            </t>
  </si>
  <si>
    <t xml:space="preserve">Mgr. Martin Veselý                                </t>
  </si>
  <si>
    <t xml:space="preserve">415710519                                    </t>
  </si>
  <si>
    <t>12802310</t>
  </si>
  <si>
    <t>CZ0425</t>
  </si>
  <si>
    <t>Docela velké divadlo</t>
  </si>
  <si>
    <t>Docela velké divadlo, Litvínov</t>
  </si>
  <si>
    <t>Rooseveltova 279</t>
  </si>
  <si>
    <t>436 01</t>
  </si>
  <si>
    <t>Litvínov</t>
  </si>
  <si>
    <t xml:space="preserve">602 278 743                   </t>
  </si>
  <si>
    <t xml:space="preserve">www.docelavelkedivadlo.cz                                                  </t>
  </si>
  <si>
    <t>Mgr. Jana Galinová</t>
  </si>
  <si>
    <t xml:space="preserve">Rooseveltova 279                             </t>
  </si>
  <si>
    <t xml:space="preserve">Litvínov                      </t>
  </si>
  <si>
    <t>602 278 743, 476 704 824</t>
  </si>
  <si>
    <t xml:space="preserve">476752487           </t>
  </si>
  <si>
    <t>Jana a Jurij Galinovi</t>
  </si>
  <si>
    <t xml:space="preserve">43601 </t>
  </si>
  <si>
    <t xml:space="preserve">602278743                                    </t>
  </si>
  <si>
    <t xml:space="preserve">476 752 487  </t>
  </si>
  <si>
    <t xml:space="preserve">galin@volny.cz                               </t>
  </si>
  <si>
    <t>01/361</t>
  </si>
  <si>
    <t>Čtyři dny</t>
  </si>
  <si>
    <t>Pavel Štorek</t>
  </si>
  <si>
    <t>75064022</t>
  </si>
  <si>
    <t>Kulturní zařízení města Postoloprty</t>
  </si>
  <si>
    <t xml:space="preserve">Mírové nám. 3                                </t>
  </si>
  <si>
    <t>439 42</t>
  </si>
  <si>
    <t>Postoloprty</t>
  </si>
  <si>
    <t xml:space="preserve">415 783 189                   </t>
  </si>
  <si>
    <t xml:space="preserve">731 612 118  </t>
  </si>
  <si>
    <t xml:space="preserve">www.kzmp.cz                                                                </t>
  </si>
  <si>
    <t xml:space="preserve">Původní adr.: Tyršova 258, 439 42 Postoloprty                                                                                                                                                                                                             </t>
  </si>
  <si>
    <t>Mgr. Dana Poštová</t>
  </si>
  <si>
    <t xml:space="preserve">Postoloprty                   </t>
  </si>
  <si>
    <t>415 783 189, 731 612 118</t>
  </si>
  <si>
    <t xml:space="preserve">415783038           </t>
  </si>
  <si>
    <t>danapostova@kzmp.cz</t>
  </si>
  <si>
    <t xml:space="preserve">415783189                                    </t>
  </si>
  <si>
    <t>27275701</t>
  </si>
  <si>
    <t xml:space="preserve">Městské divadlo v Mostě                                                                                                           </t>
  </si>
  <si>
    <t xml:space="preserve">Městské divadlo v Mostě                                                                                                                                                   </t>
  </si>
  <si>
    <t>Divadelní 15</t>
  </si>
  <si>
    <t>434 01</t>
  </si>
  <si>
    <t>Most</t>
  </si>
  <si>
    <t xml:space="preserve">476 446 611                   </t>
  </si>
  <si>
    <t xml:space="preserve">www.divadlo-most.cz                                                        </t>
  </si>
  <si>
    <t xml:space="preserve">Staré IČO - 83 151.           Pozor! V roce 2007 přeřadit do s.r.o.!!!!                                                                                                                                                                                   </t>
  </si>
  <si>
    <t xml:space="preserve">Divadelní 15                                 </t>
  </si>
  <si>
    <t xml:space="preserve">Most                          </t>
  </si>
  <si>
    <t>476 105 416</t>
  </si>
  <si>
    <t xml:space="preserve">476105416           </t>
  </si>
  <si>
    <t>info@divadlo-most.cz</t>
  </si>
  <si>
    <t>loni 476 644 635</t>
  </si>
  <si>
    <t>PhDr. Václav Hofmann</t>
  </si>
  <si>
    <t xml:space="preserve">476105416                                    </t>
  </si>
  <si>
    <t>476 710 251</t>
  </si>
  <si>
    <t>44229216</t>
  </si>
  <si>
    <t>Divadlo "M" první soukromá severoč.div.společnost</t>
  </si>
  <si>
    <t xml:space="preserve"> Divadlo "M", Duchcov</t>
  </si>
  <si>
    <t>Bílinská 7</t>
  </si>
  <si>
    <t>419 01</t>
  </si>
  <si>
    <t>Duchcov</t>
  </si>
  <si>
    <t xml:space="preserve">417 835 882                   </t>
  </si>
  <si>
    <t xml:space="preserve">602 113 381  </t>
  </si>
  <si>
    <t xml:space="preserve">www.divadlo-m.unas.cz                                                      </t>
  </si>
  <si>
    <t xml:space="preserve">Další: www.divadlom.cz                                                                                                                                                                                                                                    </t>
  </si>
  <si>
    <t>Mgr. Milan Petrovský</t>
  </si>
  <si>
    <t xml:space="preserve">Bílinská 7                                   </t>
  </si>
  <si>
    <t xml:space="preserve">Duchcov                       </t>
  </si>
  <si>
    <t>417 835 882, 602 113 381</t>
  </si>
  <si>
    <t xml:space="preserve">info@divadlom.cz                             </t>
  </si>
  <si>
    <t xml:space="preserve">Mgr. Milan Petrovský                              </t>
  </si>
  <si>
    <t xml:space="preserve">602113381                                    </t>
  </si>
  <si>
    <t>27504671</t>
  </si>
  <si>
    <t xml:space="preserve">Divadlo DRAK                                                                                                                      </t>
  </si>
  <si>
    <t xml:space="preserve">Divadlo DRAK, Hradec Králové                                                                                                                                              </t>
  </si>
  <si>
    <t>Hradební 632</t>
  </si>
  <si>
    <t>Hradec Králové 2</t>
  </si>
  <si>
    <t xml:space="preserve">495 514 721                   </t>
  </si>
  <si>
    <t xml:space="preserve">495 512 510  </t>
  </si>
  <si>
    <t xml:space="preserve">www.draktheatre.cz                                                         </t>
  </si>
  <si>
    <t>Jana Dražďáková</t>
  </si>
  <si>
    <t xml:space="preserve">Hradební 632                                 </t>
  </si>
  <si>
    <t>495 512 510</t>
  </si>
  <si>
    <t xml:space="preserve">495512510           </t>
  </si>
  <si>
    <t xml:space="preserve">495512510                                    </t>
  </si>
  <si>
    <t>01/363</t>
  </si>
  <si>
    <t>De Facto Mimo</t>
  </si>
  <si>
    <t>Brněnská 15</t>
  </si>
  <si>
    <t>586 01</t>
  </si>
  <si>
    <t>Dagmar Brtnická</t>
  </si>
  <si>
    <t>01/366</t>
  </si>
  <si>
    <t>CZ0512</t>
  </si>
  <si>
    <t>Nám. 3. května 1</t>
  </si>
  <si>
    <t>468 22</t>
  </si>
  <si>
    <t>Železný Brod</t>
  </si>
  <si>
    <t>01/367</t>
  </si>
  <si>
    <t>Divadelní agentura Ludmily Frištenské</t>
  </si>
  <si>
    <t>Mečislavova 20</t>
  </si>
  <si>
    <t>Praha 4 - Nusle</t>
  </si>
  <si>
    <t>Ludmila Frištenská</t>
  </si>
  <si>
    <t>44226179</t>
  </si>
  <si>
    <t>CZ0427</t>
  </si>
  <si>
    <t>Varšavská 767</t>
  </si>
  <si>
    <t>400 03</t>
  </si>
  <si>
    <t>Ústí nad Labem</t>
  </si>
  <si>
    <t xml:space="preserve">475 531 272                   </t>
  </si>
  <si>
    <t>usti-nl.cz/cinoherak</t>
  </si>
  <si>
    <t xml:space="preserve">www cinoherak.cz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</si>
  <si>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Varšavská 767                                </t>
  </si>
  <si>
    <t xml:space="preserve">Ústí nad Labem                </t>
  </si>
  <si>
    <t xml:space="preserve">475 531 272                                  </t>
  </si>
  <si>
    <t xml:space="preserve">475531272           </t>
  </si>
  <si>
    <t xml:space="preserve">Jaroslav Achab Haidler                            </t>
  </si>
  <si>
    <t xml:space="preserve">475531272                                    </t>
  </si>
  <si>
    <t>dubisar.josef@volny.cz</t>
  </si>
  <si>
    <t>00083135</t>
  </si>
  <si>
    <t xml:space="preserve">Severočeské divadlo opery a baletu                                                                                                </t>
  </si>
  <si>
    <t xml:space="preserve">Severočeské divadlo opery a baletu, Ústí nad Labem                                                                                                                        </t>
  </si>
  <si>
    <t xml:space="preserve">Lidické náměstí 1710/10                      </t>
  </si>
  <si>
    <t>400 01</t>
  </si>
  <si>
    <t xml:space="preserve">475 258 111                   </t>
  </si>
  <si>
    <t>www.operabalet.cz</t>
  </si>
  <si>
    <t xml:space="preserve">Ing. Helena Fišerová          </t>
  </si>
  <si>
    <t xml:space="preserve">475 258 634                                  </t>
  </si>
  <si>
    <t xml:space="preserve">475209996           </t>
  </si>
  <si>
    <t xml:space="preserve">helena.fiserova@operabalet.cz                </t>
  </si>
  <si>
    <t xml:space="preserve">MgA. Tomáš Šimerda                                </t>
  </si>
  <si>
    <t xml:space="preserve">475258600                                    </t>
  </si>
  <si>
    <t>70953546</t>
  </si>
  <si>
    <t>Jiráskovo divadlo, Česká Lípa</t>
  </si>
  <si>
    <t>Panská 219</t>
  </si>
  <si>
    <t xml:space="preserve">487 522 300                   </t>
  </si>
  <si>
    <t>www.kdcrystal.cz</t>
  </si>
  <si>
    <t xml:space="preserve">Adresa kulturního domu Crystal: Boženy Němcové 2942, 470 01 Česká Lípa                                                                                                                                                                                    </t>
  </si>
  <si>
    <t>Jarek Hylebrant</t>
  </si>
  <si>
    <t xml:space="preserve">Boženy Němcové 2942                          </t>
  </si>
  <si>
    <t xml:space="preserve">Česká Lípa                    </t>
  </si>
  <si>
    <t>487 522 300, 777 074 010</t>
  </si>
  <si>
    <t>hylebrant@kdcrystal.cz</t>
  </si>
  <si>
    <t xml:space="preserve">Výkaz je vyplněn divadlo (peníze)                                                                                                                                                                                                                         </t>
  </si>
  <si>
    <t>Martin Prokeš, ředitel KD Crystal</t>
  </si>
  <si>
    <t xml:space="preserve">487522300                                    </t>
  </si>
  <si>
    <t>00083178</t>
  </si>
  <si>
    <t>Naivní divadlo Liberec</t>
  </si>
  <si>
    <t>Naivní divadlo, Liberec</t>
  </si>
  <si>
    <t>Moskevská 32/18</t>
  </si>
  <si>
    <t>460 31</t>
  </si>
  <si>
    <t>Liberec 4</t>
  </si>
  <si>
    <t xml:space="preserve">485 253 677                   </t>
  </si>
  <si>
    <t xml:space="preserve">www.naivnidivadlo.cz                                                       </t>
  </si>
  <si>
    <t xml:space="preserve">Moskevská 32/18                              </t>
  </si>
  <si>
    <t xml:space="preserve">Liberec 4                     </t>
  </si>
  <si>
    <t xml:space="preserve">485253666           </t>
  </si>
  <si>
    <t>Stanislav Doubrava</t>
  </si>
  <si>
    <t>01/355</t>
  </si>
  <si>
    <t>Revoluční 480</t>
  </si>
  <si>
    <t>Nový Bor</t>
  </si>
  <si>
    <t>01/356</t>
  </si>
  <si>
    <t>Rumburkské divadlo</t>
  </si>
  <si>
    <t>Na Valech 4</t>
  </si>
  <si>
    <t>408 01</t>
  </si>
  <si>
    <t>Rumburk</t>
  </si>
  <si>
    <t>25035746</t>
  </si>
  <si>
    <t xml:space="preserve">Městské divadlo Jablonec nad Nisou, o.p.s.                                                                                        </t>
  </si>
  <si>
    <t>Liberecká 5/1900</t>
  </si>
  <si>
    <t>466 01</t>
  </si>
  <si>
    <t>Jablonec nad Nisou</t>
  </si>
  <si>
    <t xml:space="preserve">483 310 064                   </t>
  </si>
  <si>
    <t xml:space="preserve">483 310 079  </t>
  </si>
  <si>
    <t xml:space="preserve">www.divadlojablonec.cz                                                     </t>
  </si>
  <si>
    <t xml:space="preserve">Liberecká 5/1900                             </t>
  </si>
  <si>
    <t xml:space="preserve">Jablonec nad Nisou            </t>
  </si>
  <si>
    <t xml:space="preserve">483310079           </t>
  </si>
  <si>
    <t>Mgr. Pavel Žur</t>
  </si>
  <si>
    <t xml:space="preserve">483310064                                    </t>
  </si>
  <si>
    <t>00083143</t>
  </si>
  <si>
    <t xml:space="preserve">Divadlo F. X. Šaldy Liberec                                                     </t>
  </si>
  <si>
    <t xml:space="preserve">Divadlo F. X. Šaldy Liberec                                                                                             </t>
  </si>
  <si>
    <t>Zhořelecká 344/5</t>
  </si>
  <si>
    <t>460 37</t>
  </si>
  <si>
    <t>Liberec 1</t>
  </si>
  <si>
    <t xml:space="preserve">485 104 188                   </t>
  </si>
  <si>
    <t xml:space="preserve">www.saldovo-divadlo.cz                                                     </t>
  </si>
  <si>
    <t xml:space="preserve">Blanka Dundová                </t>
  </si>
  <si>
    <t xml:space="preserve">Zhořelecká 344/5                             </t>
  </si>
  <si>
    <t xml:space="preserve">485 104 183                                  </t>
  </si>
  <si>
    <t xml:space="preserve">485104183           </t>
  </si>
  <si>
    <t xml:space="preserve">dundova@saldovo-divadlo.cz                   </t>
  </si>
  <si>
    <t xml:space="preserve">tel. 485 104 182 kl. 23, loni (2006) sestavila Alena Čvančarová                                                                                                                                                                                           </t>
  </si>
  <si>
    <t>František Dáňa</t>
  </si>
  <si>
    <t xml:space="preserve">485104188                                    </t>
  </si>
  <si>
    <t>60245867</t>
  </si>
  <si>
    <t>Divadlo Piškot - Mgr. M. Pešková</t>
  </si>
  <si>
    <t>Divadlo Piškot, Praha (dříve Liberec)</t>
  </si>
  <si>
    <t>Pod Krocínkou 742/53</t>
  </si>
  <si>
    <t>Praha 9 - Vysočany</t>
  </si>
  <si>
    <t xml:space="preserve">604 774 030                   </t>
  </si>
  <si>
    <t xml:space="preserve">www.divadlopiskot.cz                                                       </t>
  </si>
  <si>
    <t>Mgr. Miriam Pešková</t>
  </si>
  <si>
    <t xml:space="preserve">Pod Krocínkou 53                             </t>
  </si>
  <si>
    <t xml:space="preserve">283883260           </t>
  </si>
  <si>
    <t xml:space="preserve">Miriam Pešková                                    </t>
  </si>
  <si>
    <t xml:space="preserve">604774030                                    </t>
  </si>
  <si>
    <t xml:space="preserve">info@divadlopiskot.cz                        </t>
  </si>
  <si>
    <t>27504689</t>
  </si>
  <si>
    <t>Klicperovo divadlo</t>
  </si>
  <si>
    <t>Klicperovo divadlo, Hradec Králové</t>
  </si>
  <si>
    <t>Dlouhá 99</t>
  </si>
  <si>
    <t>500 01</t>
  </si>
  <si>
    <t xml:space="preserve">495 514 590                   </t>
  </si>
  <si>
    <t xml:space="preserve">www.klicperovodivadlo.cz                                                   </t>
  </si>
  <si>
    <t xml:space="preserve">Dříve IČO: 00088340                                                                                                                                                                                                                                       </t>
  </si>
  <si>
    <t>J. Schlogerová</t>
  </si>
  <si>
    <t xml:space="preserve">Dlouhá 99                                    </t>
  </si>
  <si>
    <t>495 514 590-1</t>
  </si>
  <si>
    <t xml:space="preserve">495513782           </t>
  </si>
  <si>
    <t>schlogerova@klicperovodivadlo.cz</t>
  </si>
  <si>
    <t>Mgr. Ladislav Zeman</t>
  </si>
  <si>
    <t xml:space="preserve">495514590                                    </t>
  </si>
  <si>
    <t>01/359</t>
  </si>
  <si>
    <t>Bohnická divadelní společnost</t>
  </si>
  <si>
    <t>Studio Citadela Klimentská 16</t>
  </si>
  <si>
    <t>Mgr. Vendula Kodetová</t>
  </si>
  <si>
    <t>01/147534</t>
  </si>
  <si>
    <t>00854387</t>
  </si>
  <si>
    <t>Kulturní centrum Lanškroun</t>
  </si>
  <si>
    <t>nám. A. Jiráska 1</t>
  </si>
  <si>
    <t>563 01</t>
  </si>
  <si>
    <t>Lanškroun</t>
  </si>
  <si>
    <t xml:space="preserve">465 324 753                   </t>
  </si>
  <si>
    <t>Zdeněk Hlaváč</t>
  </si>
  <si>
    <t xml:space="preserve">nám. A. Jiráska 1                            </t>
  </si>
  <si>
    <t xml:space="preserve">Lanškroun                     </t>
  </si>
  <si>
    <t>465 324 753</t>
  </si>
  <si>
    <t xml:space="preserve">465324753           </t>
  </si>
  <si>
    <t>kcz@ow.cz</t>
  </si>
  <si>
    <t>00094811</t>
  </si>
  <si>
    <t xml:space="preserve">Horácké divadlo                                                                 </t>
  </si>
  <si>
    <t xml:space="preserve">Horácké divadlo, Jihlava                                                                                                                                                  </t>
  </si>
  <si>
    <t>Komenského 22</t>
  </si>
  <si>
    <t>586 47</t>
  </si>
  <si>
    <t xml:space="preserve">567 161 000                   </t>
  </si>
  <si>
    <t xml:space="preserve">www.hdj.cz                                                                 </t>
  </si>
  <si>
    <t xml:space="preserve">Irena Svobodová               </t>
  </si>
  <si>
    <t xml:space="preserve">Komenského 22                                </t>
  </si>
  <si>
    <t xml:space="preserve">Jihlava                       </t>
  </si>
  <si>
    <t xml:space="preserve">567 161 060                                  </t>
  </si>
  <si>
    <t xml:space="preserve">567161022           </t>
  </si>
  <si>
    <t xml:space="preserve">uctarna@hdj.cz                               </t>
  </si>
  <si>
    <t xml:space="preserve">Josef Fila                                        </t>
  </si>
  <si>
    <t xml:space="preserve">567161000                                    </t>
  </si>
  <si>
    <t>46991883</t>
  </si>
  <si>
    <t>DKO, s.r.o.</t>
  </si>
  <si>
    <t>Tolstého 2</t>
  </si>
  <si>
    <t xml:space="preserve">567 571 681                   </t>
  </si>
  <si>
    <t xml:space="preserve">www.dko.cz                                                                 </t>
  </si>
  <si>
    <t xml:space="preserve">Tolstého 2                                   </t>
  </si>
  <si>
    <t xml:space="preserve">ekonom: pí. Podhorská, tel. 567 571 687                                                                                                                                                                                                                   </t>
  </si>
  <si>
    <t>Radek Blecha</t>
  </si>
  <si>
    <t xml:space="preserve">567571681                                    </t>
  </si>
  <si>
    <t>44065566</t>
  </si>
  <si>
    <t>CZ0614</t>
  </si>
  <si>
    <t>KVIZ - Kulturní vzdělávací a informační zařízení Třebíč</t>
  </si>
  <si>
    <t>Karlovo nám. 47</t>
  </si>
  <si>
    <t>674 01</t>
  </si>
  <si>
    <t>Třebíč</t>
  </si>
  <si>
    <t xml:space="preserve">568 610 011                   </t>
  </si>
  <si>
    <t xml:space="preserve">www.mkstrebic.cz                                                           </t>
  </si>
  <si>
    <t xml:space="preserve">Karlovo nám. 47                              </t>
  </si>
  <si>
    <t xml:space="preserve">Třebíč                        </t>
  </si>
  <si>
    <t xml:space="preserve">568 610 025  </t>
  </si>
  <si>
    <t xml:space="preserve">568840459           </t>
  </si>
  <si>
    <t xml:space="preserve">i.ridka@mkstrebic.cz                         </t>
  </si>
  <si>
    <t xml:space="preserve">Hana Štěpničková                                  </t>
  </si>
  <si>
    <t xml:space="preserve">568610011                                    </t>
  </si>
  <si>
    <t>01/351</t>
  </si>
  <si>
    <t>Městské divadlo Prachatice</t>
  </si>
  <si>
    <t>Velké náměstí 2</t>
  </si>
  <si>
    <t>Prachatice</t>
  </si>
  <si>
    <t>00094820</t>
  </si>
  <si>
    <t>Národní divadlo v Brně</t>
  </si>
  <si>
    <t>Dvořákova 11</t>
  </si>
  <si>
    <t xml:space="preserve">542 158 111                   </t>
  </si>
  <si>
    <t xml:space="preserve">www.ndbrno.cz                                                              </t>
  </si>
  <si>
    <t xml:space="preserve">Dvořákova 11                                 </t>
  </si>
  <si>
    <t xml:space="preserve">542217045           </t>
  </si>
  <si>
    <t xml:space="preserve">Ak. architekt Daniel Dvořák                       </t>
  </si>
  <si>
    <t xml:space="preserve">542158111                                    </t>
  </si>
  <si>
    <t>01/369</t>
  </si>
  <si>
    <t>Divadelní soubor Mráz po zádech</t>
  </si>
  <si>
    <t>rest. Na Radosti, Náchodská 470/135</t>
  </si>
  <si>
    <t>193 00</t>
  </si>
  <si>
    <t>Eva Špreňarová</t>
  </si>
  <si>
    <t>01/371</t>
  </si>
  <si>
    <t>Divadelní společnost FAUST (Jana Burianová)</t>
  </si>
  <si>
    <t>Budečská 5</t>
  </si>
  <si>
    <t>Jana Burianová</t>
  </si>
  <si>
    <t>01/353</t>
  </si>
  <si>
    <t>Agentura AP Prosper</t>
  </si>
  <si>
    <t>Anenské náměstí 948/2</t>
  </si>
  <si>
    <t>01/331</t>
  </si>
  <si>
    <t>Hálkovo městské divadlo</t>
  </si>
  <si>
    <t>Tyršova 5</t>
  </si>
  <si>
    <t>288 02</t>
  </si>
  <si>
    <t>Nymburk</t>
  </si>
  <si>
    <t>00374580</t>
  </si>
  <si>
    <t>CZ0613</t>
  </si>
  <si>
    <t>Městské divadlo Pelhřimov</t>
  </si>
  <si>
    <t>Městské divadlo, Pelhřimov</t>
  </si>
  <si>
    <t>Solní 854</t>
  </si>
  <si>
    <t>393 91</t>
  </si>
  <si>
    <t>Pelhřimov</t>
  </si>
  <si>
    <t xml:space="preserve">565 321 184                   </t>
  </si>
  <si>
    <t xml:space="preserve">www.pelhrimovsko.cz                                                        </t>
  </si>
  <si>
    <t xml:space="preserve">Telefon je do KZM                                                                                                                                                                                                                                         </t>
  </si>
  <si>
    <t>Vlasta Vlčková</t>
  </si>
  <si>
    <t xml:space="preserve">Solní 854                                    </t>
  </si>
  <si>
    <t xml:space="preserve">Pelhřimov                     </t>
  </si>
  <si>
    <t xml:space="preserve">565323425           </t>
  </si>
  <si>
    <t>kultura@kzpe.cz</t>
  </si>
  <si>
    <t>Mgr. Martin Ecler, ředitel KZmP</t>
  </si>
  <si>
    <t>Třída Legií 1115</t>
  </si>
  <si>
    <t xml:space="preserve">39301 </t>
  </si>
  <si>
    <t xml:space="preserve">565321184                                    </t>
  </si>
  <si>
    <t>101397</t>
  </si>
  <si>
    <t>Městské divadlo Brno</t>
  </si>
  <si>
    <t>Městské divadlo, Brno</t>
  </si>
  <si>
    <t>Lidická 16</t>
  </si>
  <si>
    <t xml:space="preserve">533 316 301                   </t>
  </si>
  <si>
    <t xml:space="preserve">www.mdb.cz                                                                 </t>
  </si>
  <si>
    <t>Renata Sedláčková</t>
  </si>
  <si>
    <t xml:space="preserve">Lidická 16                                   </t>
  </si>
  <si>
    <t>533 316 332</t>
  </si>
  <si>
    <t xml:space="preserve">533316410           </t>
  </si>
  <si>
    <t>sedlackova@mdb.cz</t>
  </si>
  <si>
    <t>tel. dříve: 545 212 024</t>
  </si>
  <si>
    <t>Stanislav Moša</t>
  </si>
  <si>
    <t xml:space="preserve">533316301                                    </t>
  </si>
  <si>
    <t>00094838</t>
  </si>
  <si>
    <t>Městské divadlo Zlín</t>
  </si>
  <si>
    <t>Městské divadlo, Zlín</t>
  </si>
  <si>
    <t xml:space="preserve">tř. T. Bati 4091/32                          </t>
  </si>
  <si>
    <t>761 87</t>
  </si>
  <si>
    <t xml:space="preserve">577 636 111                   </t>
  </si>
  <si>
    <t xml:space="preserve">www.divadlo.zlin.cz                                                        </t>
  </si>
  <si>
    <t xml:space="preserve">email:   divadlo@divadlo.zlin.cz                                                                                                                                                                                                                          </t>
  </si>
  <si>
    <t>577 636 367</t>
  </si>
  <si>
    <t xml:space="preserve">577636300           </t>
  </si>
  <si>
    <t xml:space="preserve">machackova@divadlo.zlin.cz                   </t>
  </si>
  <si>
    <t>PhDr. Antonín Sobek</t>
  </si>
  <si>
    <t xml:space="preserve">577636111                                    </t>
  </si>
  <si>
    <t>00295892</t>
  </si>
  <si>
    <t>CZ0801</t>
  </si>
  <si>
    <t>Městské divadlo Bruntál</t>
  </si>
  <si>
    <t>Městské divadlo, Bruntál</t>
  </si>
  <si>
    <t>Partyzánská 55</t>
  </si>
  <si>
    <t>792 01</t>
  </si>
  <si>
    <t>Bruntál</t>
  </si>
  <si>
    <t xml:space="preserve">www.mubruntal.cz                                                           </t>
  </si>
  <si>
    <t xml:space="preserve">Mgr. Alena Pajkošová          </t>
  </si>
  <si>
    <t xml:space="preserve">Partyzánská 55                               </t>
  </si>
  <si>
    <t xml:space="preserve">Bruntál                       </t>
  </si>
  <si>
    <t xml:space="preserve">554718059           </t>
  </si>
  <si>
    <t>další vykazovatel: Zdeňka Daníšková (ekonom)</t>
  </si>
  <si>
    <t>Květoslav Čech</t>
  </si>
  <si>
    <t xml:space="preserve">554712765                                    </t>
  </si>
  <si>
    <t>62156462</t>
  </si>
  <si>
    <t xml:space="preserve">Studio Marta scéna Divadelní fakulty JAMU                                                                                         </t>
  </si>
  <si>
    <t xml:space="preserve">Studio Marta scéna Divadelní fakulty JAMU, Brno                                                                                                                           </t>
  </si>
  <si>
    <t>Bayerova 5</t>
  </si>
  <si>
    <t xml:space="preserve">542 591 512                   </t>
  </si>
  <si>
    <t>marta@jamu.cz</t>
  </si>
  <si>
    <t>Doc. Mgr. Jan Kolegar</t>
  </si>
  <si>
    <t xml:space="preserve">Bayerova 5                                   </t>
  </si>
  <si>
    <t>542 591 512</t>
  </si>
  <si>
    <t xml:space="preserve">542591510           </t>
  </si>
  <si>
    <t>kolegar@jamu.cz</t>
  </si>
  <si>
    <t xml:space="preserve">542591512                                    </t>
  </si>
  <si>
    <t>00400921</t>
  </si>
  <si>
    <t>Centrum experimentálního divadla</t>
  </si>
  <si>
    <t>Centrum experimentálního divadla, Brno</t>
  </si>
  <si>
    <t>Zelný trh 9</t>
  </si>
  <si>
    <t xml:space="preserve">542 210 200                   </t>
  </si>
  <si>
    <t xml:space="preserve">www.ced-brno.cz                                                            </t>
  </si>
  <si>
    <t xml:space="preserve">www.hadivadlo.cz, www.provazek.cz, www.divadloustolu.cz                                                                                                                                                                                                   </t>
  </si>
  <si>
    <t xml:space="preserve">Zelný trh 9                                  </t>
  </si>
  <si>
    <t xml:space="preserve">542210200           </t>
  </si>
  <si>
    <t>Prof. Petr Oslzlý</t>
  </si>
  <si>
    <t xml:space="preserve">542210200                                    </t>
  </si>
  <si>
    <t xml:space="preserve">V roce 2007 uvedena Petra Vodičková                                                                                                                                                                                                                       </t>
  </si>
  <si>
    <t>00489123</t>
  </si>
  <si>
    <t>Loutkové divadlo RADOST</t>
  </si>
  <si>
    <t>Loutkové divadlo Radost, Brno</t>
  </si>
  <si>
    <t xml:space="preserve">Bratislavská 32                              </t>
  </si>
  <si>
    <t xml:space="preserve">545 321 273                   </t>
  </si>
  <si>
    <t xml:space="preserve">www.divadlo-radost.cz                                                      </t>
  </si>
  <si>
    <t xml:space="preserve">Dřívější adresa: Cejl 29                                                                                                                                                                                                                                  </t>
  </si>
  <si>
    <t>545 321 273</t>
  </si>
  <si>
    <t xml:space="preserve">545211583           </t>
  </si>
  <si>
    <t>Mgr. Vlastimil Peška</t>
  </si>
  <si>
    <t xml:space="preserve">545321273                                    </t>
  </si>
  <si>
    <t>01/157622</t>
  </si>
  <si>
    <t>Divadlo Barka Ing. Zdeňka Vlachovská</t>
  </si>
  <si>
    <t>DIVADLO BARKA ING. ZDEŇKA VLACHOVSKÁ,  BRNO</t>
  </si>
  <si>
    <t>Svatopluka Čecha 35 a/</t>
  </si>
  <si>
    <t>05/41213206</t>
  </si>
  <si>
    <t>na urg. neodpověděli, zkusím to v r. 2003 znovu</t>
  </si>
  <si>
    <t>Ing. Zdeňka Vlachovská</t>
  </si>
  <si>
    <t>44961871</t>
  </si>
  <si>
    <t>Divadlo Bolka Polívky, Brno</t>
  </si>
  <si>
    <t>Jakubské nám. 5</t>
  </si>
  <si>
    <t>Brno-město</t>
  </si>
  <si>
    <t xml:space="preserve">542 214 903                   </t>
  </si>
  <si>
    <t xml:space="preserve">Jakubské nám. 5                              </t>
  </si>
  <si>
    <t>542 214 903</t>
  </si>
  <si>
    <t xml:space="preserve">542214692           </t>
  </si>
  <si>
    <t xml:space="preserve">Další sestavovatel: Oldřiška Cvetlorová                                                                                                                                                                                                                   </t>
  </si>
  <si>
    <t>Boleslav Polívka, Jiří Vybíral, Petr Bílek</t>
  </si>
  <si>
    <t>divadlo@bolek.cz</t>
  </si>
  <si>
    <t>64326560</t>
  </si>
  <si>
    <t>Mimi Fortunae taneční divadlo</t>
  </si>
  <si>
    <t>Mimi Fortunae taneční divadlo, Brno</t>
  </si>
  <si>
    <t>Merhautova 51</t>
  </si>
  <si>
    <t xml:space="preserve">737 261 107                   </t>
  </si>
  <si>
    <t xml:space="preserve">543 160 284  </t>
  </si>
  <si>
    <t xml:space="preserve">www.mimi-fortunae.cz                                                       </t>
  </si>
  <si>
    <t>JUDr. Hana Látalová</t>
  </si>
  <si>
    <t xml:space="preserve">Merhautova 51                                </t>
  </si>
  <si>
    <t>737 261 107, 545 579 415</t>
  </si>
  <si>
    <t xml:space="preserve">543160284           </t>
  </si>
  <si>
    <t xml:space="preserve">JUDr. Hana Látalová                               </t>
  </si>
  <si>
    <t xml:space="preserve">737261107                                    </t>
  </si>
  <si>
    <t>Divadlo klauniky</t>
  </si>
  <si>
    <t>Divadlo klauniky, Brno</t>
  </si>
  <si>
    <t>Orlí 1</t>
  </si>
  <si>
    <t xml:space="preserve">604 237 708                   </t>
  </si>
  <si>
    <t xml:space="preserve">608 824 110  </t>
  </si>
  <si>
    <t>www.klaunika.cz</t>
  </si>
  <si>
    <t>Mgr. Monika Homolová</t>
  </si>
  <si>
    <t xml:space="preserve">Orlí 1                                       </t>
  </si>
  <si>
    <t>608 824 110</t>
  </si>
  <si>
    <t xml:space="preserve">604 237 708  </t>
  </si>
  <si>
    <t xml:space="preserve">comenius.m@seznam.cz                         </t>
  </si>
  <si>
    <t xml:space="preserve">DiČ:CZ 530717015   Dřívější email: comenius@iol.cz                                                                                                                                                                                                        </t>
  </si>
  <si>
    <t>Ing. Zdeněk Mazáč</t>
  </si>
  <si>
    <t xml:space="preserve">604237708                                    </t>
  </si>
  <si>
    <t>comenius.m@t-email.cz</t>
  </si>
  <si>
    <t>00101508</t>
  </si>
  <si>
    <t>23</t>
  </si>
  <si>
    <t>Tučkova 34</t>
  </si>
  <si>
    <t xml:space="preserve">541 238 664                   </t>
  </si>
  <si>
    <t xml:space="preserve">www.divadlopolarka.cz                                                      </t>
  </si>
  <si>
    <t xml:space="preserve">Další tel.: 541 247 274                                                                                                                                                                                                                                   </t>
  </si>
  <si>
    <t xml:space="preserve">Jaroslava Protivová           </t>
  </si>
  <si>
    <t xml:space="preserve">Tučkova 34                                   </t>
  </si>
  <si>
    <t xml:space="preserve">604 997 091                                  </t>
  </si>
  <si>
    <t xml:space="preserve">541212912           </t>
  </si>
  <si>
    <t xml:space="preserve">info@divadlopolarka.cz                       </t>
  </si>
  <si>
    <t xml:space="preserve">JUDr. Radovan Novotný                             </t>
  </si>
  <si>
    <t>Botanická 13</t>
  </si>
  <si>
    <t xml:space="preserve">60200 </t>
  </si>
  <si>
    <t xml:space="preserve">541238664                                    </t>
  </si>
  <si>
    <t>100544</t>
  </si>
  <si>
    <t>Moravské divadlo</t>
  </si>
  <si>
    <t>Moravské divadlo, Olomouc</t>
  </si>
  <si>
    <t>tř. Svobody 33</t>
  </si>
  <si>
    <t>771 11</t>
  </si>
  <si>
    <t>Olomouc</t>
  </si>
  <si>
    <t xml:space="preserve">tř. Svobody 33                               </t>
  </si>
  <si>
    <t xml:space="preserve">Olomouc                       </t>
  </si>
  <si>
    <t>Mgr. Václav Kožušník</t>
  </si>
  <si>
    <t xml:space="preserve">585223651                                    </t>
  </si>
  <si>
    <t>mdo@olomouc.com</t>
  </si>
  <si>
    <t>01/173811</t>
  </si>
  <si>
    <t>Městské divadlo Krnov</t>
  </si>
  <si>
    <t>Mikulášská 21</t>
  </si>
  <si>
    <t>794 01</t>
  </si>
  <si>
    <t>Krnov</t>
  </si>
  <si>
    <t>v r. 2002 méně než 20 představení - výkaz nezaslán</t>
  </si>
  <si>
    <t>26607948</t>
  </si>
  <si>
    <t>Divadlo Neslyším (Divadlo v 7 a půl)</t>
  </si>
  <si>
    <t>Divadlo Neslyším, Brno</t>
  </si>
  <si>
    <t xml:space="preserve">605 403 884                   </t>
  </si>
  <si>
    <t xml:space="preserve">545 213 284  </t>
  </si>
  <si>
    <t xml:space="preserve">515 297 165                   </t>
  </si>
  <si>
    <t xml:space="preserve">www.neslysim.cz                                                            </t>
  </si>
  <si>
    <t>Petra Vaňurová</t>
  </si>
  <si>
    <t xml:space="preserve">Cejl 87                                      </t>
  </si>
  <si>
    <t xml:space="preserve">545213284           </t>
  </si>
  <si>
    <t>neslysim@email.cz</t>
  </si>
  <si>
    <t xml:space="preserve">Účetní: 545 213 284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</si>
  <si>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545213284                                    </t>
  </si>
  <si>
    <t xml:space="preserve">515 297 165  </t>
  </si>
  <si>
    <t>7apul@cmail.cz</t>
  </si>
  <si>
    <t>00092720</t>
  </si>
  <si>
    <t>CZ0627</t>
  </si>
  <si>
    <t>Znojemská beseda</t>
  </si>
  <si>
    <t>Znojemská beseda, Znojmo</t>
  </si>
  <si>
    <t>Masarykovo nám. 449/22</t>
  </si>
  <si>
    <t>669 01</t>
  </si>
  <si>
    <t>Znojmo</t>
  </si>
  <si>
    <t xml:space="preserve">515 300 240                   </t>
  </si>
  <si>
    <t xml:space="preserve">515 300 242  </t>
  </si>
  <si>
    <t xml:space="preserve">www.znojmocity.cz                                                          </t>
  </si>
  <si>
    <t xml:space="preserve">RNDr. Alena Moravcová         </t>
  </si>
  <si>
    <t xml:space="preserve">Masarykovo náměstí 449/22                    </t>
  </si>
  <si>
    <t xml:space="preserve">Znojmo                        </t>
  </si>
  <si>
    <t xml:space="preserve">515 300 246  </t>
  </si>
  <si>
    <t xml:space="preserve">515300240           </t>
  </si>
  <si>
    <t>moravcova@beseda.znojmo.cz</t>
  </si>
  <si>
    <t xml:space="preserve">další vykazovatel: Ing. Černá, ekonom  tel.  515 300 246                                                                                                                                                                                                  </t>
  </si>
  <si>
    <t xml:space="preserve">Ing. Petr Nezveda                                 </t>
  </si>
  <si>
    <t xml:space="preserve">515300243                                    </t>
  </si>
  <si>
    <t>00561878</t>
  </si>
  <si>
    <t>Divadlo hudby</t>
  </si>
  <si>
    <t xml:space="preserve">Divadlo hudby, Olomouc                                                                                                  </t>
  </si>
  <si>
    <t>Denisova 47</t>
  </si>
  <si>
    <t>772 00</t>
  </si>
  <si>
    <t xml:space="preserve">OLOMOUC                       </t>
  </si>
  <si>
    <t xml:space="preserve">585 223 565                   </t>
  </si>
  <si>
    <t xml:space="preserve">www.divadlohudby.cz                                                        </t>
  </si>
  <si>
    <t xml:space="preserve">Denisova 47                                  </t>
  </si>
  <si>
    <t xml:space="preserve">585228420           </t>
  </si>
  <si>
    <t>Libuše Šlezarová</t>
  </si>
  <si>
    <t xml:space="preserve">585223565                                    </t>
  </si>
  <si>
    <t>00100536</t>
  </si>
  <si>
    <t>CZ0803</t>
  </si>
  <si>
    <t>Těšínské divadlo</t>
  </si>
  <si>
    <t>Těšínské divadlo, Český Těšín</t>
  </si>
  <si>
    <t>Ostravská 67/1326</t>
  </si>
  <si>
    <t>737 35</t>
  </si>
  <si>
    <t>Český Těšín</t>
  </si>
  <si>
    <t xml:space="preserve">558 746 022                   </t>
  </si>
  <si>
    <t xml:space="preserve">Blažena Gorylová              </t>
  </si>
  <si>
    <t xml:space="preserve">Ostravská 67/1326                            </t>
  </si>
  <si>
    <t xml:space="preserve">Český Těšín                   </t>
  </si>
  <si>
    <t xml:space="preserve">558 746 022                                  </t>
  </si>
  <si>
    <t xml:space="preserve">Mgr. Karel Suszka                                 </t>
  </si>
  <si>
    <t xml:space="preserve">558746022                                    </t>
  </si>
  <si>
    <t>iris@tdivadlo.cz</t>
  </si>
  <si>
    <t>00402362</t>
  </si>
  <si>
    <t>CZ0713</t>
  </si>
  <si>
    <t>Městské divadlo v Prostějově</t>
  </si>
  <si>
    <t>Městské divadlo, Prostějov</t>
  </si>
  <si>
    <t>Vojáčkovo nám. 1</t>
  </si>
  <si>
    <t>796 01</t>
  </si>
  <si>
    <t>Prostějov</t>
  </si>
  <si>
    <t xml:space="preserve">582 329 600                   </t>
  </si>
  <si>
    <t xml:space="preserve">582 329 601  </t>
  </si>
  <si>
    <t xml:space="preserve">www.divadlo.prostejov.cz                                                   </t>
  </si>
  <si>
    <t xml:space="preserve">Další linky: 602,603,603,604                                                                                                                                                                                                                              </t>
  </si>
  <si>
    <t xml:space="preserve">Vojáčkovo nám. 1                             </t>
  </si>
  <si>
    <t xml:space="preserve">Prostějov                     </t>
  </si>
  <si>
    <t xml:space="preserve">582 329 600                                  </t>
  </si>
  <si>
    <t xml:space="preserve">582329600           </t>
  </si>
  <si>
    <t>Mgr. Alena Spurná</t>
  </si>
  <si>
    <t xml:space="preserve">582329600                                    </t>
  </si>
  <si>
    <t>25875906</t>
  </si>
  <si>
    <t>CZ0715</t>
  </si>
  <si>
    <t xml:space="preserve">Divadlo Šumperk, s.r.o.                                                         </t>
  </si>
  <si>
    <t>Komenského 3</t>
  </si>
  <si>
    <t>787 01</t>
  </si>
  <si>
    <t>Šumperk</t>
  </si>
  <si>
    <t xml:space="preserve">583 214 061                   </t>
  </si>
  <si>
    <t xml:space="preserve">Helena Pokorná                </t>
  </si>
  <si>
    <t xml:space="preserve">Komenského 3                                 </t>
  </si>
  <si>
    <t xml:space="preserve">Šumperk                       </t>
  </si>
  <si>
    <t>583 214 061</t>
  </si>
  <si>
    <t xml:space="preserve">583214061           </t>
  </si>
  <si>
    <t xml:space="preserve">dříve Severomoravské divadlo, zetochova@divadlosumperk.cz. Ekonomka pí. Světlíková tel. 583 214 061 kl.22                                                                                                                                                 </t>
  </si>
  <si>
    <t xml:space="preserve">MgA. René Sviderski                               </t>
  </si>
  <si>
    <t xml:space="preserve">583214061                                    </t>
  </si>
  <si>
    <t xml:space="preserve">583 214 062  </t>
  </si>
  <si>
    <t xml:space="preserve">Dříve PhDr. Oldřich Svozil                                                                                                                                                                                                                                </t>
  </si>
  <si>
    <t>68717113</t>
  </si>
  <si>
    <t>CZ0722</t>
  </si>
  <si>
    <t xml:space="preserve">Hoffmannovo divadlo v Orlovně  (K+M umělecká a divadelní agentura)                                                                </t>
  </si>
  <si>
    <t xml:space="preserve">Hoffmannovo divadlo v Orlovně  (K+M umělecká a divadelní agentura), Uherské Hradiště                                                                                      </t>
  </si>
  <si>
    <t>Konečná 983</t>
  </si>
  <si>
    <t>686 05</t>
  </si>
  <si>
    <t xml:space="preserve">Uherské Hradiště              </t>
  </si>
  <si>
    <t xml:space="preserve">572 579 983                   </t>
  </si>
  <si>
    <t>Milada Hoffmannová</t>
  </si>
  <si>
    <t xml:space="preserve">Konečná 983                                  </t>
  </si>
  <si>
    <t>572 579 983, 605 786 932</t>
  </si>
  <si>
    <t>hoffmannk@seznam.cz</t>
  </si>
  <si>
    <t>Umělecká a divadelní agentura K+M</t>
  </si>
  <si>
    <t xml:space="preserve">572579983                                    </t>
  </si>
  <si>
    <t>00368946</t>
  </si>
  <si>
    <t>CZ0723</t>
  </si>
  <si>
    <t>Komenského 1</t>
  </si>
  <si>
    <t>757 01</t>
  </si>
  <si>
    <t>Valašské Meziříčí</t>
  </si>
  <si>
    <t xml:space="preserve">571 684 111                   </t>
  </si>
  <si>
    <t xml:space="preserve">www.kzvalmez.cz                                                            </t>
  </si>
  <si>
    <t xml:space="preserve">Hana Marková                  </t>
  </si>
  <si>
    <t xml:space="preserve">Komenského 1                                 </t>
  </si>
  <si>
    <t xml:space="preserve">Valašské Meziříčí             </t>
  </si>
  <si>
    <t xml:space="preserve">571 684 557                                  </t>
  </si>
  <si>
    <t xml:space="preserve">571684684           </t>
  </si>
  <si>
    <t xml:space="preserve">markova@kzvalmez.cz                          </t>
  </si>
  <si>
    <t>Marie Havranová</t>
  </si>
  <si>
    <t xml:space="preserve">571684557                                    </t>
  </si>
  <si>
    <t>01/336</t>
  </si>
  <si>
    <t>CZ020C</t>
  </si>
  <si>
    <t>Na Sekyře 144</t>
  </si>
  <si>
    <t>269 01</t>
  </si>
  <si>
    <t>Rakovník</t>
  </si>
  <si>
    <t>01/337</t>
  </si>
  <si>
    <t>Loutkové divadlo Vysmáto</t>
  </si>
  <si>
    <t>Na Petřinách 1715/65</t>
  </si>
  <si>
    <t>162 00</t>
  </si>
  <si>
    <t>220 611 879</t>
  </si>
  <si>
    <t>094846</t>
  </si>
  <si>
    <t>Slovácké divadlo</t>
  </si>
  <si>
    <t>Slovácké divadlo, Uherské Hradiště</t>
  </si>
  <si>
    <t>Tyršovo nám. 480</t>
  </si>
  <si>
    <t>686 12</t>
  </si>
  <si>
    <t>Uherské Hradiště</t>
  </si>
  <si>
    <t xml:space="preserve">572 551 346                   </t>
  </si>
  <si>
    <t xml:space="preserve">572 552 167  </t>
  </si>
  <si>
    <t xml:space="preserve">www.slovackedivadlo.cz                                                     </t>
  </si>
  <si>
    <t xml:space="preserve">Tyršovo nám. 480                             </t>
  </si>
  <si>
    <t xml:space="preserve">572 557 720                                  </t>
  </si>
  <si>
    <t xml:space="preserve">572552167           </t>
  </si>
  <si>
    <t>Ing. Naděžda Slachová</t>
  </si>
  <si>
    <t xml:space="preserve">572551346                                    </t>
  </si>
  <si>
    <t>01/175813</t>
  </si>
  <si>
    <t>12134678</t>
  </si>
  <si>
    <t>Divadlo KRUH</t>
  </si>
  <si>
    <t>Divadlo KRUH, Havířov</t>
  </si>
  <si>
    <t>Agentura "KRUH", Točitá 4</t>
  </si>
  <si>
    <t>736 01</t>
  </si>
  <si>
    <t>Havířov - Podlesí</t>
  </si>
  <si>
    <t>Jiří Tibitanzl</t>
  </si>
  <si>
    <t>596 432 467</t>
  </si>
  <si>
    <t>00320463</t>
  </si>
  <si>
    <t>Městský dům kultury Karviná</t>
  </si>
  <si>
    <t>Městský dům kultury, Karviná</t>
  </si>
  <si>
    <t>tř. Osvobození 1639/43</t>
  </si>
  <si>
    <t>735 06</t>
  </si>
  <si>
    <t>Karviná - Nové Město</t>
  </si>
  <si>
    <t xml:space="preserve">596 309 000                   </t>
  </si>
  <si>
    <t xml:space="preserve">www.medk.cz                                                                </t>
  </si>
  <si>
    <t xml:space="preserve">Urszula Kolorzová             </t>
  </si>
  <si>
    <t xml:space="preserve">tř. Osvobození 1639/43                       </t>
  </si>
  <si>
    <t xml:space="preserve">Karviná - Nové Město          </t>
  </si>
  <si>
    <t xml:space="preserve">596 309 000                                  </t>
  </si>
  <si>
    <t xml:space="preserve">596313116           </t>
  </si>
  <si>
    <t xml:space="preserve">u.kolorzova@medk.cz                          </t>
  </si>
  <si>
    <t xml:space="preserve">Ing. Vladimíra Gajdaczova, ředitelka              </t>
  </si>
  <si>
    <t xml:space="preserve">596309000                                    </t>
  </si>
  <si>
    <t>00096334</t>
  </si>
  <si>
    <t>CZ0804</t>
  </si>
  <si>
    <t>Beskydské divadlo</t>
  </si>
  <si>
    <t>Beskydské divadlo, Nový Jičín</t>
  </si>
  <si>
    <t>Divadelní 5</t>
  </si>
  <si>
    <t>741 01</t>
  </si>
  <si>
    <t>Nový Jičín</t>
  </si>
  <si>
    <t xml:space="preserve">556 770 143                   </t>
  </si>
  <si>
    <t xml:space="preserve">www.divadlo.novy-jicin.cz                                                  </t>
  </si>
  <si>
    <t xml:space="preserve">Bc. Milena Kožušková          </t>
  </si>
  <si>
    <t xml:space="preserve">Divadelní 5                                  </t>
  </si>
  <si>
    <t xml:space="preserve">Nový Jičín                    </t>
  </si>
  <si>
    <t>556 770 143</t>
  </si>
  <si>
    <t xml:space="preserve">556770160           </t>
  </si>
  <si>
    <t>ekonom@divadlo.novy-jicin.cz</t>
  </si>
  <si>
    <t xml:space="preserve">Mgr. Pavel Bártek                                 </t>
  </si>
  <si>
    <t xml:space="preserve">556770143                                    </t>
  </si>
  <si>
    <t>01/178814</t>
  </si>
  <si>
    <t>70640947</t>
  </si>
  <si>
    <t>ToDivadlo</t>
  </si>
  <si>
    <t>TODIVADLO,  NOVÝ JIČÍN</t>
  </si>
  <si>
    <t>todi:webpark.cz</t>
  </si>
  <si>
    <t>Ivo Šorman</t>
  </si>
  <si>
    <t>777 802 075, 556 702 075</t>
  </si>
  <si>
    <t>556 710 235</t>
  </si>
  <si>
    <t>todivadlo@centrum.cz</t>
  </si>
  <si>
    <t>656 702 075</t>
  </si>
  <si>
    <t>656 710 235</t>
  </si>
  <si>
    <t>00100552</t>
  </si>
  <si>
    <t>CZ0805</t>
  </si>
  <si>
    <t>Slezské divadlo</t>
  </si>
  <si>
    <t>Slezské divadlo, Opava</t>
  </si>
  <si>
    <t>Horní náměstí 13</t>
  </si>
  <si>
    <t>746 69</t>
  </si>
  <si>
    <t>Opava</t>
  </si>
  <si>
    <t xml:space="preserve">553 621 156                   </t>
  </si>
  <si>
    <t xml:space="preserve">553 623 144  </t>
  </si>
  <si>
    <t xml:space="preserve">www.divadlo-opava.cz                                                       </t>
  </si>
  <si>
    <t xml:space="preserve">Jiřina Rossípalová            </t>
  </si>
  <si>
    <t xml:space="preserve">Horní náměstí 13                             </t>
  </si>
  <si>
    <t xml:space="preserve">Opava                         </t>
  </si>
  <si>
    <t>553 623 144, 553 621 156</t>
  </si>
  <si>
    <t xml:space="preserve">553 621 156  </t>
  </si>
  <si>
    <t xml:space="preserve">marketing@divadlo-opava.cz                   </t>
  </si>
  <si>
    <t>další vykazovatel: Martina Kolárová</t>
  </si>
  <si>
    <t xml:space="preserve">Jiřina Rossípalová                                </t>
  </si>
  <si>
    <t xml:space="preserve">553623144                                    </t>
  </si>
  <si>
    <t>01/325</t>
  </si>
  <si>
    <t>Mariotta</t>
  </si>
  <si>
    <t>Karlovo nám. 288/17</t>
  </si>
  <si>
    <t>01/326</t>
  </si>
  <si>
    <t>c.k. Divadlo Pluto</t>
  </si>
  <si>
    <t>Žlutická 1648/42</t>
  </si>
  <si>
    <t>323 00</t>
  </si>
  <si>
    <t>377 534 489</t>
  </si>
  <si>
    <t>01/327</t>
  </si>
  <si>
    <t>Divadlo na cestě</t>
  </si>
  <si>
    <t>Gutenbergova 1/118</t>
  </si>
  <si>
    <t>Liberec</t>
  </si>
  <si>
    <t>485 104 095</t>
  </si>
  <si>
    <t>01/329</t>
  </si>
  <si>
    <t>Kreslené divadlo Františka Kratochvíla</t>
  </si>
  <si>
    <t>221 085 287</t>
  </si>
  <si>
    <t>00100528</t>
  </si>
  <si>
    <t xml:space="preserve">Národní divadlo moravskoslezské                                                 </t>
  </si>
  <si>
    <t xml:space="preserve">Národní divadlo moravskoslezské, Ostrava                                                                                                                                  </t>
  </si>
  <si>
    <t xml:space="preserve">třída Československých legií 148/14          </t>
  </si>
  <si>
    <t>701 04</t>
  </si>
  <si>
    <t>Ostrava 1</t>
  </si>
  <si>
    <t xml:space="preserve">596 276 111                   </t>
  </si>
  <si>
    <t xml:space="preserve">www.ndm.cz                                                                 </t>
  </si>
  <si>
    <t xml:space="preserve">Milena Sladká                 </t>
  </si>
  <si>
    <t xml:space="preserve">Čs. legií 148/14                             </t>
  </si>
  <si>
    <t xml:space="preserve">Ostrava-Moravská Ostrava      </t>
  </si>
  <si>
    <t xml:space="preserve">596 276 272                                  </t>
  </si>
  <si>
    <t xml:space="preserve">596276119           </t>
  </si>
  <si>
    <t xml:space="preserve">596276111                                    </t>
  </si>
  <si>
    <t>Divadelní společnost Petra Bezruče s.r.o.</t>
  </si>
  <si>
    <t>Divadelní společnost Petra Bezruče, Ostrava</t>
  </si>
  <si>
    <t>tř. 28. října 120</t>
  </si>
  <si>
    <t xml:space="preserve">596 618 363                   </t>
  </si>
  <si>
    <t xml:space="preserve">www.bezruci.cz                                                             </t>
  </si>
  <si>
    <t>Mgr. Tomáš Suchánek</t>
  </si>
  <si>
    <t xml:space="preserve">tř. 28. října 120                            </t>
  </si>
  <si>
    <t xml:space="preserve">Ostrava                       </t>
  </si>
  <si>
    <t>596 618 363, 603 522 440</t>
  </si>
  <si>
    <t xml:space="preserve">603 522 440  </t>
  </si>
  <si>
    <t xml:space="preserve">596618363           </t>
  </si>
  <si>
    <t>manazer@bezruci.cz</t>
  </si>
  <si>
    <t xml:space="preserve">603522440                                    </t>
  </si>
  <si>
    <t xml:space="preserve">manazer@bezruci.cz                           </t>
  </si>
  <si>
    <t>Ukončilo činnost. Prostory pronajímá.</t>
  </si>
  <si>
    <t>00533874</t>
  </si>
  <si>
    <t xml:space="preserve">Divadlo loutek Ostrava                                                                                                            </t>
  </si>
  <si>
    <t xml:space="preserve">Divadlo loutek Ostrava                                                                                                                                                    </t>
  </si>
  <si>
    <t xml:space="preserve">Pivovarská 3164/15                           </t>
  </si>
  <si>
    <t>729 82</t>
  </si>
  <si>
    <t xml:space="preserve">596 124 489                   </t>
  </si>
  <si>
    <t xml:space="preserve">www.dlo-ostrava.cz                                                         </t>
  </si>
  <si>
    <t xml:space="preserve">Pivovarská 15                                </t>
  </si>
  <si>
    <t>728 32</t>
  </si>
  <si>
    <t xml:space="preserve">596114322           </t>
  </si>
  <si>
    <t xml:space="preserve">dlo.ostrava@seznam.cz                                                                                                                                                                                                                                     </t>
  </si>
  <si>
    <t>JUDr. Jarmila Hájková</t>
  </si>
  <si>
    <t xml:space="preserve">596124489                                    </t>
  </si>
  <si>
    <t>00845035</t>
  </si>
  <si>
    <t>Komorní scéna ARÉNA, Ostrava</t>
  </si>
  <si>
    <t xml:space="preserve">28.října  2                                  </t>
  </si>
  <si>
    <t>701 85</t>
  </si>
  <si>
    <t xml:space="preserve">596 130 622                   </t>
  </si>
  <si>
    <t xml:space="preserve">www.divadloarena.cz                                                        </t>
  </si>
  <si>
    <t xml:space="preserve"> 28. října 2                                 </t>
  </si>
  <si>
    <t xml:space="preserve">596 112 376                                  </t>
  </si>
  <si>
    <t xml:space="preserve">596 130 622  </t>
  </si>
  <si>
    <t xml:space="preserve">596112376           </t>
  </si>
  <si>
    <t xml:space="preserve">596112376                                    </t>
  </si>
  <si>
    <t xml:space="preserve">ksa@seznam.cz                                </t>
  </si>
  <si>
    <t>01/340</t>
  </si>
  <si>
    <t>Omega Art Agency</t>
  </si>
  <si>
    <t>602 316 346</t>
  </si>
  <si>
    <t>01/341</t>
  </si>
  <si>
    <t>CZ0531</t>
  </si>
  <si>
    <t>Divadlo K. Pippicha</t>
  </si>
  <si>
    <t>Nábřeží Karla Čapka 6</t>
  </si>
  <si>
    <t>537 01</t>
  </si>
  <si>
    <t>Chrudim</t>
  </si>
  <si>
    <t>469 622 217</t>
  </si>
  <si>
    <t>01/342</t>
  </si>
  <si>
    <t>Divadýlko z pytlíčku</t>
  </si>
  <si>
    <t>kpt. Nálepky 2332</t>
  </si>
  <si>
    <t>466 635 909</t>
  </si>
  <si>
    <t>01/345</t>
  </si>
  <si>
    <t>Věra Jiříčková Loutkové divadlo Opava</t>
  </si>
  <si>
    <t>Husova 307/17</t>
  </si>
  <si>
    <t>746 01</t>
  </si>
  <si>
    <t>553 615 609</t>
  </si>
  <si>
    <t>01/347</t>
  </si>
  <si>
    <t>Městské divadlo Kyjov</t>
  </si>
  <si>
    <t>Masarykovo náměstí 34/3</t>
  </si>
  <si>
    <t>697 01</t>
  </si>
  <si>
    <t>Kyjov</t>
  </si>
  <si>
    <t>518 614 624</t>
  </si>
  <si>
    <t>64627152</t>
  </si>
  <si>
    <t xml:space="preserve">Bílé divadlo - Jan Číhal                                                                            </t>
  </si>
  <si>
    <t xml:space="preserve">Bílé divadlo - Jan Číhal, Ostrava - Poruba                                                                                                            </t>
  </si>
  <si>
    <t>B. Nikodéma 4478</t>
  </si>
  <si>
    <t>708 00</t>
  </si>
  <si>
    <t xml:space="preserve">Ostrava - Poruba              </t>
  </si>
  <si>
    <t xml:space="preserve">605 135 963                   </t>
  </si>
  <si>
    <t xml:space="preserve">www.biledivadlo.cz                                                         </t>
  </si>
  <si>
    <t>Jan Číhal</t>
  </si>
  <si>
    <t xml:space="preserve">B. Nikodema 4477                             </t>
  </si>
  <si>
    <t>605 135 963</t>
  </si>
  <si>
    <t xml:space="preserve">596125709           </t>
  </si>
  <si>
    <t>bile.divadlo@seznam.cz</t>
  </si>
  <si>
    <t xml:space="preserve">605135936                                    </t>
  </si>
  <si>
    <t>01/185816</t>
  </si>
  <si>
    <t>47670576</t>
  </si>
  <si>
    <t>Dům kultury Poklad, s.r.o.</t>
  </si>
  <si>
    <t>DŮM KULTURY POKLAD, S.R.O.,  OSTRAVA 4 - PORUBA</t>
  </si>
  <si>
    <t>Matěje Kopeckého 675</t>
  </si>
  <si>
    <t>Ostrava 4 - Poruba</t>
  </si>
  <si>
    <t>web.iol.cz/dkpoklad</t>
  </si>
  <si>
    <t>596 912 451</t>
  </si>
  <si>
    <t>596 915 751</t>
  </si>
  <si>
    <t>dkpoklad@iol.cz</t>
  </si>
  <si>
    <t>v roce 2002 měli méně než 20 představení</t>
  </si>
  <si>
    <t>Dr. Jan Rywik</t>
  </si>
  <si>
    <t>62939378</t>
  </si>
  <si>
    <t>Divadlo Miriam (Petrklíč, o.s.)</t>
  </si>
  <si>
    <t>Divadlo Miriam, Praha</t>
  </si>
  <si>
    <t>Ke Strašnické 10</t>
  </si>
  <si>
    <t>Praha l0</t>
  </si>
  <si>
    <t xml:space="preserve">224 216 705                   </t>
  </si>
  <si>
    <t xml:space="preserve">www.divadlomiriam.cz                                                       </t>
  </si>
  <si>
    <t xml:space="preserve">Karoliny Světlé 7                            </t>
  </si>
  <si>
    <t>Dříve: Ing. Vačkář - 732 442 463</t>
  </si>
  <si>
    <t>Elena Strupková</t>
  </si>
  <si>
    <t xml:space="preserve">10000 </t>
  </si>
  <si>
    <t xml:space="preserve">224216705                                    </t>
  </si>
  <si>
    <t>26713187</t>
  </si>
  <si>
    <t>Činoherní klub, o.p.s.</t>
  </si>
  <si>
    <t>11000</t>
  </si>
  <si>
    <t xml:space="preserve">296 222 128                   </t>
  </si>
  <si>
    <t xml:space="preserve">www.cinoherniklub.cz                                                       </t>
  </si>
  <si>
    <t xml:space="preserve">Ve Smečkách 26                               </t>
  </si>
  <si>
    <t>296 222 128</t>
  </si>
  <si>
    <t xml:space="preserve">296222124           </t>
  </si>
  <si>
    <t>Jiří Pokorný</t>
  </si>
  <si>
    <t xml:space="preserve">296222128                                    </t>
  </si>
  <si>
    <t>Komorní opera HF JAMU</t>
  </si>
  <si>
    <t>Komorní opera HF JAMU, Brno</t>
  </si>
  <si>
    <t>Komenského náměstí 6</t>
  </si>
  <si>
    <t>662 15</t>
  </si>
  <si>
    <t xml:space="preserve">541 213 206                   </t>
  </si>
  <si>
    <t>ing. Zdeňka Vlachovská</t>
  </si>
  <si>
    <t xml:space="preserve">Komenského nám. 6                            </t>
  </si>
  <si>
    <t>541 213 206, mobil 608 635 557</t>
  </si>
  <si>
    <t xml:space="preserve">541213206           </t>
  </si>
  <si>
    <t>vlachovska@jamu.cz</t>
  </si>
  <si>
    <t xml:space="preserve">Ing. Zdeňka Vlachovská                            </t>
  </si>
  <si>
    <t xml:space="preserve">541213206                                    </t>
  </si>
  <si>
    <t>44268211</t>
  </si>
  <si>
    <t>Divadlo Ponec, Praha</t>
  </si>
  <si>
    <t>Husitská 24A/899</t>
  </si>
  <si>
    <t>PRAHA 3</t>
  </si>
  <si>
    <t xml:space="preserve">222 721 531                   </t>
  </si>
  <si>
    <t>www.divadloponec.cz</t>
  </si>
  <si>
    <t xml:space="preserve">Husitská 24A/899                             </t>
  </si>
  <si>
    <t xml:space="preserve">222721531           </t>
  </si>
  <si>
    <t xml:space="preserve">MgA. Libor Gross                                  </t>
  </si>
  <si>
    <t xml:space="preserve">222721531                                    </t>
  </si>
  <si>
    <t>01/191111</t>
  </si>
  <si>
    <t>26425700</t>
  </si>
  <si>
    <t>Divadlo Broadway, a.s.</t>
  </si>
  <si>
    <t>Divadlo Broadway, Praha</t>
  </si>
  <si>
    <t>Na Příkopě 988/31</t>
  </si>
  <si>
    <t>225 113 120</t>
  </si>
  <si>
    <t>www.divadlo-broadway.cz</t>
  </si>
  <si>
    <t xml:space="preserve">225 113 120  </t>
  </si>
  <si>
    <t>224 231 743</t>
  </si>
  <si>
    <t xml:space="preserve">Ing. Marcela Davidová                             </t>
  </si>
  <si>
    <t xml:space="preserve">225113120                                    </t>
  </si>
  <si>
    <t>davidova@kleopatramuzikal.cz</t>
  </si>
  <si>
    <t>65999606</t>
  </si>
  <si>
    <t>Divadelní studio Neklid</t>
  </si>
  <si>
    <t xml:space="preserve">Koperníkova 2282/4                           </t>
  </si>
  <si>
    <t xml:space="preserve">PRAHA 2 - VINOHRADY           </t>
  </si>
  <si>
    <t xml:space="preserve">224 254 967                   </t>
  </si>
  <si>
    <t xml:space="preserve">608 125 444  </t>
  </si>
  <si>
    <t xml:space="preserve">www.divadlo.cz/neklid                                                      </t>
  </si>
  <si>
    <t xml:space="preserve">Rychnovská 408                               </t>
  </si>
  <si>
    <t xml:space="preserve">Praha 9 - Letňany             </t>
  </si>
  <si>
    <t>199 00</t>
  </si>
  <si>
    <t xml:space="preserve">224 254 967  </t>
  </si>
  <si>
    <t>divadlo_neklid@email.cz</t>
  </si>
  <si>
    <t xml:space="preserve">Koperníkova 4                                </t>
  </si>
  <si>
    <t xml:space="preserve">224254967                                    </t>
  </si>
  <si>
    <t xml:space="preserve">774125443           </t>
  </si>
  <si>
    <t xml:space="preserve">01/192114  </t>
  </si>
  <si>
    <t>45701831</t>
  </si>
  <si>
    <t>Branické divadlo, Praha</t>
  </si>
  <si>
    <t>Branická 411/63</t>
  </si>
  <si>
    <t xml:space="preserve">244 462 779                   </t>
  </si>
  <si>
    <t xml:space="preserve">602 368 879  </t>
  </si>
  <si>
    <t xml:space="preserve">244 462 813                   </t>
  </si>
  <si>
    <t xml:space="preserve">www.branickedivadlo.cz                                                     </t>
  </si>
  <si>
    <t>Mgr. Jiřina Pachlová</t>
  </si>
  <si>
    <t xml:space="preserve">Branická 411/63                              </t>
  </si>
  <si>
    <t>602 368 879, 244 462 813</t>
  </si>
  <si>
    <t xml:space="preserve">244 462 779  </t>
  </si>
  <si>
    <t xml:space="preserve">244462813           </t>
  </si>
  <si>
    <t xml:space="preserve">j.pachlova@branickedivadlo.cz                </t>
  </si>
  <si>
    <t xml:space="preserve">602368879                                    </t>
  </si>
  <si>
    <t>01/193114</t>
  </si>
  <si>
    <t>65990846</t>
  </si>
  <si>
    <t>Divadlo Promiňte</t>
  </si>
  <si>
    <t>Divadlo Promiňte, Praha</t>
  </si>
  <si>
    <t>Daškova 3071</t>
  </si>
  <si>
    <t xml:space="preserve">606 668 721                   </t>
  </si>
  <si>
    <t>Ludvík Pardubický</t>
  </si>
  <si>
    <t xml:space="preserve">Daškova 3071                                 </t>
  </si>
  <si>
    <t xml:space="preserve">Praha 4 - Modřany             </t>
  </si>
  <si>
    <t>241 760 592, 777 577 671</t>
  </si>
  <si>
    <t>lju@volny.cz</t>
  </si>
  <si>
    <t>13585185</t>
  </si>
  <si>
    <t>Městské divadlo Jaroměř</t>
  </si>
  <si>
    <t>Městské divadlo, Jaroměř</t>
  </si>
  <si>
    <t>Dukelských hrdinů 240</t>
  </si>
  <si>
    <t>551 01</t>
  </si>
  <si>
    <t>Jaroměř</t>
  </si>
  <si>
    <t>491 812 806</t>
  </si>
  <si>
    <t>v r. 2005- méně než 20 předst.</t>
  </si>
  <si>
    <t>Kašparová</t>
  </si>
  <si>
    <t>Divadlo Metro (Michal Urban)</t>
  </si>
  <si>
    <t>Divadlo Metro, Praha</t>
  </si>
  <si>
    <t>Praha1</t>
  </si>
  <si>
    <t xml:space="preserve">221 085 276                   </t>
  </si>
  <si>
    <t xml:space="preserve">602 617 992  </t>
  </si>
  <si>
    <t xml:space="preserve">www.divadlometro.cz                                                        </t>
  </si>
  <si>
    <t xml:space="preserve">Michal Urban                  </t>
  </si>
  <si>
    <t xml:space="preserve">Národní tř. 25                               </t>
  </si>
  <si>
    <t>221 085 276</t>
  </si>
  <si>
    <t xml:space="preserve">221085276           </t>
  </si>
  <si>
    <t xml:space="preserve">m.urban@divadlometro.cz                      </t>
  </si>
  <si>
    <t xml:space="preserve">CZ530428170 - DiČ     Další sestavovatel: Martina Spišiaková                                                                                                                                                                                              </t>
  </si>
  <si>
    <t xml:space="preserve">602617992                                    </t>
  </si>
  <si>
    <t>70108161</t>
  </si>
  <si>
    <t>Dětská opera Praha</t>
  </si>
  <si>
    <t>Týnská 7</t>
  </si>
  <si>
    <t xml:space="preserve">222 315 814                   </t>
  </si>
  <si>
    <t>Lubomír Krystlík</t>
  </si>
  <si>
    <t xml:space="preserve">Týnská 7                                     </t>
  </si>
  <si>
    <t xml:space="preserve">222 315 814  </t>
  </si>
  <si>
    <t xml:space="preserve">222315814           </t>
  </si>
  <si>
    <t>info@detskaoperapraha.cz</t>
  </si>
  <si>
    <t xml:space="preserve">603158434                                    </t>
  </si>
  <si>
    <t>01/311</t>
  </si>
  <si>
    <t>Vinohradské kavárenské divadlo (Kamila Radostová)</t>
  </si>
  <si>
    <t>Bořivojova 86</t>
  </si>
  <si>
    <t>777 296 123</t>
  </si>
  <si>
    <t>01/312</t>
  </si>
  <si>
    <t>Divadlo Červený kohout</t>
  </si>
  <si>
    <t>Eliášova 22</t>
  </si>
  <si>
    <t>Vrátilo se zpět. Neplatná adresa</t>
  </si>
  <si>
    <t>44265433</t>
  </si>
  <si>
    <t>Umělecká scéna Říše loutek</t>
  </si>
  <si>
    <t>Umělecká scéna Říše loutek, Praha</t>
  </si>
  <si>
    <t>222 324 565</t>
  </si>
  <si>
    <t xml:space="preserve">604 628 082  </t>
  </si>
  <si>
    <t xml:space="preserve">www.riseloutek.cz                                                          </t>
  </si>
  <si>
    <t xml:space="preserve">Eva Ovečková                  </t>
  </si>
  <si>
    <t xml:space="preserve">Žatecká 1                                    </t>
  </si>
  <si>
    <t xml:space="preserve">222324565           </t>
  </si>
  <si>
    <t xml:space="preserve">provoz@riseloutek.cz                         </t>
  </si>
  <si>
    <t xml:space="preserve">dalsi email:   riseloutek@riseloutek.cz                                                                                                                                                                                                                   </t>
  </si>
  <si>
    <t xml:space="preserve">Ing. Žofie Janatová                               </t>
  </si>
  <si>
    <t xml:space="preserve">604628082                                    </t>
  </si>
  <si>
    <t>Hudební fakulta AMU Praha</t>
  </si>
  <si>
    <t>Hudební fakulta AMU, Praha</t>
  </si>
  <si>
    <t xml:space="preserve">www.hamu.cz                                                                </t>
  </si>
  <si>
    <t>Alena Honcová</t>
  </si>
  <si>
    <t xml:space="preserve">Malostranské nám. 13                         </t>
  </si>
  <si>
    <t xml:space="preserve">257533619           </t>
  </si>
  <si>
    <t xml:space="preserve">Divadlo Hračka                                                                                                                    </t>
  </si>
  <si>
    <t xml:space="preserve">Divadlo Hračka, Praha                                                                                                                                                     </t>
  </si>
  <si>
    <t>Valdštejnské nám. 5/18</t>
  </si>
  <si>
    <t>257 530 686</t>
  </si>
  <si>
    <t xml:space="preserve">www.divadlohracka.cz                                                       </t>
  </si>
  <si>
    <t>Václav Svěrák</t>
  </si>
  <si>
    <t xml:space="preserve">Valdštejnské nám. 5/18                       </t>
  </si>
  <si>
    <t>vasek@divadlohracka.cz</t>
  </si>
  <si>
    <t>DIČ: 001335824089, 001420416098</t>
  </si>
  <si>
    <t>Mgr. Milada Svěráková</t>
  </si>
  <si>
    <t xml:space="preserve">257530686                                    </t>
  </si>
  <si>
    <t>01/199114</t>
  </si>
  <si>
    <t>Divadlo H2O (Hana Zamrazilová)</t>
  </si>
  <si>
    <t>Divadlo H2O, Praha</t>
  </si>
  <si>
    <t>Pod Terebkou 1072/3</t>
  </si>
  <si>
    <t>Zájezdové divadlo o síle dvou OSVČ, hraje sporadic</t>
  </si>
  <si>
    <t>01/200114</t>
  </si>
  <si>
    <t>26622980</t>
  </si>
  <si>
    <t>Divadlo Extrém</t>
  </si>
  <si>
    <t>Divadlo Extrém, Praha</t>
  </si>
  <si>
    <t>KC Novodvorská 151</t>
  </si>
  <si>
    <t>Mgr. Martin Janouš</t>
  </si>
  <si>
    <t>603 713 358</t>
  </si>
  <si>
    <t>divadloextrem@centrum.cz</t>
  </si>
  <si>
    <t>75037637</t>
  </si>
  <si>
    <t>Vrchlického divadlo</t>
  </si>
  <si>
    <t>Vrchlického divadlo, Louny</t>
  </si>
  <si>
    <t>Osvoboditelů 411</t>
  </si>
  <si>
    <t>440 01</t>
  </si>
  <si>
    <t>Louny</t>
  </si>
  <si>
    <t>415 653 142</t>
  </si>
  <si>
    <t xml:space="preserve">715 653 141  </t>
  </si>
  <si>
    <t xml:space="preserve">www.divadlolouny.cz                                                        </t>
  </si>
  <si>
    <t>Vladimír Drápal</t>
  </si>
  <si>
    <t xml:space="preserve">Osvoboditelů 411                             </t>
  </si>
  <si>
    <t xml:space="preserve">Louny                         </t>
  </si>
  <si>
    <t>415 653 141, 603 857 594</t>
  </si>
  <si>
    <t xml:space="preserve">415652543           </t>
  </si>
  <si>
    <t>info@divadlolouny.cz</t>
  </si>
  <si>
    <t xml:space="preserve">415653141                                    </t>
  </si>
  <si>
    <t>01/316</t>
  </si>
  <si>
    <t>Národní třída 20</t>
  </si>
  <si>
    <t>224 912 246</t>
  </si>
  <si>
    <t>01/318</t>
  </si>
  <si>
    <t>Komorní činohra</t>
  </si>
  <si>
    <t>Besední 3/487</t>
  </si>
  <si>
    <t>01/319</t>
  </si>
  <si>
    <t>Divadlo Tramtarie</t>
  </si>
  <si>
    <t>Ostravská 1</t>
  </si>
  <si>
    <t>um. šéf Mgr. A. Zetel</t>
  </si>
  <si>
    <t>723 131 000</t>
  </si>
  <si>
    <t>01/320</t>
  </si>
  <si>
    <t>G - studio centrum</t>
  </si>
  <si>
    <t>ředitel Petr Gardík</t>
  </si>
  <si>
    <t>Součet z f2501_1</t>
  </si>
  <si>
    <t>Součet z f2502_1</t>
  </si>
  <si>
    <t>Součet z f2503_1</t>
  </si>
  <si>
    <t>Součet z f2504_1</t>
  </si>
  <si>
    <t>Součet z f2505_1</t>
  </si>
  <si>
    <t>Součet z f2506_1</t>
  </si>
  <si>
    <t>Součet z f2507_1</t>
  </si>
  <si>
    <t>Součet z f2508_1</t>
  </si>
  <si>
    <t>Součet z f2509_1</t>
  </si>
  <si>
    <t>Součet z f2510_1</t>
  </si>
  <si>
    <t>Součet z f2511_1</t>
  </si>
  <si>
    <t>Součet z f2512_1</t>
  </si>
  <si>
    <t>Součet z f2513_1</t>
  </si>
  <si>
    <t>Součet z f2514_1</t>
  </si>
  <si>
    <t>Součet z f2515_1</t>
  </si>
  <si>
    <t>Součet z f2516_1</t>
  </si>
  <si>
    <t>Součet z f2517_1</t>
  </si>
  <si>
    <t>Součet z f2518_1</t>
  </si>
  <si>
    <t>Součet z f2601_1</t>
  </si>
  <si>
    <t>Součet z f2602_1</t>
  </si>
  <si>
    <t>Součet z f2603_1</t>
  </si>
  <si>
    <t>Součet z f2604_1</t>
  </si>
  <si>
    <t>Součet z f2605_1</t>
  </si>
  <si>
    <t>Součet z f2606_1</t>
  </si>
  <si>
    <t>Součet z f2607_1</t>
  </si>
  <si>
    <t>Součet z f2608_1</t>
  </si>
  <si>
    <t>Součet z f2609_1</t>
  </si>
  <si>
    <t>Součet z f2610_1</t>
  </si>
  <si>
    <t>Součet z f2611_1</t>
  </si>
  <si>
    <t>Součet z f2612_1</t>
  </si>
  <si>
    <t>Součet z f2613_1</t>
  </si>
  <si>
    <t>Součet z f2614_1</t>
  </si>
  <si>
    <t>Součet z f2615_1</t>
  </si>
  <si>
    <t>Součet z f2616_1</t>
  </si>
  <si>
    <t>Součet z f2801_1</t>
  </si>
  <si>
    <t>Součet z f2802_1</t>
  </si>
  <si>
    <t>Součet z f2802_2</t>
  </si>
  <si>
    <t>Součet z f2803_1</t>
  </si>
  <si>
    <t>Součet z f2803_2</t>
  </si>
  <si>
    <t>01/232112</t>
  </si>
  <si>
    <t>kodZriz</t>
  </si>
  <si>
    <t>Kodpolcis</t>
  </si>
  <si>
    <t>Aktcis</t>
  </si>
  <si>
    <t>Akrpolcis</t>
  </si>
  <si>
    <t>Cncis23</t>
  </si>
  <si>
    <t>Cncis120</t>
  </si>
  <si>
    <t>Nazroc_zriz</t>
  </si>
  <si>
    <t>Pozncis</t>
  </si>
  <si>
    <t>Typ</t>
  </si>
  <si>
    <t>neurčeno</t>
  </si>
  <si>
    <t>NEURČENO</t>
  </si>
  <si>
    <t>MK ČR</t>
  </si>
  <si>
    <t>MINISTERSTVEM KULTURY ČR</t>
  </si>
  <si>
    <t>o</t>
  </si>
  <si>
    <t>stati</t>
  </si>
  <si>
    <t>ministerstva jiná</t>
  </si>
  <si>
    <t>ministerstvo jiné</t>
  </si>
  <si>
    <t>ÚSTŘEDNÍMI ORGÁNY JINÝCH RESORTŮ</t>
  </si>
  <si>
    <t>r</t>
  </si>
  <si>
    <t>vysoké školy</t>
  </si>
  <si>
    <t>vysoká škola</t>
  </si>
  <si>
    <t>VYSOKÝMI ŠKOLAMI (ČVUT, AJ.)</t>
  </si>
  <si>
    <t>PU</t>
  </si>
  <si>
    <t>památkové ústavy</t>
  </si>
  <si>
    <t>památkový ústav</t>
  </si>
  <si>
    <t>PAMÁTKOVÝMI ÚSTAVY</t>
  </si>
  <si>
    <t>další orgány státní správy</t>
  </si>
  <si>
    <t>další orgán státní správy</t>
  </si>
  <si>
    <t>DALŠÍMI STÁTNÍMI ÚSTŘEDNÍMI ORGÁNY</t>
  </si>
  <si>
    <t>OkÚ</t>
  </si>
  <si>
    <t>okresní úřady</t>
  </si>
  <si>
    <t>okresní úřad</t>
  </si>
  <si>
    <t>DALŠÍMI ORGÁNY STÁTNÍ SPRÁVY</t>
  </si>
  <si>
    <t>PHA</t>
  </si>
  <si>
    <t>hl.m. Praha</t>
  </si>
  <si>
    <t>hlavní město Praha</t>
  </si>
  <si>
    <t>HL. MĚSTEM PRAHOU</t>
  </si>
  <si>
    <t>PBO</t>
  </si>
  <si>
    <t>statutárními městy</t>
  </si>
  <si>
    <t>statutárni město</t>
  </si>
  <si>
    <t>STATUTÁRNÍMI MĚSTY</t>
  </si>
  <si>
    <t>kraj</t>
  </si>
  <si>
    <t>KRAJI</t>
  </si>
  <si>
    <t>OM</t>
  </si>
  <si>
    <t>obce (města)</t>
  </si>
  <si>
    <t>obec, město nebo městská část</t>
  </si>
  <si>
    <t>OBCEMI, MĚSTY NEBO MĚSTSKÝMI ČÁSTMI</t>
  </si>
  <si>
    <t>odborové organizace</t>
  </si>
  <si>
    <t>odborová organizace</t>
  </si>
  <si>
    <t>ODBOROVÉ ORGANIZACE</t>
  </si>
  <si>
    <t>crkve</t>
  </si>
  <si>
    <t>podnikatelské subjekty</t>
  </si>
  <si>
    <t>podnikatelské subjekty - právnické osoby</t>
  </si>
  <si>
    <t>PODNIKATELSKÝMI SUBJEKTY - PRÁVNICKÝMI OSOBAMI</t>
  </si>
  <si>
    <t>p</t>
  </si>
  <si>
    <t>podnk</t>
  </si>
  <si>
    <t>obecně prospěšné spol.</t>
  </si>
  <si>
    <t>obecně prospěšné společnosti</t>
  </si>
  <si>
    <t>OBECNĚ PROSPĚŠNÝMI SPOLEČNOSTMI</t>
  </si>
  <si>
    <t>podnikatelé - fyzické osoby</t>
  </si>
  <si>
    <t>podnikatel - fyzická osoba</t>
  </si>
  <si>
    <t>PODNIKATELI - FYZICKÝMI OSOBAMI</t>
  </si>
  <si>
    <t>občanská sdružení</t>
  </si>
  <si>
    <t>občanské sdružení dle zákona 83/90 Sb.</t>
  </si>
  <si>
    <t>OBČANSKÝMI SDRUŽENÍMI DLE ZÁKONA 83/90 SB.</t>
  </si>
  <si>
    <t>obecně prospěšná společnost</t>
  </si>
  <si>
    <t>církve</t>
  </si>
  <si>
    <t>církev</t>
  </si>
  <si>
    <t>CÍRKVEMI</t>
  </si>
  <si>
    <t>jiné (např. nadace)</t>
  </si>
  <si>
    <t>jiné (např. nadace, družstva)</t>
  </si>
  <si>
    <t>JINÝMI (NAPŘ. NADACEMI, DRUŽSTVY)</t>
  </si>
  <si>
    <t>ostatní</t>
  </si>
  <si>
    <t>OSTATNÍMI</t>
  </si>
  <si>
    <t>00</t>
  </si>
  <si>
    <t>06</t>
  </si>
  <si>
    <t>07</t>
  </si>
  <si>
    <t>11</t>
  </si>
  <si>
    <t>20</t>
  </si>
  <si>
    <t>51</t>
  </si>
  <si>
    <t>99</t>
  </si>
  <si>
    <t>typzriz</t>
  </si>
  <si>
    <t>Typzriz</t>
  </si>
  <si>
    <t>Počet z JednotkaID2</t>
  </si>
  <si>
    <t>Mutace</t>
  </si>
  <si>
    <t>Počet z JednotkaID</t>
  </si>
  <si>
    <t>NUTS</t>
  </si>
  <si>
    <t>Nazev_nuts3</t>
  </si>
  <si>
    <t>Nazroc_nuts3</t>
  </si>
  <si>
    <t>Kod_nuts3</t>
  </si>
  <si>
    <t>HLAVNÍ MĚSTO PRAHA  C E L K E M</t>
  </si>
  <si>
    <t>Středočeský kraj</t>
  </si>
  <si>
    <t>STŘEDOČESKÝ KRAJ  C E L K E M</t>
  </si>
  <si>
    <t>Jihočeský kraj</t>
  </si>
  <si>
    <t>JIHOČESKÝ KRAJ  C E L K E M</t>
  </si>
  <si>
    <t>PLZEŇSKÝ KRAJ  C E L K E M</t>
  </si>
  <si>
    <t>Karlovarský kraj</t>
  </si>
  <si>
    <t>KARLOVARSKÝ KRAJ  C E L K E M</t>
  </si>
  <si>
    <t>Ústecký kraj</t>
  </si>
  <si>
    <t>ÚSTECKÝ KRAJ  C E L K E M</t>
  </si>
  <si>
    <t>Liberecký kraj</t>
  </si>
  <si>
    <t>LIBERECKÝ KRAJ  C E L K E M</t>
  </si>
  <si>
    <t>Královéhradecký kraj</t>
  </si>
  <si>
    <t>KRÁLOVÉHRADECKÝ KRAJ  C E L K E M</t>
  </si>
  <si>
    <t>Pardubický kraj</t>
  </si>
  <si>
    <t>PARDUBICKÝ KRAJ  C E L K E M</t>
  </si>
  <si>
    <t>Jihomoravský kraj</t>
  </si>
  <si>
    <t>JIHOMORAVSKÝ KRAJ  C E L K E M</t>
  </si>
  <si>
    <t>Olomoucký kraj</t>
  </si>
  <si>
    <t>OLOMOUCKÝ KRAJ  C E L K E M</t>
  </si>
  <si>
    <t>Zlínský kraj</t>
  </si>
  <si>
    <t>ZLÍNSKÝ KRAJ  C E L K E M</t>
  </si>
  <si>
    <t>MORAVSKOSLEZSKÝ KRAJ  C E L K E M</t>
  </si>
  <si>
    <t>NázevKraj</t>
  </si>
  <si>
    <t>Maximum z f1701_1</t>
  </si>
  <si>
    <t>Minimum z f1701_2</t>
  </si>
  <si>
    <t xml:space="preserve">01/224622  </t>
  </si>
  <si>
    <t xml:space="preserve">224 901 111                   </t>
  </si>
  <si>
    <t xml:space="preserve">Iveta Sojková                 </t>
  </si>
  <si>
    <t xml:space="preserve">224 901 306                                  </t>
  </si>
  <si>
    <t xml:space="preserve">i.sojkova@narodni-divadlo.cz                 </t>
  </si>
  <si>
    <t xml:space="preserve">296 117 111                   </t>
  </si>
  <si>
    <t xml:space="preserve">224 826 801                   </t>
  </si>
  <si>
    <t xml:space="preserve">www.kc12.cz                                                                </t>
  </si>
  <si>
    <t xml:space="preserve">241761665           </t>
  </si>
  <si>
    <t xml:space="preserve">222 231 702                   </t>
  </si>
  <si>
    <t xml:space="preserve">www.minor.cz                                                               </t>
  </si>
  <si>
    <t xml:space="preserve">234 244 254                   </t>
  </si>
  <si>
    <t xml:space="preserve">Tereza Sochová                </t>
  </si>
  <si>
    <t xml:space="preserve">234 244 254                                  </t>
  </si>
  <si>
    <t xml:space="preserve">loni Alžběta Brabencová tel.: 221 111 086                                                                                                                                                                                                                 </t>
  </si>
  <si>
    <t xml:space="preserve">224 212 585                   </t>
  </si>
  <si>
    <t xml:space="preserve">www.mestskadivadlaprazska.cz                                               </t>
  </si>
  <si>
    <t xml:space="preserve">Alena Radoslavová             </t>
  </si>
  <si>
    <t xml:space="preserve">224 946 257                                  </t>
  </si>
  <si>
    <t xml:space="preserve">alena.radoslavova@m-d-p.cz                   </t>
  </si>
  <si>
    <t xml:space="preserve">Agentura Schok,  Praha                                                                                                                                                    </t>
  </si>
  <si>
    <t xml:space="preserve">Vikářská 39/6                                </t>
  </si>
  <si>
    <t>119 00</t>
  </si>
  <si>
    <t xml:space="preserve">220 514 275                   </t>
  </si>
  <si>
    <t xml:space="preserve">Dřívější adresa: Anenské nám. 948/2, 110 00 Praha 2                                                                                                                                                                                                       </t>
  </si>
  <si>
    <t xml:space="preserve">Praha 1 - Hradčany            </t>
  </si>
  <si>
    <t xml:space="preserve">220 514 275                                  </t>
  </si>
  <si>
    <t xml:space="preserve">Další tel.: 222 220 183      Další sestavovatel: Olga Nagajová                                                                                                                                                                                            </t>
  </si>
  <si>
    <t xml:space="preserve">www.divadlopodpalmovkou.cz                                                 </t>
  </si>
  <si>
    <t xml:space="preserve">www.divadlohata.cz                                                         </t>
  </si>
  <si>
    <t xml:space="preserve">281932665           </t>
  </si>
  <si>
    <t xml:space="preserve">Studio moderní pantomimy (Vladimír Gut)                                                                                           </t>
  </si>
  <si>
    <t xml:space="preserve">Studio moderní pantomimy (Vladimír Gut)                                                                                                                                   </t>
  </si>
  <si>
    <t xml:space="preserve">Divadlo Bez zábradlí,  Praha                                                                                                                                              </t>
  </si>
  <si>
    <t xml:space="preserve">224 494 604                                  </t>
  </si>
  <si>
    <t xml:space="preserve">224 494 606  </t>
  </si>
  <si>
    <t xml:space="preserve">Dřívější zasloužilý vykazovatel: PhDr. Svatopluk Vičar      Pův. adresa: Tychonova 6, Praha 6      Karlovy Vary dělá sl. Michaela Stračkovská tel. 224 494 604 vstupenky@bezzabradli.cz                                                                   </t>
  </si>
  <si>
    <t xml:space="preserve">Divadlo NABLÍZKO, Praha                                                                                                                                                   </t>
  </si>
  <si>
    <t xml:space="preserve">Jana Zajíce  9                               </t>
  </si>
  <si>
    <t xml:space="preserve">Dřívější adresa: Nosticova 2a, Praha 118 00                                                                                                                                                                                                               </t>
  </si>
  <si>
    <t xml:space="preserve">www.divadloungelt.cz                                                       </t>
  </si>
  <si>
    <t xml:space="preserve">Divadlo v Celetné (Gaspar s.r.o.)                                                                                                 </t>
  </si>
  <si>
    <t xml:space="preserve">Divadlo v Celetné (Gaspar s.r.o.)                                                                                                                                         </t>
  </si>
  <si>
    <t xml:space="preserve">222 326 982                   </t>
  </si>
  <si>
    <t xml:space="preserve">Marie Luisa Stiborová         </t>
  </si>
  <si>
    <t xml:space="preserve">222 326 982                                  </t>
  </si>
  <si>
    <t xml:space="preserve">725 857 003  </t>
  </si>
  <si>
    <t xml:space="preserve">Lyra Pragensis, Praha                                                                                                                                                     </t>
  </si>
  <si>
    <t xml:space="preserve">Posílat na adresu Divadla Na zábradlí!!                                                                                                                                                                                                                   </t>
  </si>
  <si>
    <t xml:space="preserve">Anenské nám. 5 (Divadlo Na zábradlí)         </t>
  </si>
  <si>
    <t xml:space="preserve">Adresa je Vojtěšská 7, ale posílám do Divadla Na zábradlí. Adresa na Doubravku domů je Štěpánská 37.                                                                                                                                                      </t>
  </si>
  <si>
    <t xml:space="preserve">www.bolek.cz                                                               </t>
  </si>
  <si>
    <t xml:space="preserve">divadlo@bolek.cz                             </t>
  </si>
  <si>
    <t xml:space="preserve">Studio Damúza, Praha                                                                                                                                                      </t>
  </si>
  <si>
    <t xml:space="preserve">602 167 631                   </t>
  </si>
  <si>
    <t xml:space="preserve">296 550 215                   </t>
  </si>
  <si>
    <t xml:space="preserve">01/257115  </t>
  </si>
  <si>
    <t xml:space="preserve">MEET FACTORY                                                                                                                      </t>
  </si>
  <si>
    <t xml:space="preserve">MEET FACTORY                                                                                                                                                              </t>
  </si>
  <si>
    <t xml:space="preserve">Ke sklárně 15                                </t>
  </si>
  <si>
    <t xml:space="preserve">PRAHA 5                       </t>
  </si>
  <si>
    <t xml:space="preserve">251 551 796                   </t>
  </si>
  <si>
    <t xml:space="preserve">www.meetfactory.cz                                                         </t>
  </si>
  <si>
    <t xml:space="preserve">Divadlo SEMAFOR, Praha                                                                                                                                                    </t>
  </si>
  <si>
    <t xml:space="preserve">224 266 141                   </t>
  </si>
  <si>
    <t xml:space="preserve">www.semafor.cz                                                             </t>
  </si>
  <si>
    <t xml:space="preserve">Pavlína Pacholíková           </t>
  </si>
  <si>
    <t xml:space="preserve">pavlina.pacholikova@inexco.cz                </t>
  </si>
  <si>
    <t xml:space="preserve">Dříve vykazovala pí. Marie Redlová                                                                                                                                                                                                                        </t>
  </si>
  <si>
    <t xml:space="preserve">FDA (BIF), Praha                                                                                                                                                          </t>
  </si>
  <si>
    <t xml:space="preserve">Opatovická 165/10                            </t>
  </si>
  <si>
    <t xml:space="preserve">FDA - Filmová a divadelní agentura. Dřívější adresa: Karlovo nám. 28/559                                                                                                                                                                                  </t>
  </si>
  <si>
    <t xml:space="preserve">divadlouhasicu@seznam.cz                     </t>
  </si>
  <si>
    <t xml:space="preserve">728 068 560                   </t>
  </si>
  <si>
    <t xml:space="preserve">DIČ: 5703150431     Dřívější mobil.: 728 844 619                                                                                                                                                                                                          </t>
  </si>
  <si>
    <t xml:space="preserve">Další www stránky:   www.zdjc.cz                                                                                                                                                                                                                          </t>
  </si>
  <si>
    <t xml:space="preserve">pazdernikova@zdjc.cz                         </t>
  </si>
  <si>
    <t xml:space="preserve">Sklep sobě (KD Dobeška), Praha                                                                                                                                            </t>
  </si>
  <si>
    <t xml:space="preserve">Vladimíra Uličná              </t>
  </si>
  <si>
    <t xml:space="preserve">271 914 303  </t>
  </si>
  <si>
    <t xml:space="preserve">www.ivanmladek.cz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</si>
  <si>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Petr Tyc - Soubobý tanec, Praha                                                                                                                                           </t>
  </si>
  <si>
    <t xml:space="preserve">Běžecká 2                                    </t>
  </si>
  <si>
    <t xml:space="preserve">PRAHA 6                       </t>
  </si>
  <si>
    <t xml:space="preserve">Dřívější adresa: Na Šmukýřce 12, 150 00 Praha 5                                                                                                                                                                                                           </t>
  </si>
  <si>
    <t xml:space="preserve">www.divadlojulie.cz                                                        </t>
  </si>
  <si>
    <t xml:space="preserve">224 316 186                   </t>
  </si>
  <si>
    <t xml:space="preserve">233 342 704                                  </t>
  </si>
  <si>
    <t xml:space="preserve">604 848 743  </t>
  </si>
  <si>
    <t xml:space="preserve">www.tineola.cz                                                             </t>
  </si>
  <si>
    <t xml:space="preserve">Michaela Bartoňová            </t>
  </si>
  <si>
    <t xml:space="preserve">Příjemná!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</si>
  <si>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Hudební divadlo Karlín                                                                                                            </t>
  </si>
  <si>
    <t xml:space="preserve">Hudební divadlo Karlín, Praha - PRAHA 8                                                                                                                                   </t>
  </si>
  <si>
    <t xml:space="preserve">221 868 111                   </t>
  </si>
  <si>
    <t xml:space="preserve">www.hdk.cz                                                                 </t>
  </si>
  <si>
    <t xml:space="preserve">221 868 854                                  </t>
  </si>
  <si>
    <t xml:space="preserve">www.divadlokh.cz                                                           </t>
  </si>
  <si>
    <t xml:space="preserve">Pohybové divadlo 22 Praha                                                                                                                                                 </t>
  </si>
  <si>
    <t xml:space="preserve">Turkmenská 8                                 </t>
  </si>
  <si>
    <t xml:space="preserve">Dřívější adresa: Fr. Kadlece 8, 180 00 Praha 8                                                                                                                                                                                                            </t>
  </si>
  <si>
    <t xml:space="preserve">312 247 123                   </t>
  </si>
  <si>
    <t xml:space="preserve">www kulturacaslav.cz                                                       </t>
  </si>
  <si>
    <t xml:space="preserve">www.kass.kralupy.cz                                                        </t>
  </si>
  <si>
    <t xml:space="preserve">METROPOL, České Budějovice                                                                                                                                                </t>
  </si>
  <si>
    <t xml:space="preserve">Další zpracovatel:  Danuše Kubečková                                                                                                                                                                                                                      </t>
  </si>
  <si>
    <t xml:space="preserve">Divadlo Kvelb, České Budějovice                                                                                                                                           </t>
  </si>
  <si>
    <t xml:space="preserve">729 977 964                                  </t>
  </si>
  <si>
    <t xml:space="preserve">Další e-mail: ladacaj@seznam.cz                                                                                                                                                                                                                           </t>
  </si>
  <si>
    <t xml:space="preserve">Divadlo Continuo, Malovice (Netolice)                                                                                                                                     </t>
  </si>
  <si>
    <t xml:space="preserve"> Mgr. Pavel Štourač 777 790 690 (222 352 091-2)                                                                                                                                                                                                           </t>
  </si>
  <si>
    <t xml:space="preserve">732 930 360                                  </t>
  </si>
  <si>
    <t xml:space="preserve">Stálá divadelní scéna, Klatovy                                                                                                                                            </t>
  </si>
  <si>
    <t xml:space="preserve">378 038 008  </t>
  </si>
  <si>
    <t xml:space="preserve">354 547 733  </t>
  </si>
  <si>
    <t xml:space="preserve">Dříve Div. Vítězs. Nezvala, zruš. 31.7.2004-nyní B     Další sestavovatel: Michaela Stračkovská, adresa     Od r. 2008 už nevykazuje PhDr. Svatopluk Vičar!                                                                                               </t>
  </si>
  <si>
    <t xml:space="preserve">Městské divadlo, Děčín                                                                                                                                                    </t>
  </si>
  <si>
    <t xml:space="preserve">Neobesílat mají málo představení!!!!!!   A ještě se z nich nedá nic vypáčit!!                                                                                                                                                                             </t>
  </si>
  <si>
    <t xml:space="preserve">www.divadlo.varnsdorf.cz                                                   </t>
  </si>
  <si>
    <t xml:space="preserve">417 823 081                   </t>
  </si>
  <si>
    <t xml:space="preserve">www.kckaskada.cz                                                           </t>
  </si>
  <si>
    <t xml:space="preserve">program@kckaskada.cz                         </t>
  </si>
  <si>
    <t xml:space="preserve">Další e-mail  ekonom@kckaskada.cz                                                                                                                                                                                                                         </t>
  </si>
  <si>
    <t xml:space="preserve">495 514 591  </t>
  </si>
  <si>
    <t xml:space="preserve">415 710 519  </t>
  </si>
  <si>
    <t>Eva Stiebrová, M. Matějovičová</t>
  </si>
  <si>
    <t xml:space="preserve">docelavelkedivadlo@volny.cz                  </t>
  </si>
  <si>
    <t xml:space="preserve">Dříve e-mail: galin@volny.cz          adr.Most: J. Žižky 1616, 434 01 Most                                                                                                                                                                                </t>
  </si>
  <si>
    <t xml:space="preserve">Činoherní divadlo města Ústí nad Labem                                                                                            </t>
  </si>
  <si>
    <t xml:space="preserve">Činoherní divadlo města Ústí nad Labem                                                                                                                                    </t>
  </si>
  <si>
    <t xml:space="preserve">Městské divadlo Jablonec nad Nisou                                                                                                                                        </t>
  </si>
  <si>
    <t xml:space="preserve">Lucie Peterková               </t>
  </si>
  <si>
    <t xml:space="preserve">peterkova@divadlojablonec.cz                 </t>
  </si>
  <si>
    <t xml:space="preserve">Magdalena Záhorová - obchodní oddělení                                                                                                                                                                                                                    </t>
  </si>
  <si>
    <t xml:space="preserve">567 161 000  </t>
  </si>
  <si>
    <t xml:space="preserve">DKO, Jihlava                                                                                                                                                              </t>
  </si>
  <si>
    <t xml:space="preserve">567572682           </t>
  </si>
  <si>
    <t xml:space="preserve">565 324 927                                  </t>
  </si>
  <si>
    <t xml:space="preserve">565324927           </t>
  </si>
  <si>
    <t xml:space="preserve">představitel (ředitel) = adresa Kulturního zař. města Pelhř.                                                                                                                                                                                              </t>
  </si>
  <si>
    <t xml:space="preserve">568 610 014                                  </t>
  </si>
  <si>
    <t xml:space="preserve">Národní divadlo Brno                                                                                                                                                      </t>
  </si>
  <si>
    <t xml:space="preserve">542 123 421                                  </t>
  </si>
  <si>
    <t xml:space="preserve">asistentka@ced-brno.cz                       </t>
  </si>
  <si>
    <t xml:space="preserve">www.jamu.cz                                                                </t>
  </si>
  <si>
    <t xml:space="preserve">nové www stránky: mujweb.cz/www/klaunika        DIČ: 530717015                                                                                                                                                                                            </t>
  </si>
  <si>
    <t xml:space="preserve">541 247 274  </t>
  </si>
  <si>
    <t xml:space="preserve">www.hoffmannovodivadlo.uh.cz                                               </t>
  </si>
  <si>
    <t xml:space="preserve">605 786 932  </t>
  </si>
  <si>
    <t xml:space="preserve">515 224 324                                  </t>
  </si>
  <si>
    <t xml:space="preserve">585 500 117                   </t>
  </si>
  <si>
    <t xml:space="preserve">www.moravskedivadlo.cz                                                     </t>
  </si>
  <si>
    <t xml:space="preserve">Ing. Jitka Maninová,          </t>
  </si>
  <si>
    <t xml:space="preserve">PhDr. Libuše Šlezarová        </t>
  </si>
  <si>
    <t xml:space="preserve">reditelka@divadlohudby.cz                    </t>
  </si>
  <si>
    <t xml:space="preserve">Další e-mail: alexandr.jenista@centrum.cz    Tel.: Alexandr Jeništa 605 288 116                                                                                                                                                                           </t>
  </si>
  <si>
    <t xml:space="preserve">654 712 765                   </t>
  </si>
  <si>
    <t xml:space="preserve">554 712 765  </t>
  </si>
  <si>
    <t xml:space="preserve">Divadlo Šumperk                                                                                                                                                           </t>
  </si>
  <si>
    <t xml:space="preserve">www.divadlosumperk.cz                                                      </t>
  </si>
  <si>
    <t xml:space="preserve">e-mail: d.zboncakova@medk.cz     Další sestavovatel: Dagmar Zbončáková - ekonom (dříve Kristina Czudková)                                                                                                                                                 </t>
  </si>
  <si>
    <t xml:space="preserve">775 554 680  </t>
  </si>
  <si>
    <t xml:space="preserve">274 818 525                                  </t>
  </si>
  <si>
    <t xml:space="preserve">Činoherní klub, Praha                                                                                                                                                     </t>
  </si>
  <si>
    <t xml:space="preserve">Ing. Jiří Pokorný             </t>
  </si>
  <si>
    <t xml:space="preserve">602 271 428  </t>
  </si>
  <si>
    <t xml:space="preserve">jiri.pokorny@cinoherniklub.cz                </t>
  </si>
  <si>
    <t xml:space="preserve">Dříve Alice Bláhová     alice.blahova@cinoherniklub.cz                                                                                                                                                                                                    </t>
  </si>
  <si>
    <t xml:space="preserve">www.komorniopera.jamu.cz                                                   </t>
  </si>
  <si>
    <t xml:space="preserve">Divadelní studio Neklid, Praha                                                                                                                                            </t>
  </si>
  <si>
    <t xml:space="preserve">Daniela Řeháková              </t>
  </si>
  <si>
    <t xml:space="preserve">603 791 543                                  </t>
  </si>
  <si>
    <t xml:space="preserve">222 721 531  </t>
  </si>
  <si>
    <t xml:space="preserve">Marcela Davidová              </t>
  </si>
  <si>
    <t xml:space="preserve">777 212 623                                  </t>
  </si>
  <si>
    <t xml:space="preserve">davidova@divadlo-broadway.cz                 </t>
  </si>
  <si>
    <t xml:space="preserve">V roce 2006 Bajgarová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</si>
  <si>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Další tel.: 222 462 813                                                                                                                                                                                                                                   </t>
  </si>
  <si>
    <t xml:space="preserve">Divadlo ukončilo činnost koncem roku 2006!!!                                                                                                                                                                                                              </t>
  </si>
  <si>
    <t xml:space="preserve">234 244 127                   </t>
  </si>
  <si>
    <t xml:space="preserve">234 244 127                                  </t>
  </si>
  <si>
    <t xml:space="preserve">Na I.P. Pavlova zrušeno.                                                                                                                                                                                                                                  </t>
  </si>
  <si>
    <t xml:space="preserve">415 653 142  </t>
  </si>
  <si>
    <t xml:space="preserve">bilbo.reidinger@gmail.com                    </t>
  </si>
  <si>
    <t xml:space="preserve">Divadlo Povidlo, Otrokovice                                                                                                                                               </t>
  </si>
  <si>
    <t xml:space="preserve">Na uličce 1357                               </t>
  </si>
  <si>
    <t>765 02</t>
  </si>
  <si>
    <t xml:space="preserve">OTROKOVICE                    </t>
  </si>
  <si>
    <t xml:space="preserve">www.povidlo.wz.cz                                                          </t>
  </si>
  <si>
    <t xml:space="preserve">Dřívější adresa: Benešovo nábřeží 3944, 760 01 Zlín                                                                                                                                                                                                       </t>
  </si>
  <si>
    <t xml:space="preserve">Otrokovice                    </t>
  </si>
  <si>
    <t xml:space="preserve">732 220 426                                  </t>
  </si>
  <si>
    <t xml:space="preserve">777 158 434  </t>
  </si>
  <si>
    <t xml:space="preserve">www.detskaoperapraha.cz                                                    </t>
  </si>
  <si>
    <t xml:space="preserve">777 158 434                                  </t>
  </si>
  <si>
    <t xml:space="preserve">Další mobil: 603 158 434                                                                                                                                                                                                                                  </t>
  </si>
  <si>
    <t xml:space="preserve">Divadlo Na Jezerce (Div. spol. Jana Hrušínského), Praha                                                                                                                   </t>
  </si>
  <si>
    <t xml:space="preserve">Divadlo u Valšů, Praha                                                                                                                                                    </t>
  </si>
  <si>
    <t xml:space="preserve">777 753 771                   </t>
  </si>
  <si>
    <t xml:space="preserve">www.bazilika.cz                                                            </t>
  </si>
  <si>
    <t xml:space="preserve">Květoslava Švédová            </t>
  </si>
  <si>
    <t xml:space="preserve">777 753 771                                  </t>
  </si>
  <si>
    <t xml:space="preserve">svedova@bazilika.cz                          </t>
  </si>
  <si>
    <t xml:space="preserve">Eva Čepičková                                     </t>
  </si>
  <si>
    <t xml:space="preserve">Martin Poddaný                </t>
  </si>
  <si>
    <t xml:space="preserve">296 330 911                                  </t>
  </si>
  <si>
    <t xml:space="preserve">martin.poddaný@palacakropolis.cz             </t>
  </si>
  <si>
    <t xml:space="preserve">sweb.cz/zdrevenedivadlo, e-mail - zeman.ales@volny.cz      DIČ: 7155213978      Další tel.: 774 630 829                                                                                                                                                   </t>
  </si>
  <si>
    <t xml:space="preserve">577 991 483  </t>
  </si>
  <si>
    <t xml:space="preserve">Miroslav Matola               </t>
  </si>
  <si>
    <t xml:space="preserve">388 607 226                   </t>
  </si>
  <si>
    <t xml:space="preserve">Vladimíra Čapková             </t>
  </si>
  <si>
    <t xml:space="preserve">388318789           </t>
  </si>
  <si>
    <t xml:space="preserve">566 502 251  </t>
  </si>
  <si>
    <t xml:space="preserve">566 502 251                                  </t>
  </si>
  <si>
    <t xml:space="preserve">lorencova.m@dkzdar.cz                        </t>
  </si>
  <si>
    <t xml:space="preserve">Divadlo Krepsko (Jiří Zeman)                                                                                                      </t>
  </si>
  <si>
    <t xml:space="preserve">Divadlo Krepsko (Jiří Zeman)                                                                                                                                              </t>
  </si>
  <si>
    <t xml:space="preserve">Zřizuje JUPITER o.s., Bubenečská 7 Praha 6, 160 00                                                                                                                                                                                                        </t>
  </si>
  <si>
    <t xml:space="preserve">Jiří Zeman                    </t>
  </si>
  <si>
    <t xml:space="preserve">777 961 710                                  </t>
  </si>
  <si>
    <t xml:space="preserve">zemanjirka@gmail.com                         </t>
  </si>
  <si>
    <t xml:space="preserve">Možná qmail.com    !!!                                                                                                                                                                                                                                    </t>
  </si>
  <si>
    <t xml:space="preserve">384 724 358                   </t>
  </si>
  <si>
    <t xml:space="preserve">www.trebon.cz                                                              </t>
  </si>
  <si>
    <t xml:space="preserve">384 724 357                                  </t>
  </si>
  <si>
    <t xml:space="preserve">hodinova@itrebon.cz                          </t>
  </si>
  <si>
    <t xml:space="preserve">739 592 483                                  </t>
  </si>
  <si>
    <t xml:space="preserve">257 217 069  </t>
  </si>
  <si>
    <t xml:space="preserve">774 448 479                   </t>
  </si>
  <si>
    <t xml:space="preserve">542 216 709  </t>
  </si>
  <si>
    <t xml:space="preserve">Alewandra Bartoníková         </t>
  </si>
  <si>
    <t xml:space="preserve">Klubcentrum (Roškotovo divadlo) v Ústí nad Orlicí                                                                                 </t>
  </si>
  <si>
    <t xml:space="preserve">Klubcentrum (Roškotovo divadlo) v Ústí nad Orlicí                                                                                                                         </t>
  </si>
  <si>
    <t xml:space="preserve">Dana Chládková                </t>
  </si>
  <si>
    <t xml:space="preserve">465 521 047                                  </t>
  </si>
  <si>
    <t xml:space="preserve">465 525 245  </t>
  </si>
  <si>
    <t xml:space="preserve">Petra Horáková                </t>
  </si>
  <si>
    <t xml:space="preserve">Nemají vlastní www stránky.                                                                                                                                                                                                                               </t>
  </si>
  <si>
    <t xml:space="preserve">AP-Prosper, Praha                                                                                                                                                         </t>
  </si>
  <si>
    <t xml:space="preserve">222 221 711                   </t>
  </si>
  <si>
    <t xml:space="preserve">www.ap-prosper.cz                                                          </t>
  </si>
  <si>
    <t xml:space="preserve">www.golem-muzikal.cz                                                       </t>
  </si>
  <si>
    <t xml:space="preserve">Agentura BOŘIVOJ, Praha                                                                                                                                                   </t>
  </si>
  <si>
    <t xml:space="preserve">www.divadloborivoj.cz                                                      </t>
  </si>
  <si>
    <t xml:space="preserve">Kultura Nový Bor (Městské divadlo), Nový Bor                                                                                                                              </t>
  </si>
  <si>
    <t xml:space="preserve">01/253202  </t>
  </si>
  <si>
    <t>27041891</t>
  </si>
  <si>
    <t xml:space="preserve">Échelle/Žebřík o.s.                                                                                                               </t>
  </si>
  <si>
    <t xml:space="preserve">Échelle/Žebřík o.s., Zdice                                                                                                                                                </t>
  </si>
  <si>
    <t xml:space="preserve">Černín 68                                    </t>
  </si>
  <si>
    <t>267 51</t>
  </si>
  <si>
    <t xml:space="preserve">ZDICE                         </t>
  </si>
  <si>
    <t xml:space="preserve">777 343 285                   </t>
  </si>
  <si>
    <t xml:space="preserve">www.cirkuszebrik.com                                                       </t>
  </si>
  <si>
    <t xml:space="preserve">Miloslav Samek                </t>
  </si>
  <si>
    <t xml:space="preserve">777 343 285                                  </t>
  </si>
  <si>
    <t xml:space="preserve">milos.samek@centrum.cz                       </t>
  </si>
  <si>
    <t>49366424</t>
  </si>
  <si>
    <t xml:space="preserve">Divadlo Horní Počernice                                                                                                           </t>
  </si>
  <si>
    <t xml:space="preserve">Divadlo Horní Počernice, Praha                                                                                                                                            </t>
  </si>
  <si>
    <t xml:space="preserve">Votuzská 379/11                              </t>
  </si>
  <si>
    <t xml:space="preserve">PRAHA 9 - HORNÍ POČERNICE     </t>
  </si>
  <si>
    <t xml:space="preserve">281 920 326                   </t>
  </si>
  <si>
    <t xml:space="preserve">www.divadlopocernice.cz                                                    </t>
  </si>
  <si>
    <t xml:space="preserve">Hana Čížková                  </t>
  </si>
  <si>
    <t xml:space="preserve">281 920 326                                  </t>
  </si>
  <si>
    <t xml:space="preserve">281920339           </t>
  </si>
  <si>
    <t xml:space="preserve">Hana Čížková                                      </t>
  </si>
  <si>
    <t xml:space="preserve">01/001111  </t>
  </si>
  <si>
    <t xml:space="preserve">01/227111  </t>
  </si>
  <si>
    <t xml:space="preserve">01/258119  </t>
  </si>
  <si>
    <t>ID2</t>
  </si>
  <si>
    <t xml:space="preserve">01/254116  </t>
  </si>
  <si>
    <t>27250881</t>
  </si>
  <si>
    <t xml:space="preserve">Balet Praha - Pražský komorní balet Pavla Šmoka                                                                                   </t>
  </si>
  <si>
    <t xml:space="preserve">Balet Praha - Pražský komorní balet Pavla Šmoka, Praha                                                                                                                    </t>
  </si>
  <si>
    <t xml:space="preserve">Wolkerova 24/3                               </t>
  </si>
  <si>
    <t xml:space="preserve">PRAHA                         </t>
  </si>
  <si>
    <t xml:space="preserve">910 807 635                   </t>
  </si>
  <si>
    <t xml:space="preserve">www.balet-praha.cz                                                         </t>
  </si>
  <si>
    <t xml:space="preserve">01/255611  </t>
  </si>
  <si>
    <t>CZ0611</t>
  </si>
  <si>
    <t xml:space="preserve">Divadýlko Mrak                                                                                                                    </t>
  </si>
  <si>
    <t xml:space="preserve">Divadýlko Mrak, Havlíčkův Brod                                                                                                                                            </t>
  </si>
  <si>
    <t xml:space="preserve">Nad tratí 446                                </t>
  </si>
  <si>
    <t>580 01</t>
  </si>
  <si>
    <t xml:space="preserve">HAVLÍČKŮV BROD                </t>
  </si>
  <si>
    <t xml:space="preserve">777 288 293                   </t>
  </si>
  <si>
    <t xml:space="preserve">www.divadylkomrak.cz                                                       </t>
  </si>
  <si>
    <t xml:space="preserve">Josef Melena                  </t>
  </si>
  <si>
    <t xml:space="preserve">777 288 293                                  </t>
  </si>
  <si>
    <t xml:space="preserve">01/256119  </t>
  </si>
  <si>
    <t>28507061</t>
  </si>
  <si>
    <t xml:space="preserve">Divadlo pohádek                                                                                                                   </t>
  </si>
  <si>
    <t xml:space="preserve">Divadlo pohádek, Praha                                                                                                                                                    </t>
  </si>
  <si>
    <t xml:space="preserve">Pod Pekárnami 10                             </t>
  </si>
  <si>
    <t xml:space="preserve">603 805 271                   </t>
  </si>
  <si>
    <t xml:space="preserve">www.divadlopohadek.cz                                                      </t>
  </si>
  <si>
    <t xml:space="preserve">Kulturní portál, s.r.o. - zřizovatel                                                                                                                                                                                                                      </t>
  </si>
  <si>
    <t xml:space="preserve">603 805 271                                  </t>
  </si>
  <si>
    <t>01/256119</t>
  </si>
  <si>
    <t>f0115</t>
  </si>
  <si>
    <t>Divadlo Metro</t>
  </si>
  <si>
    <t>pocet</t>
  </si>
  <si>
    <t>S0101_1</t>
  </si>
  <si>
    <t>S0101_2</t>
  </si>
  <si>
    <t>S0102_2</t>
  </si>
  <si>
    <t>S0103_2</t>
  </si>
  <si>
    <t>S0104_2</t>
  </si>
  <si>
    <t>S0105_2</t>
  </si>
  <si>
    <t>S0106_1</t>
  </si>
  <si>
    <t>S0107_1</t>
  </si>
  <si>
    <t>S0108_1</t>
  </si>
  <si>
    <t>S0109_1</t>
  </si>
  <si>
    <t>S0110_1</t>
  </si>
  <si>
    <t>S0111_1</t>
  </si>
  <si>
    <t>S0112_1</t>
  </si>
  <si>
    <t>S0113_1</t>
  </si>
  <si>
    <t>S0114_1</t>
  </si>
  <si>
    <t>S0115_1</t>
  </si>
  <si>
    <t>S1201_1</t>
  </si>
  <si>
    <t>S1202_1</t>
  </si>
  <si>
    <t>S1203_1</t>
  </si>
  <si>
    <t>S1204_1</t>
  </si>
  <si>
    <t>S1205_1</t>
  </si>
  <si>
    <t>S1206_1</t>
  </si>
  <si>
    <t>S1207_1</t>
  </si>
  <si>
    <t>S1208_1</t>
  </si>
  <si>
    <t>S1209_1</t>
  </si>
  <si>
    <t>S1210_1</t>
  </si>
  <si>
    <t>S1211_1</t>
  </si>
  <si>
    <t>S1212_1</t>
  </si>
  <si>
    <t>S1213_1</t>
  </si>
  <si>
    <t>S1209_2</t>
  </si>
  <si>
    <t>S1212_2</t>
  </si>
  <si>
    <t>S1213_2</t>
  </si>
  <si>
    <t>S1301_1</t>
  </si>
  <si>
    <t>S1302_1</t>
  </si>
  <si>
    <t>S1303_1</t>
  </si>
  <si>
    <t>S1304_1</t>
  </si>
  <si>
    <t>S1305_1</t>
  </si>
  <si>
    <t>S1306_1</t>
  </si>
  <si>
    <t>S1307_1</t>
  </si>
  <si>
    <t>S1308_1</t>
  </si>
  <si>
    <t>S1309_1</t>
  </si>
  <si>
    <t>S1310_1</t>
  </si>
  <si>
    <t>S1311_1</t>
  </si>
  <si>
    <t>S1312_1</t>
  </si>
  <si>
    <t>S1301_2</t>
  </si>
  <si>
    <t>S1302_2</t>
  </si>
  <si>
    <t>S1303_2</t>
  </si>
  <si>
    <t>S1304_2</t>
  </si>
  <si>
    <t>S1305_2</t>
  </si>
  <si>
    <t>S1306_2</t>
  </si>
  <si>
    <t>S1308_2</t>
  </si>
  <si>
    <t>S1307_2</t>
  </si>
  <si>
    <t>S1309_2</t>
  </si>
  <si>
    <t>S1310_2</t>
  </si>
  <si>
    <t>S1311_2</t>
  </si>
  <si>
    <t>S1312_2</t>
  </si>
  <si>
    <t>S1301_3</t>
  </si>
  <si>
    <t>S1302_3</t>
  </si>
  <si>
    <t>S1303_3</t>
  </si>
  <si>
    <t>S1304_3</t>
  </si>
  <si>
    <t>S1305_3</t>
  </si>
  <si>
    <t>S1306_3</t>
  </si>
  <si>
    <t>S1307_3</t>
  </si>
  <si>
    <t>S1308_3</t>
  </si>
  <si>
    <t>S1309_3</t>
  </si>
  <si>
    <t>S1310_3</t>
  </si>
  <si>
    <t>S1311_3</t>
  </si>
  <si>
    <t>S1312_3</t>
  </si>
  <si>
    <t>S1301_4</t>
  </si>
  <si>
    <t>S1302_4</t>
  </si>
  <si>
    <t>S1303_4</t>
  </si>
  <si>
    <t>S1304_4</t>
  </si>
  <si>
    <t>S1305_4</t>
  </si>
  <si>
    <t>S1306_4</t>
  </si>
  <si>
    <t>S1307_4</t>
  </si>
  <si>
    <t>S1308_4</t>
  </si>
  <si>
    <t>S1309_4</t>
  </si>
  <si>
    <t>S1310_4</t>
  </si>
  <si>
    <t>S1311_4</t>
  </si>
  <si>
    <t>S1312_4</t>
  </si>
  <si>
    <t>S1301_5</t>
  </si>
  <si>
    <t>S1302_5</t>
  </si>
  <si>
    <t>S1303_5</t>
  </si>
  <si>
    <t>S1304_5</t>
  </si>
  <si>
    <t>S1305_5</t>
  </si>
  <si>
    <t>S1306_5</t>
  </si>
  <si>
    <t>S1307_5</t>
  </si>
  <si>
    <t>S1308_5</t>
  </si>
  <si>
    <t>S1309_5</t>
  </si>
  <si>
    <t>S1310_5</t>
  </si>
  <si>
    <t>S1311_5</t>
  </si>
  <si>
    <t>S1312_5</t>
  </si>
  <si>
    <t>S1301_6</t>
  </si>
  <si>
    <t>S1302_6</t>
  </si>
  <si>
    <t>S1303_6</t>
  </si>
  <si>
    <t>S1304_6</t>
  </si>
  <si>
    <t>S1305_6</t>
  </si>
  <si>
    <t>S1306_6</t>
  </si>
  <si>
    <t>S1307_6</t>
  </si>
  <si>
    <t>S1308_6</t>
  </si>
  <si>
    <t>S1309_6</t>
  </si>
  <si>
    <t>S1310_6</t>
  </si>
  <si>
    <t>S1311_6</t>
  </si>
  <si>
    <t>S1312_6</t>
  </si>
  <si>
    <t>S1301_7</t>
  </si>
  <si>
    <t>S1302_7</t>
  </si>
  <si>
    <t>S1303_7</t>
  </si>
  <si>
    <t>S1304_7</t>
  </si>
  <si>
    <t>S1305_7</t>
  </si>
  <si>
    <t>S1306_7</t>
  </si>
  <si>
    <t>S1307_7</t>
  </si>
  <si>
    <t>S1308_7</t>
  </si>
  <si>
    <t>S1309_7</t>
  </si>
  <si>
    <t>S1310_7</t>
  </si>
  <si>
    <t>S1311_7</t>
  </si>
  <si>
    <t>S1312_7</t>
  </si>
  <si>
    <t>S1301_8</t>
  </si>
  <si>
    <t>S1302_8</t>
  </si>
  <si>
    <t>S1303_8</t>
  </si>
  <si>
    <t>S1304_8</t>
  </si>
  <si>
    <t>S1305_8</t>
  </si>
  <si>
    <t>S1306_8</t>
  </si>
  <si>
    <t>S1307_8</t>
  </si>
  <si>
    <t>S1308_8</t>
  </si>
  <si>
    <t>S1309_8</t>
  </si>
  <si>
    <t>S1310_8</t>
  </si>
  <si>
    <t>S1311_8</t>
  </si>
  <si>
    <t>S1312_8</t>
  </si>
  <si>
    <t>S1313_1</t>
  </si>
  <si>
    <t>S1314_1</t>
  </si>
  <si>
    <t>S1315_1</t>
  </si>
  <si>
    <t>S1316_1</t>
  </si>
  <si>
    <t>S1317_1</t>
  </si>
  <si>
    <t>S1318_1</t>
  </si>
  <si>
    <t>S1319_1</t>
  </si>
  <si>
    <t>S1320_1</t>
  </si>
  <si>
    <t>S1321_1</t>
  </si>
  <si>
    <t>S1322_1</t>
  </si>
  <si>
    <t>S1323_1</t>
  </si>
  <si>
    <t>S1324_1</t>
  </si>
  <si>
    <t>S1325_1</t>
  </si>
  <si>
    <t>S1326_1</t>
  </si>
  <si>
    <t>S1313_2</t>
  </si>
  <si>
    <t>S1314_2</t>
  </si>
  <si>
    <t>S1315_2</t>
  </si>
  <si>
    <t>S1316_2</t>
  </si>
  <si>
    <t>S1317_2</t>
  </si>
  <si>
    <t>S1318_2</t>
  </si>
  <si>
    <t>S1319_2</t>
  </si>
  <si>
    <t>S1320_2</t>
  </si>
  <si>
    <t>S1321_2</t>
  </si>
  <si>
    <t>S1322_2</t>
  </si>
  <si>
    <t>S1323_2</t>
  </si>
  <si>
    <t>S1324_2</t>
  </si>
  <si>
    <t>S1325_2</t>
  </si>
  <si>
    <t>S1326_2</t>
  </si>
  <si>
    <t>S1401_1</t>
  </si>
  <si>
    <t>S1402_1</t>
  </si>
  <si>
    <t>S1403_1</t>
  </si>
  <si>
    <t>S1404_1</t>
  </si>
  <si>
    <t>S1405_1</t>
  </si>
  <si>
    <t>S1406_1</t>
  </si>
  <si>
    <t>S1407_1</t>
  </si>
  <si>
    <t>S1408_1</t>
  </si>
  <si>
    <t>S1409_1</t>
  </si>
  <si>
    <t>S1410_1</t>
  </si>
  <si>
    <t>S1411_1</t>
  </si>
  <si>
    <t>S1412_1</t>
  </si>
  <si>
    <t>S1401_2</t>
  </si>
  <si>
    <t>S1402_2</t>
  </si>
  <si>
    <t>S1403_2</t>
  </si>
  <si>
    <t>S1404_2</t>
  </si>
  <si>
    <t>S1405_2</t>
  </si>
  <si>
    <t>S1406_2</t>
  </si>
  <si>
    <t>S1407_2</t>
  </si>
  <si>
    <t>S1408_2</t>
  </si>
  <si>
    <t>S1409_2</t>
  </si>
  <si>
    <t>S1410_2</t>
  </si>
  <si>
    <t>S1411_2</t>
  </si>
  <si>
    <t>S1412_2</t>
  </si>
  <si>
    <t>S1401_3</t>
  </si>
  <si>
    <t>S1402_3</t>
  </si>
  <si>
    <t>S1403_3</t>
  </si>
  <si>
    <t>S1404_3</t>
  </si>
  <si>
    <t>S1405_3</t>
  </si>
  <si>
    <t>S1406_3</t>
  </si>
  <si>
    <t>S1407_3</t>
  </si>
  <si>
    <t>S1408_3</t>
  </si>
  <si>
    <t>S1411_3</t>
  </si>
  <si>
    <t>S1409_3</t>
  </si>
  <si>
    <t>S1410_3</t>
  </si>
  <si>
    <t>S1412_3</t>
  </si>
  <si>
    <t>S1401_4</t>
  </si>
  <si>
    <t>S1402_4</t>
  </si>
  <si>
    <t>S1403_4</t>
  </si>
  <si>
    <t>S1404_4</t>
  </si>
  <si>
    <t>S1405_4</t>
  </si>
  <si>
    <t>S1406_4</t>
  </si>
  <si>
    <t>S1407_4</t>
  </si>
  <si>
    <t>S1408_4</t>
  </si>
  <si>
    <t>S1409_4</t>
  </si>
  <si>
    <t>S1410_4</t>
  </si>
  <si>
    <t>S1411_4</t>
  </si>
  <si>
    <t>S1412_4</t>
  </si>
  <si>
    <t>S1401_5</t>
  </si>
  <si>
    <t>S1402_5</t>
  </si>
  <si>
    <t>S1403_5</t>
  </si>
  <si>
    <t>S1404_5</t>
  </si>
  <si>
    <t>S1405_5</t>
  </si>
  <si>
    <t>S1406_5</t>
  </si>
  <si>
    <t>S1407_5</t>
  </si>
  <si>
    <t>S1408_5</t>
  </si>
  <si>
    <t>S1409_5</t>
  </si>
  <si>
    <t>S1410_5</t>
  </si>
  <si>
    <t>S1411_5</t>
  </si>
  <si>
    <t>S1412_5</t>
  </si>
  <si>
    <t>S1401_6</t>
  </si>
  <si>
    <t>S1402_6</t>
  </si>
  <si>
    <t>S1403_6</t>
  </si>
  <si>
    <t>S1404_6</t>
  </si>
  <si>
    <t>S1405_6</t>
  </si>
  <si>
    <t>S1406_6</t>
  </si>
  <si>
    <t>S1407_6</t>
  </si>
  <si>
    <t>S1408_6</t>
  </si>
  <si>
    <t>S1409_6</t>
  </si>
  <si>
    <t>S1410_6</t>
  </si>
  <si>
    <t>S1411_6</t>
  </si>
  <si>
    <t>S1412_6</t>
  </si>
  <si>
    <t>S1401_7</t>
  </si>
  <si>
    <t>S1402_7</t>
  </si>
  <si>
    <t>S1403_7</t>
  </si>
  <si>
    <t>S1404_7</t>
  </si>
  <si>
    <t>S1405_7</t>
  </si>
  <si>
    <t>S1406_7</t>
  </si>
  <si>
    <t>S1407_7</t>
  </si>
  <si>
    <t>S1408_7</t>
  </si>
  <si>
    <t>S1409_7</t>
  </si>
  <si>
    <t>S1410_7</t>
  </si>
  <si>
    <t>S1411_7</t>
  </si>
  <si>
    <t>S1412_7</t>
  </si>
  <si>
    <t>S1401_8</t>
  </si>
  <si>
    <t>S1402_8</t>
  </si>
  <si>
    <t>S1403_8</t>
  </si>
  <si>
    <t>S1404_8</t>
  </si>
  <si>
    <t>S1405_8</t>
  </si>
  <si>
    <t>S1406_8</t>
  </si>
  <si>
    <t>S1407_8</t>
  </si>
  <si>
    <t>S1408_8</t>
  </si>
  <si>
    <t>S1409_8</t>
  </si>
  <si>
    <t>S1410_8</t>
  </si>
  <si>
    <t>S1411_8</t>
  </si>
  <si>
    <t>S1412_8</t>
  </si>
  <si>
    <t>S1401_9</t>
  </si>
  <si>
    <t>S1402_9</t>
  </si>
  <si>
    <t>S1403_9</t>
  </si>
  <si>
    <t>S1404_9</t>
  </si>
  <si>
    <t>S1405_9</t>
  </si>
  <si>
    <t>S1406_9</t>
  </si>
  <si>
    <t>S1407_9</t>
  </si>
  <si>
    <t>S1408_9</t>
  </si>
  <si>
    <t>S1409_9</t>
  </si>
  <si>
    <t>S1410_9</t>
  </si>
  <si>
    <t>S1411_9</t>
  </si>
  <si>
    <t>S1412_9</t>
  </si>
  <si>
    <t>S1401_10</t>
  </si>
  <si>
    <t>S1402_10</t>
  </si>
  <si>
    <t>S1403_10</t>
  </si>
  <si>
    <t>S1404_10</t>
  </si>
  <si>
    <t>S1405_10</t>
  </si>
  <si>
    <t>S1406_10</t>
  </si>
  <si>
    <t>S1407_10</t>
  </si>
  <si>
    <t>S1408_10</t>
  </si>
  <si>
    <t>S1409_10</t>
  </si>
  <si>
    <t>S1410_10</t>
  </si>
  <si>
    <t>S1411_10</t>
  </si>
  <si>
    <t>S1412_10</t>
  </si>
  <si>
    <t>S1501_1</t>
  </si>
  <si>
    <t>S1502_1</t>
  </si>
  <si>
    <t>S1503_1</t>
  </si>
  <si>
    <t>S1504_1</t>
  </si>
  <si>
    <t>S1505_1</t>
  </si>
  <si>
    <t>S1506_1</t>
  </si>
  <si>
    <t>S1507_1</t>
  </si>
  <si>
    <t>S1508_1</t>
  </si>
  <si>
    <t>S1509_1</t>
  </si>
  <si>
    <t>S1510_1</t>
  </si>
  <si>
    <t>S1511_1</t>
  </si>
  <si>
    <t>S1512_1</t>
  </si>
  <si>
    <t>S1513_1</t>
  </si>
  <si>
    <t>S1514_1</t>
  </si>
  <si>
    <t>S1515_1</t>
  </si>
  <si>
    <t>S1516_1</t>
  </si>
  <si>
    <t>S1517_1</t>
  </si>
  <si>
    <t>S1518_1</t>
  </si>
  <si>
    <t>S1519_1</t>
  </si>
  <si>
    <t>S1520_1</t>
  </si>
  <si>
    <t>S1521_1</t>
  </si>
  <si>
    <t>S1522_1</t>
  </si>
  <si>
    <t>S1523_1</t>
  </si>
  <si>
    <t>S1524_1</t>
  </si>
  <si>
    <t>S1525_1</t>
  </si>
  <si>
    <t>S1529_1</t>
  </si>
  <si>
    <t>S1601_1</t>
  </si>
  <si>
    <t>S1602_1</t>
  </si>
  <si>
    <t>S1603_1</t>
  </si>
  <si>
    <t>S1604_1</t>
  </si>
  <si>
    <t>S1605_1</t>
  </si>
  <si>
    <t>S1606_1</t>
  </si>
  <si>
    <t>S1607_1</t>
  </si>
  <si>
    <t>S1608_1</t>
  </si>
  <si>
    <t>S1609_1</t>
  </si>
  <si>
    <t>S1610_1</t>
  </si>
  <si>
    <t>S1611_1</t>
  </si>
  <si>
    <t>S1612_1</t>
  </si>
  <si>
    <t>SMX1701_1</t>
  </si>
  <si>
    <t>SMX1702_1</t>
  </si>
  <si>
    <t>SMX1703_1</t>
  </si>
  <si>
    <t>SMX1704_1</t>
  </si>
  <si>
    <t>SMX1705_1</t>
  </si>
  <si>
    <t>SMX1706_1</t>
  </si>
  <si>
    <t>SMX1707_1</t>
  </si>
  <si>
    <t>SMX1708_1</t>
  </si>
  <si>
    <t>SMX1709_1</t>
  </si>
  <si>
    <t>SMX1710_1</t>
  </si>
  <si>
    <t>SMX1711_1</t>
  </si>
  <si>
    <t>SMN1701_2</t>
  </si>
  <si>
    <t>SMN1702_2</t>
  </si>
  <si>
    <t>SMN1703_2</t>
  </si>
  <si>
    <t>SMN1704_2</t>
  </si>
  <si>
    <t>SMN1705_2</t>
  </si>
  <si>
    <t>SMN1706_2</t>
  </si>
  <si>
    <t>SMN1707_2</t>
  </si>
  <si>
    <t>SMN1708_2</t>
  </si>
  <si>
    <t>SMN1709_2</t>
  </si>
  <si>
    <t>SMN1710_2</t>
  </si>
  <si>
    <t>SMN1711_2</t>
  </si>
  <si>
    <t xml:space="preserve"> </t>
  </si>
  <si>
    <t>Celkem</t>
  </si>
  <si>
    <t>PCzriz</t>
  </si>
  <si>
    <t>Maximum z f1702_1</t>
  </si>
  <si>
    <t>Minimum z f1702_2</t>
  </si>
  <si>
    <t>Maximum z f1703_1</t>
  </si>
  <si>
    <t>Maximum z f1704_1</t>
  </si>
  <si>
    <t>Maximum z f1705_1</t>
  </si>
  <si>
    <t>Maximum z f1706_1</t>
  </si>
  <si>
    <t>Maximum z f1707_1</t>
  </si>
  <si>
    <t>Maximum z f1708_1</t>
  </si>
  <si>
    <t>Maximum z f1709_1</t>
  </si>
  <si>
    <t>Maximum z f1710_1</t>
  </si>
  <si>
    <t>Maximum z f1711_1</t>
  </si>
  <si>
    <t>Minimum z f1711_2</t>
  </si>
  <si>
    <t>Minimum z f1710_2</t>
  </si>
  <si>
    <t>Minimum z f1709_2</t>
  </si>
  <si>
    <t>Minimum z f1708_2</t>
  </si>
  <si>
    <t>Minimum z f1707_2</t>
  </si>
  <si>
    <t>Minimum z f1706_2</t>
  </si>
  <si>
    <t>Minimum z f1705_2</t>
  </si>
  <si>
    <t>Minimum z f1704_2</t>
  </si>
  <si>
    <t>Minimum z f1703_2</t>
  </si>
  <si>
    <t>Pocet</t>
  </si>
  <si>
    <t>R0101_1</t>
  </si>
  <si>
    <t>R0101_2</t>
  </si>
  <si>
    <t>R0102_2</t>
  </si>
  <si>
    <t>R0103_2</t>
  </si>
  <si>
    <t>R0104_2</t>
  </si>
  <si>
    <t>R0105_2</t>
  </si>
  <si>
    <t>R0106_1</t>
  </si>
  <si>
    <t>R0107_1</t>
  </si>
  <si>
    <t>R0108_1</t>
  </si>
  <si>
    <t>R0109_1</t>
  </si>
  <si>
    <t>R0110_1</t>
  </si>
  <si>
    <t>R0111_1</t>
  </si>
  <si>
    <t>R0112_1</t>
  </si>
  <si>
    <t>R0113_1</t>
  </si>
  <si>
    <t>R0114_1</t>
  </si>
  <si>
    <t>R0115_1</t>
  </si>
  <si>
    <t>R2201_1</t>
  </si>
  <si>
    <t>R2202_1</t>
  </si>
  <si>
    <t>R2203_1</t>
  </si>
  <si>
    <t>R2204_1</t>
  </si>
  <si>
    <t>R2205_1</t>
  </si>
  <si>
    <t>R2201_2</t>
  </si>
  <si>
    <t>R2204_2</t>
  </si>
  <si>
    <t>R2205_2</t>
  </si>
  <si>
    <t>R2301_1</t>
  </si>
  <si>
    <t>R2302_1</t>
  </si>
  <si>
    <t>R2303_1</t>
  </si>
  <si>
    <t>R2304_1</t>
  </si>
  <si>
    <t>R2305_1</t>
  </si>
  <si>
    <t>R2306_1</t>
  </si>
  <si>
    <t>R2307_1</t>
  </si>
  <si>
    <t>R2308_1</t>
  </si>
  <si>
    <t>R2309_1</t>
  </si>
  <si>
    <t>R2310_1</t>
  </si>
  <si>
    <t>R2311_1</t>
  </si>
  <si>
    <t>R2312_1</t>
  </si>
  <si>
    <t>R2301_2</t>
  </si>
  <si>
    <t>R2302_2</t>
  </si>
  <si>
    <t>R2303_2</t>
  </si>
  <si>
    <t>R2304_2</t>
  </si>
  <si>
    <t>R2305_2</t>
  </si>
  <si>
    <t>R2306_2</t>
  </si>
  <si>
    <t>R2307_2</t>
  </si>
  <si>
    <t>R2308_2</t>
  </si>
  <si>
    <t>R2309_2</t>
  </si>
  <si>
    <t>R2310_2</t>
  </si>
  <si>
    <t>R2311_2</t>
  </si>
  <si>
    <t>R2312_2</t>
  </si>
  <si>
    <t>R2301_3</t>
  </si>
  <si>
    <t>R2302_3</t>
  </si>
  <si>
    <t>R2303_3</t>
  </si>
  <si>
    <t>R2304_3</t>
  </si>
  <si>
    <t>R2305_3</t>
  </si>
  <si>
    <t>R2306_3</t>
  </si>
  <si>
    <t>R2307_3</t>
  </si>
  <si>
    <t>R2308_3</t>
  </si>
  <si>
    <t>R2309_3</t>
  </si>
  <si>
    <t>R2310_3</t>
  </si>
  <si>
    <t>R2311_3</t>
  </si>
  <si>
    <t>R2312_3</t>
  </si>
  <si>
    <t>R2301_4</t>
  </si>
  <si>
    <t>R2302_4</t>
  </si>
  <si>
    <t>R2303_4</t>
  </si>
  <si>
    <t>R2304_4</t>
  </si>
  <si>
    <t>R2305_4</t>
  </si>
  <si>
    <t>R2306_4</t>
  </si>
  <si>
    <t>R2307_4</t>
  </si>
  <si>
    <t>R2308_4</t>
  </si>
  <si>
    <t>R2309_4</t>
  </si>
  <si>
    <t>R2310_4</t>
  </si>
  <si>
    <t>R2311_4</t>
  </si>
  <si>
    <t>R2312_4</t>
  </si>
  <si>
    <t>R2301_5</t>
  </si>
  <si>
    <t>R2302_5</t>
  </si>
  <si>
    <t>R2303_5</t>
  </si>
  <si>
    <t>R2304_5</t>
  </si>
  <si>
    <t>R2305_5</t>
  </si>
  <si>
    <t>R2306_5</t>
  </si>
  <si>
    <t>R2307_5</t>
  </si>
  <si>
    <t>R2308_5</t>
  </si>
  <si>
    <t>R2309_5</t>
  </si>
  <si>
    <t>R2310_5</t>
  </si>
  <si>
    <t>R2311_5</t>
  </si>
  <si>
    <t>R2312_5</t>
  </si>
  <si>
    <t>R2313_1</t>
  </si>
  <si>
    <t>R2313_2</t>
  </si>
  <si>
    <t>R2314_1</t>
  </si>
  <si>
    <t>R2314_2</t>
  </si>
  <si>
    <t>R2401_1</t>
  </si>
  <si>
    <t>R2402_1</t>
  </si>
  <si>
    <t>R2403_1</t>
  </si>
  <si>
    <t>R2404_1</t>
  </si>
  <si>
    <t>R2405_1</t>
  </si>
  <si>
    <t>R2406_1</t>
  </si>
  <si>
    <t>R2407_1</t>
  </si>
  <si>
    <t>R2408_1</t>
  </si>
  <si>
    <t>R2409_1</t>
  </si>
  <si>
    <t>R2410_1</t>
  </si>
  <si>
    <t>R2411_1</t>
  </si>
  <si>
    <t>R2412_1</t>
  </si>
  <si>
    <t>R2401_2</t>
  </si>
  <si>
    <t>R2402_2</t>
  </si>
  <si>
    <t>R2403_2</t>
  </si>
  <si>
    <t>R2404_2</t>
  </si>
  <si>
    <t>R2405_2</t>
  </si>
  <si>
    <t>R2406_2</t>
  </si>
  <si>
    <t>R2407_2</t>
  </si>
  <si>
    <t>R2408_2</t>
  </si>
  <si>
    <t>R2409_2</t>
  </si>
  <si>
    <t>R2410_2</t>
  </si>
  <si>
    <t>R2411_2</t>
  </si>
  <si>
    <t>R2412_2</t>
  </si>
  <si>
    <t>R2401_3</t>
  </si>
  <si>
    <t>R2402_3</t>
  </si>
  <si>
    <t>R2403_3</t>
  </si>
  <si>
    <t>R2404_3</t>
  </si>
  <si>
    <t>R2405_3</t>
  </si>
  <si>
    <t>R2406_3</t>
  </si>
  <si>
    <t>R2407_3</t>
  </si>
  <si>
    <t>R2408_3</t>
  </si>
  <si>
    <t>R2409_3</t>
  </si>
  <si>
    <t>R2410_3</t>
  </si>
  <si>
    <t>R2411_3</t>
  </si>
  <si>
    <t>R2412_3</t>
  </si>
  <si>
    <t>R2401_4</t>
  </si>
  <si>
    <t>R2402_4</t>
  </si>
  <si>
    <t>R2403_4</t>
  </si>
  <si>
    <t>R2404_4</t>
  </si>
  <si>
    <t>R2406_4</t>
  </si>
  <si>
    <t>R2407_4</t>
  </si>
  <si>
    <t>R2405_4</t>
  </si>
  <si>
    <t>R2408_4</t>
  </si>
  <si>
    <t>R2409_4</t>
  </si>
  <si>
    <t>R2410_4</t>
  </si>
  <si>
    <t>R2411_4</t>
  </si>
  <si>
    <t>R2412_4</t>
  </si>
  <si>
    <t>R2401_5</t>
  </si>
  <si>
    <t>R2402_5</t>
  </si>
  <si>
    <t>R2403_5</t>
  </si>
  <si>
    <t>R2404_5</t>
  </si>
  <si>
    <t>R2405_5</t>
  </si>
  <si>
    <t>R2406_5</t>
  </si>
  <si>
    <t>R2407_5</t>
  </si>
  <si>
    <t>R2408_5</t>
  </si>
  <si>
    <t>R2409_5</t>
  </si>
  <si>
    <t>R2410_5</t>
  </si>
  <si>
    <t>R2411_5</t>
  </si>
  <si>
    <t>R2412_5</t>
  </si>
  <si>
    <t>R2401_6</t>
  </si>
  <si>
    <t>R2402_6</t>
  </si>
  <si>
    <t>R2403_6</t>
  </si>
  <si>
    <t>R2404_6</t>
  </si>
  <si>
    <t>R2405_6</t>
  </si>
  <si>
    <t>R2406_6</t>
  </si>
  <si>
    <t>R2407_6</t>
  </si>
  <si>
    <t>R2408_6</t>
  </si>
  <si>
    <t>R2409_6</t>
  </si>
  <si>
    <t>R2410_6</t>
  </si>
  <si>
    <t>R2411_6</t>
  </si>
  <si>
    <t>R2412_6</t>
  </si>
  <si>
    <t>R2401_7</t>
  </si>
  <si>
    <t>R2402_7</t>
  </si>
  <si>
    <t>R2403_7</t>
  </si>
  <si>
    <t>R2404_7</t>
  </si>
  <si>
    <t>R2405_7</t>
  </si>
  <si>
    <t>R2406_7</t>
  </si>
  <si>
    <t>R2407_7</t>
  </si>
  <si>
    <t>R2408_7</t>
  </si>
  <si>
    <t>R2409_7</t>
  </si>
  <si>
    <t>R2410_7</t>
  </si>
  <si>
    <t>R2411_7</t>
  </si>
  <si>
    <t>R2412_7</t>
  </si>
  <si>
    <t>R2401_8</t>
  </si>
  <si>
    <t>R2402_8</t>
  </si>
  <si>
    <t>R2403_8</t>
  </si>
  <si>
    <t>R2404_8</t>
  </si>
  <si>
    <t>R2405_8</t>
  </si>
  <si>
    <t>R2406_8</t>
  </si>
  <si>
    <t>R2407_8</t>
  </si>
  <si>
    <t>R2408_8</t>
  </si>
  <si>
    <t>R2409_8</t>
  </si>
  <si>
    <t>R2410_8</t>
  </si>
  <si>
    <t>R2411_8</t>
  </si>
  <si>
    <t>R2412_8</t>
  </si>
  <si>
    <t>R2801_2</t>
  </si>
  <si>
    <t>R2802_2</t>
  </si>
  <si>
    <t>R2803_2</t>
  </si>
  <si>
    <t>Maximum z f2701_1</t>
  </si>
  <si>
    <t>Minimum z f2701_2</t>
  </si>
  <si>
    <t>Maximum z f2702_1</t>
  </si>
  <si>
    <t>Minimum z f2702_2</t>
  </si>
  <si>
    <t>Maximum z f2703_1</t>
  </si>
  <si>
    <t>Minimum z f2703_2</t>
  </si>
  <si>
    <t>Maximum z f2704_1</t>
  </si>
  <si>
    <t>Minimum z f2704_2</t>
  </si>
  <si>
    <t>Maximum z f2705_1</t>
  </si>
  <si>
    <t>Minimum z f2705_2</t>
  </si>
  <si>
    <t>Maximum z f2706_1</t>
  </si>
  <si>
    <t>Minimum z f2706_2</t>
  </si>
  <si>
    <t>Maximum z f2707_1</t>
  </si>
  <si>
    <t>Minimum z f2707_2</t>
  </si>
  <si>
    <t>Maximum z f2708_1</t>
  </si>
  <si>
    <t>Minimum z f2708_2</t>
  </si>
  <si>
    <t>Maximum z f2709_1</t>
  </si>
  <si>
    <t>Minimum z f2709_2</t>
  </si>
  <si>
    <t>Maximum z f2710_1</t>
  </si>
  <si>
    <t>Minimum z f2710_2</t>
  </si>
  <si>
    <t>Maximum z f2711_1</t>
  </si>
  <si>
    <t>Minimum z f2711_2</t>
  </si>
  <si>
    <t>CZ063</t>
  </si>
  <si>
    <t>CZ064</t>
  </si>
  <si>
    <t>x</t>
  </si>
  <si>
    <t>Kraj Vysočina</t>
  </si>
  <si>
    <t>KRAJ VYSOČINA  C E L K E M</t>
  </si>
  <si>
    <t>STČ</t>
  </si>
  <si>
    <t>JHČ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</si>
  <si>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</si>
  <si>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</si>
  <si>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</si>
  <si>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</si>
  <si>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</si>
  <si>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</si>
  <si>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</si>
  <si>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</si>
  <si>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</si>
  <si>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</si>
  <si>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</si>
  <si>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 xml:space="preserve">01/259424  </t>
  </si>
  <si>
    <t xml:space="preserve">Spolek loutkářů v Lounech                                                                                                         </t>
  </si>
  <si>
    <t xml:space="preserve">Spolek loutkářů v Lounech - LOUNY                                                                                                                                         </t>
  </si>
  <si>
    <t xml:space="preserve">Husova 832                                   </t>
  </si>
  <si>
    <t xml:space="preserve">LOUNY                         </t>
  </si>
  <si>
    <t xml:space="preserve">602 743 649                   </t>
  </si>
  <si>
    <t xml:space="preserve">Jiří Dragoun                  </t>
  </si>
  <si>
    <t xml:space="preserve">602 743 649                                  </t>
  </si>
  <si>
    <t xml:space="preserve">01/260111  </t>
  </si>
  <si>
    <t>22834265</t>
  </si>
  <si>
    <t xml:space="preserve">Malostranská Beseda                                                                                                               </t>
  </si>
  <si>
    <t xml:space="preserve">Malostranská Beseda, Praha - PRAHA 1                                                                                                                                      </t>
  </si>
  <si>
    <t xml:space="preserve">Malostranské náměstí 21                      </t>
  </si>
  <si>
    <t xml:space="preserve">774 042 313                   </t>
  </si>
  <si>
    <t xml:space="preserve">www.malostranska-beseda.cz                                                 </t>
  </si>
  <si>
    <t xml:space="preserve">Martin Vodehnal               </t>
  </si>
  <si>
    <t xml:space="preserve">774 042 313                                  </t>
  </si>
  <si>
    <t xml:space="preserve">vodehnal@malostranska-beseda.cz              </t>
  </si>
  <si>
    <t xml:space="preserve">David Dvořák                                      </t>
  </si>
  <si>
    <t xml:space="preserve">01/261118  </t>
  </si>
  <si>
    <t xml:space="preserve">KD Krakov - zařízení MČ Praha 8                                                                                                   </t>
  </si>
  <si>
    <t xml:space="preserve">KD Krakov, Praha                                                                                                                                                          </t>
  </si>
  <si>
    <t xml:space="preserve">Těšínská 600/4                               </t>
  </si>
  <si>
    <t xml:space="preserve">606 634 802                   </t>
  </si>
  <si>
    <t xml:space="preserve">www.kdkrakov.cz                                                            </t>
  </si>
  <si>
    <t xml:space="preserve">Jarmila Mastejová             </t>
  </si>
  <si>
    <t xml:space="preserve">606 634 802                                  </t>
  </si>
  <si>
    <t xml:space="preserve">jarmila.mastejova@praha8.cz                  </t>
  </si>
  <si>
    <t xml:space="preserve">01/262622  </t>
  </si>
  <si>
    <t>26996154</t>
  </si>
  <si>
    <t>CZ0642</t>
  </si>
  <si>
    <t xml:space="preserve">Malé divadlo Kjógenu                                                                                                              </t>
  </si>
  <si>
    <t xml:space="preserve">Malé divadlo Kjógenu, Brno                                                                                                                                                </t>
  </si>
  <si>
    <t xml:space="preserve">Prokešova 46                                 </t>
  </si>
  <si>
    <t>643 00</t>
  </si>
  <si>
    <t xml:space="preserve">603 466 237                   </t>
  </si>
  <si>
    <t xml:space="preserve">www.kjogen.cz                                                              </t>
  </si>
  <si>
    <t xml:space="preserve">Tomáš Pavčík                  </t>
  </si>
  <si>
    <t xml:space="preserve">603 466 237                                  </t>
  </si>
  <si>
    <t xml:space="preserve">tpavcik@seznam.cz                            </t>
  </si>
  <si>
    <t xml:space="preserve">01/263114  </t>
  </si>
  <si>
    <t>26997363</t>
  </si>
  <si>
    <t xml:space="preserve">Loutky v nemocnici                                                                                                                </t>
  </si>
  <si>
    <t xml:space="preserve">Loutky v nemocnici, Praha 4                                                                                                                                               </t>
  </si>
  <si>
    <t xml:space="preserve">Klírova 4                                    </t>
  </si>
  <si>
    <t xml:space="preserve">776 586 857                   </t>
  </si>
  <si>
    <t xml:space="preserve">www.loutkyvnemocnici                                                       </t>
  </si>
  <si>
    <t xml:space="preserve">Další: H. Řepová, Dufková                                                                                                                                                                                                                                 </t>
  </si>
  <si>
    <t xml:space="preserve">Marie Míková                  </t>
  </si>
  <si>
    <t xml:space="preserve">776 586 857                                  </t>
  </si>
  <si>
    <t xml:space="preserve">marka.mikova@loutkyvnemocnici.cz             </t>
  </si>
  <si>
    <t xml:space="preserve">01/273111  </t>
  </si>
  <si>
    <t xml:space="preserve">Studio Citadela                                                                                                                   </t>
  </si>
  <si>
    <t xml:space="preserve">Studio Citadela, Praha                                                                                                                                                    </t>
  </si>
  <si>
    <t xml:space="preserve">Klimentská 16                                </t>
  </si>
  <si>
    <t xml:space="preserve">222 310 737                   </t>
  </si>
  <si>
    <t xml:space="preserve">602 463 664  </t>
  </si>
  <si>
    <t xml:space="preserve">www.studiocitadela.cz                                                      </t>
  </si>
  <si>
    <t xml:space="preserve">Kodetová                      </t>
  </si>
  <si>
    <t xml:space="preserve">602 463 664                                  </t>
  </si>
  <si>
    <t xml:space="preserve">222 310 737  </t>
  </si>
  <si>
    <t xml:space="preserve">kodetova@studiocitadela.cz                   </t>
  </si>
  <si>
    <t xml:space="preserve">01/281112  </t>
  </si>
  <si>
    <t>26639050</t>
  </si>
  <si>
    <t xml:space="preserve">Malé Vinohradské divadlo                                                                                                          </t>
  </si>
  <si>
    <t xml:space="preserve">Malé Vinohradské divadlo, Praha - PRAHA 2                                                                                                                                 </t>
  </si>
  <si>
    <t xml:space="preserve">Záhřebská 21                                 </t>
  </si>
  <si>
    <t xml:space="preserve">774 412 922                   </t>
  </si>
  <si>
    <t xml:space="preserve">www.male-vinohradske.cz                                                    </t>
  </si>
  <si>
    <t xml:space="preserve">Hana Mathauserová             </t>
  </si>
  <si>
    <t xml:space="preserve">774 412 922                                  </t>
  </si>
  <si>
    <t xml:space="preserve">produkce@male-vinohradske.com                </t>
  </si>
  <si>
    <t xml:space="preserve">01/282712  </t>
  </si>
  <si>
    <t>26631407</t>
  </si>
  <si>
    <t xml:space="preserve">Divadlo Tramtarie, o.s.                                                                                                           </t>
  </si>
  <si>
    <t xml:space="preserve">Divadlo Tramtarie, Olomouc                                                                                                                                                </t>
  </si>
  <si>
    <t xml:space="preserve">Hynaisova 11                                 </t>
  </si>
  <si>
    <t xml:space="preserve">777 703 946                   </t>
  </si>
  <si>
    <t xml:space="preserve">www.divadlotramtarie.cz                                                    </t>
  </si>
  <si>
    <t xml:space="preserve">Petra Němečková               </t>
  </si>
  <si>
    <t xml:space="preserve">777 703 946                                  </t>
  </si>
  <si>
    <t xml:space="preserve">info@divadlotramtarie.cz                     </t>
  </si>
  <si>
    <t xml:space="preserve">01/283622  </t>
  </si>
  <si>
    <t>64507831</t>
  </si>
  <si>
    <t xml:space="preserve">G-Studio, s.r.o.                                                                                                                  </t>
  </si>
  <si>
    <t xml:space="preserve">G-Studio, Brno                                                                                                                                                            </t>
  </si>
  <si>
    <t xml:space="preserve">Rázusova 84                                  </t>
  </si>
  <si>
    <t>614 00</t>
  </si>
  <si>
    <t xml:space="preserve">777 730 636                   </t>
  </si>
  <si>
    <t xml:space="preserve">www.g-studio.cz                                                            </t>
  </si>
  <si>
    <t xml:space="preserve">Jana Bartošová                </t>
  </si>
  <si>
    <t xml:space="preserve">777 730 636                                  </t>
  </si>
  <si>
    <t xml:space="preserve">almanach.tajemna@seznam.cz                   </t>
  </si>
  <si>
    <t xml:space="preserve">01/284114  </t>
  </si>
  <si>
    <t>26626721</t>
  </si>
  <si>
    <t xml:space="preserve">Transteatral, o.s.                                                                                                                </t>
  </si>
  <si>
    <t xml:space="preserve">Transteatral, Praha - PRAHA 1                                                                                                                                             </t>
  </si>
  <si>
    <t xml:space="preserve">V Jámě 4                                     </t>
  </si>
  <si>
    <t xml:space="preserve">602 589 513                   </t>
  </si>
  <si>
    <t xml:space="preserve">www.transteatral.cz                                                        </t>
  </si>
  <si>
    <t xml:space="preserve">Martina Černá                 </t>
  </si>
  <si>
    <t xml:space="preserve">602 589 513                                  </t>
  </si>
  <si>
    <t xml:space="preserve">cerna@transteatral.cz                        </t>
  </si>
  <si>
    <t xml:space="preserve">01/285116  </t>
  </si>
  <si>
    <t>66000408</t>
  </si>
  <si>
    <t xml:space="preserve">Vosto 5                                                                                                                           </t>
  </si>
  <si>
    <t xml:space="preserve">Vosto 5, Praha - PRAHA 6                                                                                                                                                  </t>
  </si>
  <si>
    <t xml:space="preserve">Litovická 357/11                             </t>
  </si>
  <si>
    <t xml:space="preserve">608 920 937                   </t>
  </si>
  <si>
    <t xml:space="preserve">www.vosto5.cz                                                              </t>
  </si>
  <si>
    <t xml:space="preserve">Petr Prokop                   </t>
  </si>
  <si>
    <t xml:space="preserve">608 920 937                                  </t>
  </si>
  <si>
    <t xml:space="preserve">petar@vosto5.cz                              </t>
  </si>
  <si>
    <t xml:space="preserve">01/272622  </t>
  </si>
  <si>
    <t>27052460</t>
  </si>
  <si>
    <t xml:space="preserve">BuranTeatr o.s.                                                                                                                   </t>
  </si>
  <si>
    <t xml:space="preserve">BuranTeatr, Brno                                                                                                                                                          </t>
  </si>
  <si>
    <t xml:space="preserve">Podnásepní 18                                </t>
  </si>
  <si>
    <t xml:space="preserve">723 131 000                   </t>
  </si>
  <si>
    <t xml:space="preserve">www.buranteatr.cz                                                          </t>
  </si>
  <si>
    <t xml:space="preserve">Michal Zetel                  </t>
  </si>
  <si>
    <t xml:space="preserve">723 131 000                                  </t>
  </si>
  <si>
    <t xml:space="preserve">zetel@buranteatr.cz                          </t>
  </si>
  <si>
    <t xml:space="preserve">01/624     </t>
  </si>
  <si>
    <t xml:space="preserve">Studio DVA (Michal Hrubý)                                                                                                         </t>
  </si>
  <si>
    <t xml:space="preserve">Studio DVA (Michal Hrubý), Hostivice                                                                                                                                      </t>
  </si>
  <si>
    <t xml:space="preserve">Řehníkova 2119                               </t>
  </si>
  <si>
    <t>253 01</t>
  </si>
  <si>
    <t xml:space="preserve">HOSTIVICE                     </t>
  </si>
  <si>
    <t xml:space="preserve">01/625     </t>
  </si>
  <si>
    <t xml:space="preserve">PaS de Theatre s.r.o.                                                                                                             </t>
  </si>
  <si>
    <t xml:space="preserve">PaS de Theatre, Ostrava - OSTRAVA                                                                                                                                         </t>
  </si>
  <si>
    <t xml:space="preserve">Matiční 730/3                                </t>
  </si>
  <si>
    <t xml:space="preserve">OSTRAVA                       </t>
  </si>
  <si>
    <t xml:space="preserve">604 144 598                   </t>
  </si>
  <si>
    <t xml:space="preserve">01/626     </t>
  </si>
  <si>
    <t xml:space="preserve">Divadlo Facka                                                                                                                     </t>
  </si>
  <si>
    <t xml:space="preserve">Divadlo Facka, Brno - BRNO                                                                                                                                                </t>
  </si>
  <si>
    <t xml:space="preserve">Lidická 15                                   </t>
  </si>
  <si>
    <t xml:space="preserve">01/627     </t>
  </si>
  <si>
    <t xml:space="preserve">Divadelní společnost Julie Jurištové                                                                                              </t>
  </si>
  <si>
    <t xml:space="preserve">Divadelní společnost Julie Jurištové, Praha                                                                                                                               </t>
  </si>
  <si>
    <t xml:space="preserve">Ke Krči 24                                   </t>
  </si>
  <si>
    <t xml:space="preserve">244 462 146                   </t>
  </si>
  <si>
    <t xml:space="preserve">605 284 435  </t>
  </si>
  <si>
    <t xml:space="preserve">www.dediva.cz                                                              </t>
  </si>
  <si>
    <t xml:space="preserve">01/629     </t>
  </si>
  <si>
    <t xml:space="preserve">Divadlo Illusion                                                                                                                  </t>
  </si>
  <si>
    <t xml:space="preserve">Divadlo Illusion, Praha                                                                                                                                                   </t>
  </si>
  <si>
    <t xml:space="preserve">Vinohradská 48                               </t>
  </si>
  <si>
    <t xml:space="preserve">01/630     </t>
  </si>
  <si>
    <t xml:space="preserve">Divadlo Jindřišská věž                                                                                                            </t>
  </si>
  <si>
    <t xml:space="preserve">Divadlo Jindřišská věž, Praha                                                                                                                                             </t>
  </si>
  <si>
    <t xml:space="preserve">Jindřišská                                   </t>
  </si>
  <si>
    <t xml:space="preserve">01/631     </t>
  </si>
  <si>
    <t xml:space="preserve">Divadlo Hybernia                                                                                                                  </t>
  </si>
  <si>
    <t xml:space="preserve">Divadlo Hybernia, Praha                                                                                                                                                   </t>
  </si>
  <si>
    <t xml:space="preserve">nám. Republiky  4                            </t>
  </si>
  <si>
    <t xml:space="preserve">01/632     </t>
  </si>
  <si>
    <t xml:space="preserve">GOJA Music Hall                                                                                                                   </t>
  </si>
  <si>
    <t xml:space="preserve">GOJA Music Hall, Praha - PRAHA 7                                                                                                                                          </t>
  </si>
  <si>
    <t xml:space="preserve">Výstaviště                                   </t>
  </si>
  <si>
    <t xml:space="preserve">01/633     </t>
  </si>
  <si>
    <t xml:space="preserve">Divadlo Palace                                                                                                                    </t>
  </si>
  <si>
    <t xml:space="preserve">Divadlo Palace, Praha                                                                                                                                                     </t>
  </si>
  <si>
    <t xml:space="preserve">Václavské náměstí 43                         </t>
  </si>
  <si>
    <t xml:space="preserve">mám AP Prosper!!                                                           </t>
  </si>
  <si>
    <t xml:space="preserve">Národní divadlo                                                                                                                   </t>
  </si>
  <si>
    <t xml:space="preserve">Národní divadlo                                                                                                                                                           </t>
  </si>
  <si>
    <t xml:space="preserve">Tereza Škorpilová             </t>
  </si>
  <si>
    <t xml:space="preserve">01/27420A  </t>
  </si>
  <si>
    <t>22692967</t>
  </si>
  <si>
    <t xml:space="preserve">Bezhlaví o.s. (Spitfire Company)                                                                                                  </t>
  </si>
  <si>
    <t xml:space="preserve">Bezhlaví o.s. (Spitfire Company), Úholičky                                                                                                                                </t>
  </si>
  <si>
    <t xml:space="preserve">Podmoráň 174                                 </t>
  </si>
  <si>
    <t>252 64</t>
  </si>
  <si>
    <t xml:space="preserve">ÚHOLIČKY                      </t>
  </si>
  <si>
    <t xml:space="preserve">774 108 366                   </t>
  </si>
  <si>
    <t xml:space="preserve">www.bezhlavi.cz                                                            </t>
  </si>
  <si>
    <t xml:space="preserve">Ludmila Vacková, Petr Boháč   </t>
  </si>
  <si>
    <t xml:space="preserve">774 108 366                                  </t>
  </si>
  <si>
    <t xml:space="preserve">spitfirecompany@gmail.com                    </t>
  </si>
  <si>
    <t xml:space="preserve">724 565 842  </t>
  </si>
  <si>
    <t xml:space="preserve">Aneta Švecová                 </t>
  </si>
  <si>
    <t xml:space="preserve">Janoušková tel. 224 826 777   Sestavila (loni): Jarmila Dvořáková                                                                                                                                                                                         </t>
  </si>
  <si>
    <t xml:space="preserve">tereza.sochova@divadlodisk.cz                </t>
  </si>
  <si>
    <t xml:space="preserve">Dr. Ondřej Glazar             </t>
  </si>
  <si>
    <t xml:space="preserve">604 101 837  </t>
  </si>
  <si>
    <t xml:space="preserve">ondra.glazar@seznam.cz                       </t>
  </si>
  <si>
    <t xml:space="preserve">Činnost od 09. 2002. Pův. adr.U lužického semin. 4                                                                                                                                                                                                        </t>
  </si>
  <si>
    <t xml:space="preserve">ZASÍLAT FORMULÁŘE 2x!!!!        Na Příkopě 10  - adresa divadla                                                                                                                                                                                           </t>
  </si>
  <si>
    <t xml:space="preserve">221 716 106                                  </t>
  </si>
  <si>
    <t xml:space="preserve">221 716 106  </t>
  </si>
  <si>
    <t xml:space="preserve">helena.rousova@archatheatre.cz               </t>
  </si>
  <si>
    <t xml:space="preserve">Víšková (ek.)   Dřívější email: helena.rousova@divadloarcha.cz                                                                                                                                                                                            </t>
  </si>
  <si>
    <t xml:space="preserve">Lukáš Hrdina                  </t>
  </si>
  <si>
    <t xml:space="preserve">hrdina@bezzabradli.cz                        </t>
  </si>
  <si>
    <t xml:space="preserve">Mgr. Hana Zamrazilová         </t>
  </si>
  <si>
    <t xml:space="preserve">731 270 448                                  </t>
  </si>
  <si>
    <t xml:space="preserve">261 217 405  </t>
  </si>
  <si>
    <t xml:space="preserve">hanazamrazilova@seznam.cz                    </t>
  </si>
  <si>
    <t xml:space="preserve">Dřívější email: strasser@atlas.cz                                                                                                                                                                                                                         </t>
  </si>
  <si>
    <t xml:space="preserve">Martin Šimek                  </t>
  </si>
  <si>
    <t xml:space="preserve">739 464 051                                  </t>
  </si>
  <si>
    <t xml:space="preserve">224 828 081  </t>
  </si>
  <si>
    <t xml:space="preserve">Dříve Mgr. Jiří Pritz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</si>
  <si>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Lenka Dohnalová               </t>
  </si>
  <si>
    <t xml:space="preserve">Minulý sestavovatel: Šárka Morávková                                                                                                                                                                                                                      </t>
  </si>
  <si>
    <t xml:space="preserve">Lenka Ottová                  </t>
  </si>
  <si>
    <t xml:space="preserve">606 664 433                                  </t>
  </si>
  <si>
    <t xml:space="preserve">221 085 339  </t>
  </si>
  <si>
    <t xml:space="preserve">lenka.ottova@danceperfect.cz                 </t>
  </si>
  <si>
    <t xml:space="preserve">Další e-mail: info@dot504.cz      Loni: Lucie Mírková                                                                                                                                                                                                     </t>
  </si>
  <si>
    <t xml:space="preserve">603 423 990                                  </t>
  </si>
  <si>
    <t xml:space="preserve">222 314 448  </t>
  </si>
  <si>
    <t xml:space="preserve">Michaela Korcová              </t>
  </si>
  <si>
    <t xml:space="preserve">732 276 356                                  </t>
  </si>
  <si>
    <t xml:space="preserve">m.korcova@prakomdiv.cz                       </t>
  </si>
  <si>
    <t xml:space="preserve">Další vykazovatelé: Flora Švehlíková a Alena Davidová.   Lenka Studénková není už na výkazu napsaná!                                                                                                                                                      </t>
  </si>
  <si>
    <t xml:space="preserve">Barbora Kalinová              </t>
  </si>
  <si>
    <t xml:space="preserve">776 777 914                                  </t>
  </si>
  <si>
    <t xml:space="preserve">info@damuza.cz                               </t>
  </si>
  <si>
    <t xml:space="preserve">studiodamuza@volny.cz    V roce 2010 bude sestavovat J. Bubal tel. 604 878 918                                                                                                                                                                            </t>
  </si>
  <si>
    <t xml:space="preserve">Ina Bradová, Helena Vokurková </t>
  </si>
  <si>
    <t xml:space="preserve">603 741 822  </t>
  </si>
  <si>
    <t xml:space="preserve">info@divadloviola.cz                         </t>
  </si>
  <si>
    <t xml:space="preserve">provozní - Helena Vokurková      (dříve pí. Klapková) potom pí. Lipárová                                                                                                                                                                                  </t>
  </si>
  <si>
    <t xml:space="preserve">222520452           </t>
  </si>
  <si>
    <t xml:space="preserve">605 292 430                                  </t>
  </si>
  <si>
    <t xml:space="preserve">233 028 429  </t>
  </si>
  <si>
    <t xml:space="preserve">Jan Balzer                    </t>
  </si>
  <si>
    <t xml:space="preserve">BIF- Balzer International Films, nyní FDA_  Sestavovatel (další): Kateřina Schauerová                                                                                                                                                                     </t>
  </si>
  <si>
    <t xml:space="preserve">Brühlová Vladimíra            </t>
  </si>
  <si>
    <t xml:space="preserve">737 879 355  </t>
  </si>
  <si>
    <t xml:space="preserve">skorpilj@upcmail.cz                          </t>
  </si>
  <si>
    <t xml:space="preserve">Radim Vaněk                   </t>
  </si>
  <si>
    <t xml:space="preserve">245 001 100                                  </t>
  </si>
  <si>
    <t xml:space="preserve">777 614 513  </t>
  </si>
  <si>
    <t xml:space="preserve">radim.vanek@kalich.cz                        </t>
  </si>
  <si>
    <t xml:space="preserve">Další sestavovatel: Martin Danko, email: mdanko@kalich.cz    Další email: ondrej.vohnicky@intermarketing.cz (tel. 737829283)                                                                                                                              </t>
  </si>
  <si>
    <t xml:space="preserve">aecho@email.cz                               </t>
  </si>
  <si>
    <t xml:space="preserve">Graham Pantomime, Praha                                                                                                                                                   </t>
  </si>
  <si>
    <t xml:space="preserve">Ondříčkova 1916/4                            </t>
  </si>
  <si>
    <t xml:space="preserve">PRAHA - VINOHRADY             </t>
  </si>
  <si>
    <t xml:space="preserve">Praha - Vinohrady             </t>
  </si>
  <si>
    <t xml:space="preserve">773 929 546                                  </t>
  </si>
  <si>
    <t xml:space="preserve">DIČ:5703150431    Dřívější tel.: 728068560                                                                                                                                                                                                                </t>
  </si>
  <si>
    <t xml:space="preserve">Schinková                     </t>
  </si>
  <si>
    <t xml:space="preserve">dobeska@divadlodobeska.cz                    </t>
  </si>
  <si>
    <t xml:space="preserve">Předchozí sestavovatel: Alena Svatá                                                                                                                                                                                                                       </t>
  </si>
  <si>
    <t xml:space="preserve">261215721           </t>
  </si>
  <si>
    <t xml:space="preserve">ulicna@fidlovacka.cz                         </t>
  </si>
  <si>
    <t xml:space="preserve">Pozor MILKA!!!!      Další email: sekretariat@fidlovacka.cz                                                                                                                                                                                               </t>
  </si>
  <si>
    <t xml:space="preserve">Marta Adamová                 </t>
  </si>
  <si>
    <t xml:space="preserve">produkcedc@duncanct.cz                       </t>
  </si>
  <si>
    <t xml:space="preserve">Dříve Parisa Zargari, mob. 604 829 066   minulý email: produkce@duncanct.ct                                                                                                                                                                               </t>
  </si>
  <si>
    <t xml:space="preserve">kc12@kc12.cz                                 </t>
  </si>
  <si>
    <t xml:space="preserve">stará adresa: Mráčkova 3059, 143 00 Praha 4 Modřan   Původní email: kc12@volny.cz                                                                                                                                                                         </t>
  </si>
  <si>
    <t xml:space="preserve">267 073 836  </t>
  </si>
  <si>
    <t xml:space="preserve">jfb@tha.cz                                   </t>
  </si>
  <si>
    <t xml:space="preserve">Filmová a televizní společnost     Email možná: sfb@tha.cz                                                                                                                                                                                                </t>
  </si>
  <si>
    <t xml:space="preserve">01/275119  </t>
  </si>
  <si>
    <t>27045471</t>
  </si>
  <si>
    <t xml:space="preserve">Aqualung o.s.                                                                                                                     </t>
  </si>
  <si>
    <t xml:space="preserve">Aqualung o.s.                                                                                                                                                             </t>
  </si>
  <si>
    <t xml:space="preserve">Hrabačovská 226                              </t>
  </si>
  <si>
    <t>190 12</t>
  </si>
  <si>
    <t xml:space="preserve">PRAHA 9                       </t>
  </si>
  <si>
    <t xml:space="preserve">777 958 528                   </t>
  </si>
  <si>
    <t xml:space="preserve">www.divadloaqualung.cz                                                     </t>
  </si>
  <si>
    <t xml:space="preserve">Michaela Petrlová             </t>
  </si>
  <si>
    <t xml:space="preserve">777 958 528                                  </t>
  </si>
  <si>
    <t xml:space="preserve">misa.petrlova@gmail.com                      </t>
  </si>
  <si>
    <t xml:space="preserve">Karel Pokorný, Dis.           </t>
  </si>
  <si>
    <t xml:space="preserve">723 088 070  </t>
  </si>
  <si>
    <t xml:space="preserve">Michal Papež - asi ekonom. údaje                                                                                                                                                                                                                          </t>
  </si>
  <si>
    <t xml:space="preserve">Nechtějí posílat!!!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</si>
  <si>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Julie a spol., Praha                                                                                                                                                      </t>
  </si>
  <si>
    <t xml:space="preserve">Jenečská 68                                  </t>
  </si>
  <si>
    <t xml:space="preserve">PRAHA 6 - LIBOC               </t>
  </si>
  <si>
    <t xml:space="preserve">Praha 6 - Liboc               </t>
  </si>
  <si>
    <t xml:space="preserve">ladka.steinichova@seznam.cz                  </t>
  </si>
  <si>
    <t xml:space="preserve">další adr.: Jenečská 68, 161 00 Praha 6     email do práce: steinich@psp.cz                                                                                                                                                                               </t>
  </si>
  <si>
    <t xml:space="preserve">Mgr. Eva Kejkrtová-Měřičková  </t>
  </si>
  <si>
    <t xml:space="preserve">Věra Krausová, V. Antošová    </t>
  </si>
  <si>
    <t xml:space="preserve">antosova@spejbl-hurvinek.cz                  </t>
  </si>
  <si>
    <t xml:space="preserve">Sest. v r. 2006- Vlasta Antošová                                                                                                                                                                                                                          </t>
  </si>
  <si>
    <t xml:space="preserve">buchtyaloutky@volny.cz                       </t>
  </si>
  <si>
    <t xml:space="preserve">pův. adresa:Wuchterlova 16, Praha 6      mobil:  774 875 539,  dříve: 607 112 221                                                                                                                                                                         </t>
  </si>
  <si>
    <t xml:space="preserve">Divadlo bratří Formanů, Praha - PRAHA 6 - SUCHDOL                                                                                                                         </t>
  </si>
  <si>
    <t xml:space="preserve">Stržná 33                                    </t>
  </si>
  <si>
    <t xml:space="preserve">PRAHA 6 - SUCHDOL             </t>
  </si>
  <si>
    <t xml:space="preserve">Dříve: Blanka Borůvková tel. 602 414 420, Wuchterlova 16, Pha 6                                                                                                                                                                                           </t>
  </si>
  <si>
    <t xml:space="preserve">Ludmila Vacková, Petr Pašta   </t>
  </si>
  <si>
    <t xml:space="preserve">Praha 6 - Suchdol             </t>
  </si>
  <si>
    <t xml:space="preserve">774 108 366  </t>
  </si>
  <si>
    <t xml:space="preserve">produkce@formanstheatre.cz                   </t>
  </si>
  <si>
    <t xml:space="preserve">Kontatní adresa: Bezhlaví o.s.,   Podmoráň 174,   252 64 Úholičky - Praha-Západ     Sestavovatel (dříve)  Blanka Borůvková,  Wuchterlova 16                                                                                                               </t>
  </si>
  <si>
    <t xml:space="preserve">jirik@divadlominaret.cz                      </t>
  </si>
  <si>
    <t xml:space="preserve">225 955 411                                  </t>
  </si>
  <si>
    <t xml:space="preserve">Vladimíra Lenertová           </t>
  </si>
  <si>
    <t xml:space="preserve">Předešlý sestavovatel: Vladimíra Vozanková                                                                                                                                                                                                                </t>
  </si>
  <si>
    <t>Taborská Věra, Chmelařová Jiř.</t>
  </si>
  <si>
    <t xml:space="preserve">283 011 113  </t>
  </si>
  <si>
    <t xml:space="preserve">283011119           </t>
  </si>
  <si>
    <t xml:space="preserve">vera.taborska@divadlopodpalmovkou.cz         </t>
  </si>
  <si>
    <t xml:space="preserve">Michal Šilhák                 </t>
  </si>
  <si>
    <t xml:space="preserve">725 707 205  </t>
  </si>
  <si>
    <t xml:space="preserve">221868201           </t>
  </si>
  <si>
    <t xml:space="preserve">silhak@hdk.cz                                </t>
  </si>
  <si>
    <t xml:space="preserve">alt. adresa:Křižíkova 10, 180 00 Praha 8 - Karlín   Dřívější sestavovatel Eva Truksová                                                                                                                                                                    </t>
  </si>
  <si>
    <t xml:space="preserve">606 634 689                                  </t>
  </si>
  <si>
    <t xml:space="preserve">284 681 103  </t>
  </si>
  <si>
    <t xml:space="preserve">iva.hejna@praha8.cz                          </t>
  </si>
  <si>
    <t xml:space="preserve">Další email:  divadlokh@centrum.cz  nebo    iva.hejna@p8.mepnet.cz                                                                                                                                                                                        </t>
  </si>
  <si>
    <t xml:space="preserve">Divadlo Gong (Obvodní kulturní dům Praha 9)                                                                                       </t>
  </si>
  <si>
    <t xml:space="preserve">Divadlo Gong (Obvodní kulturní dům Praha 9), Praha                                                                                                                        </t>
  </si>
  <si>
    <t xml:space="preserve">Ing. Markéta Kutnohorská      </t>
  </si>
  <si>
    <t xml:space="preserve">246 030 104                                  </t>
  </si>
  <si>
    <t xml:space="preserve">Kryštof Koláček               </t>
  </si>
  <si>
    <t xml:space="preserve">724 502 118                                  </t>
  </si>
  <si>
    <t xml:space="preserve">312 247 123  </t>
  </si>
  <si>
    <t xml:space="preserve">kolacek@divadlokladno.cz                     </t>
  </si>
  <si>
    <t xml:space="preserve">Do r. 2008 sestavoval Mgr. Tomáš Baloun                                                                                                                                                                                                                   </t>
  </si>
  <si>
    <t xml:space="preserve">Hana Tvrdíková, Zd. Vavřinová </t>
  </si>
  <si>
    <t xml:space="preserve">tvrdikova@kulturacaslav.cz                   </t>
  </si>
  <si>
    <t xml:space="preserve">Další zpracovatel: Zdena Vavřinová      Dřívější email: kulturacaslav@seznam.cz                                                                                                                                                                           </t>
  </si>
  <si>
    <t xml:space="preserve">01/276118  </t>
  </si>
  <si>
    <t>66004675</t>
  </si>
  <si>
    <t xml:space="preserve">Komorní Činohra                                                                                                                   </t>
  </si>
  <si>
    <t xml:space="preserve">Komorní Činohra, Praha                                                                                                                                                    </t>
  </si>
  <si>
    <t xml:space="preserve">Bořanovická 24                               </t>
  </si>
  <si>
    <t xml:space="preserve">776 379 836                   </t>
  </si>
  <si>
    <t xml:space="preserve">www.komornicinohra.cz                                                      </t>
  </si>
  <si>
    <t xml:space="preserve">Jiří Bábek                    </t>
  </si>
  <si>
    <t xml:space="preserve">776 379 836                                  </t>
  </si>
  <si>
    <t xml:space="preserve">babek@komornicinohra.cz                      </t>
  </si>
  <si>
    <t xml:space="preserve">Jana Kozáková, H. Mudrochová  </t>
  </si>
  <si>
    <t xml:space="preserve">dříve: divadlo@kutnohorsko.cz    Další sestavovatel: Hana Mudrochová                                                                                                                                                                                      </t>
  </si>
  <si>
    <t xml:space="preserve">Ivana Christová               </t>
  </si>
  <si>
    <t xml:space="preserve">ivanachristova@seznam.cz                     </t>
  </si>
  <si>
    <t xml:space="preserve">dříve: reditel.kass@kralupy.cz                                                                                                                                                                                                                            </t>
  </si>
  <si>
    <t xml:space="preserve">ekonom@mdmb                                  </t>
  </si>
  <si>
    <t xml:space="preserve">Dřívější email: divadlo.reditelstvi@quick.cz                                                                                                                                                                                                              </t>
  </si>
  <si>
    <t xml:space="preserve">Ing. Jana Dvořáková           </t>
  </si>
  <si>
    <t xml:space="preserve">jana.dvorakova@jihoceskedivadlo.cz           </t>
  </si>
  <si>
    <t xml:space="preserve">Další sestavovatel:  Ing. Holba                                                                                                                                                                                                                           </t>
  </si>
  <si>
    <t xml:space="preserve">Sylva Malinková               </t>
  </si>
  <si>
    <t xml:space="preserve">776 110 138                                  </t>
  </si>
  <si>
    <t xml:space="preserve">dellarte@dellarte.cz                         </t>
  </si>
  <si>
    <t xml:space="preserve">předchozí mobil:608 982 490    Ekonom: Dáša Brtnická tel. 777 088 928                                                                                                                                                                                     </t>
  </si>
  <si>
    <t xml:space="preserve">01/277119  </t>
  </si>
  <si>
    <t>75122987</t>
  </si>
  <si>
    <t xml:space="preserve">KVIZ Praha 14                                                                                                                     </t>
  </si>
  <si>
    <t xml:space="preserve">KVIZ Praha 14, Praha                                                                                                                                                      </t>
  </si>
  <si>
    <t xml:space="preserve">Šimanovská 47                                </t>
  </si>
  <si>
    <t xml:space="preserve">266 712 468                   </t>
  </si>
  <si>
    <t xml:space="preserve">www.kvizpraha14.cz                                                         </t>
  </si>
  <si>
    <t xml:space="preserve">Carlos Žák                    </t>
  </si>
  <si>
    <t xml:space="preserve">266 712 468                                  </t>
  </si>
  <si>
    <t xml:space="preserve">zak@kvizpraha14.cz                           </t>
  </si>
  <si>
    <t xml:space="preserve">777 790 709                                  </t>
  </si>
  <si>
    <t xml:space="preserve">376 512 237  </t>
  </si>
  <si>
    <t xml:space="preserve">606 606 909                                  </t>
  </si>
  <si>
    <t>Jarmila Kašparová, Anna Baxová</t>
  </si>
  <si>
    <t xml:space="preserve">378038060           </t>
  </si>
  <si>
    <t xml:space="preserve">baxova@plzen.eu                              </t>
  </si>
  <si>
    <t xml:space="preserve">378 038 464                                  </t>
  </si>
  <si>
    <t xml:space="preserve">378038477           </t>
  </si>
  <si>
    <t xml:space="preserve">731 179 644                                  </t>
  </si>
  <si>
    <t xml:space="preserve">jarosvec@seznam.cz                           </t>
  </si>
  <si>
    <t xml:space="preserve">Jaroslava Švecová - ekonomická část tel. 354 547 733, obchodni@divadlocheb.cz                                                                                                                                                                             </t>
  </si>
  <si>
    <t xml:space="preserve">Dříve soukromé - podnikatel pan Heřmánek                                                                                                                                                                                                                  </t>
  </si>
  <si>
    <t xml:space="preserve">Martin Lenděl                 </t>
  </si>
  <si>
    <t xml:space="preserve">776 286 187                                  </t>
  </si>
  <si>
    <t xml:space="preserve">vstupenky@karlovarskedivadlo.cz              </t>
  </si>
  <si>
    <t xml:space="preserve">Hana Franková-Hniličková      </t>
  </si>
  <si>
    <t xml:space="preserve">253 231 238                                  </t>
  </si>
  <si>
    <t xml:space="preserve">353 231 238  </t>
  </si>
  <si>
    <t xml:space="preserve">Jana Pikrtová                 </t>
  </si>
  <si>
    <t xml:space="preserve">775 878 259  </t>
  </si>
  <si>
    <t xml:space="preserve">pikrtova@divadlodecin.cz                     </t>
  </si>
  <si>
    <t xml:space="preserve">Další email: durcekova@divadlodecin.cz                                                                                                                                                                                                                    </t>
  </si>
  <si>
    <t xml:space="preserve">ekonom@divadlo.varnsdorf.cz                  </t>
  </si>
  <si>
    <t xml:space="preserve">Další zpracovatel:  Martin Havlíček    Jiný e-mail: divadlo@varnsdorf.cz                                                                                                                                                                                  </t>
  </si>
  <si>
    <t xml:space="preserve">01/27810B  </t>
  </si>
  <si>
    <t>27911225</t>
  </si>
  <si>
    <t xml:space="preserve">KC Zahrada (Kulturní Jižní Město o.p.s.)                                                                                          </t>
  </si>
  <si>
    <t xml:space="preserve">KC Zahrada, Praha                                                                                                                                                         </t>
  </si>
  <si>
    <t xml:space="preserve">Malenická 1784/2                             </t>
  </si>
  <si>
    <t xml:space="preserve">271 910 246                   </t>
  </si>
  <si>
    <t xml:space="preserve">www.kczahrada.cz                                                           </t>
  </si>
  <si>
    <t xml:space="preserve">Jiří Sulženko                 </t>
  </si>
  <si>
    <t xml:space="preserve">608 520 690                                  </t>
  </si>
  <si>
    <t xml:space="preserve">jiri.sulzenko@kczahrada.cz                   </t>
  </si>
  <si>
    <t xml:space="preserve">Protivný a dělá vědu!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</si>
  <si>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01/628     </t>
  </si>
  <si>
    <t xml:space="preserve">Kristýna Kalivodová (Jede Frau - Boca Loca Lab)                                                                                   </t>
  </si>
  <si>
    <t xml:space="preserve">Kristýna Kalivodová (Jede Frau - Boca Loca Lab), Praha - PRAHA 6                                                                                                          </t>
  </si>
  <si>
    <t xml:space="preserve">Zemědělská 14                                </t>
  </si>
  <si>
    <t xml:space="preserve">775 272 201                   </t>
  </si>
  <si>
    <t xml:space="preserve">Škamlová                      </t>
  </si>
  <si>
    <t xml:space="preserve">416 732 805                                  </t>
  </si>
  <si>
    <t xml:space="preserve">ekonom@mkz-ltm.cz                            </t>
  </si>
  <si>
    <t xml:space="preserve">Předchozí email: divadlo.litomerice@seznam.cz      Předchozí sestavovatel: Roman Pallas, Tomáš Mikulský                                                                                                                                                   </t>
  </si>
  <si>
    <t xml:space="preserve">731 261 218  </t>
  </si>
  <si>
    <t xml:space="preserve">Tel: možná i  731 261 211  ( špatně napsáno)                                                                                                                                                                                                              </t>
  </si>
  <si>
    <t xml:space="preserve">01/279512  </t>
  </si>
  <si>
    <t xml:space="preserve">Městské divadlo Železný Brod                                                                                                      </t>
  </si>
  <si>
    <t xml:space="preserve">Městské divadlo Železný Brod                                                                                                                                              </t>
  </si>
  <si>
    <t xml:space="preserve">nám. 3. května 1                             </t>
  </si>
  <si>
    <t xml:space="preserve">ŽELEZNÝ BROD                  </t>
  </si>
  <si>
    <t xml:space="preserve">483 333 925                   </t>
  </si>
  <si>
    <t xml:space="preserve">Alena Matějková               </t>
  </si>
  <si>
    <t xml:space="preserve">483 333 925                                  </t>
  </si>
  <si>
    <t xml:space="preserve">kultura@zelbrod.cz                           </t>
  </si>
  <si>
    <t xml:space="preserve">Bc. Jaroslava Středová        </t>
  </si>
  <si>
    <t xml:space="preserve">777 313 302  </t>
  </si>
  <si>
    <t xml:space="preserve">ekonom@dkteplice.cz                          </t>
  </si>
  <si>
    <t xml:space="preserve">ekonomické údaje - Monika Matějovičová tel. 417 515 941  ekonom@dkteplice.cz (potřebuje jadérka z jablek!!)                                                                                                                                               </t>
  </si>
  <si>
    <t xml:space="preserve">R. Hrivňáková, J. Martináková </t>
  </si>
  <si>
    <t xml:space="preserve">775 601 248                                  </t>
  </si>
  <si>
    <t xml:space="preserve">417 823 081  </t>
  </si>
  <si>
    <t xml:space="preserve">Jaroslava Kamešová            </t>
  </si>
  <si>
    <t xml:space="preserve">jarka.kamesova@cinoherak.cz                  </t>
  </si>
  <si>
    <t xml:space="preserve">ekonomické úd. - Dagmar Wagnerová, další sestavovatel: Dana Černá                                                                                                                                                                                         </t>
  </si>
  <si>
    <t xml:space="preserve">724 191 075  </t>
  </si>
  <si>
    <t xml:space="preserve">777 074 010  </t>
  </si>
  <si>
    <t xml:space="preserve">483 310 079                                  </t>
  </si>
  <si>
    <t xml:space="preserve">483 310 064  </t>
  </si>
  <si>
    <t xml:space="preserve">Magdalena Záhorová            </t>
  </si>
  <si>
    <t xml:space="preserve">485 253 632                                  </t>
  </si>
  <si>
    <t xml:space="preserve">obchodni@naivnidivadlo.cz                    </t>
  </si>
  <si>
    <t xml:space="preserve">604 774 030                                  </t>
  </si>
  <si>
    <t xml:space="preserve">283 883 250  </t>
  </si>
  <si>
    <t xml:space="preserve">myry@centrum.cz                              </t>
  </si>
  <si>
    <t xml:space="preserve">Další e-mail: info@divadlopiskot.cz       POZOR!!! Přehodit do Prahy! Tel. dříve: 485107442                                                                                                                                                               </t>
  </si>
  <si>
    <t xml:space="preserve">Ing. Eliška Finková           </t>
  </si>
  <si>
    <t xml:space="preserve">finkova@draktheatre.cz                       </t>
  </si>
  <si>
    <t xml:space="preserve">Dříve Jana Dražďáková                                                                                                                                                                                                                                     </t>
  </si>
  <si>
    <t xml:space="preserve">736 613 465  </t>
  </si>
  <si>
    <t xml:space="preserve">Romana Reimová                </t>
  </si>
  <si>
    <t xml:space="preserve">466 616 515                                  </t>
  </si>
  <si>
    <t xml:space="preserve">sekretariat@vcd.cz                           </t>
  </si>
  <si>
    <t xml:space="preserve">466 657 208 - obch. odd.   V roce 2008 sestavila Ing. Lenka Moravcová - tel. 737 464 701                                                                                                                                                                  </t>
  </si>
  <si>
    <t xml:space="preserve">Hana Drlová                   </t>
  </si>
  <si>
    <t xml:space="preserve">567 571 682                                  </t>
  </si>
  <si>
    <t xml:space="preserve">drlova@dko.cz                                </t>
  </si>
  <si>
    <t xml:space="preserve">565 321 184  </t>
  </si>
  <si>
    <t xml:space="preserve">Ivana Řídká, Karel Pyšný      </t>
  </si>
  <si>
    <t xml:space="preserve">Dříve: Městské kulturní stř. Třebíč, Karlovo n. 53   Dalsi email: k.pysny@mkstrebic.cz                                                                                                                                                                    </t>
  </si>
  <si>
    <t xml:space="preserve">Ing. Jarmila Gorgoňová        </t>
  </si>
  <si>
    <t xml:space="preserve">542 158 141                                  </t>
  </si>
  <si>
    <t xml:space="preserve">gorgonova@ndbrno.cz                          </t>
  </si>
  <si>
    <t xml:space="preserve">Sandra Donáczi                </t>
  </si>
  <si>
    <t xml:space="preserve">542 210 200  </t>
  </si>
  <si>
    <t xml:space="preserve">Loni Lenka Barvínková, Petra Vodičková tel. 542 123 421                                                                                                                                                                                                   </t>
  </si>
  <si>
    <t xml:space="preserve">Markéta Švecová               </t>
  </si>
  <si>
    <t xml:space="preserve">605 349 571  </t>
  </si>
  <si>
    <t xml:space="preserve">svecova@divadlo-radost.cz                    </t>
  </si>
  <si>
    <t xml:space="preserve">další vykazovatel: -Renata Hladká tel.: 605 349 571a Ing. Miloslava Zubřická zubricka@divadlo-radost.cz                                                                                                                                                   </t>
  </si>
  <si>
    <t xml:space="preserve">Eva Jelínková                 </t>
  </si>
  <si>
    <t xml:space="preserve">542 214 692  </t>
  </si>
  <si>
    <t xml:space="preserve">01/280531  </t>
  </si>
  <si>
    <t xml:space="preserve">Chrudimská beseda                                                                                                                 </t>
  </si>
  <si>
    <t xml:space="preserve">Chrudimská beseda, Chrudim                                                                                                                                                </t>
  </si>
  <si>
    <t xml:space="preserve">Široká 85                                    </t>
  </si>
  <si>
    <t xml:space="preserve">CHRUDIM                       </t>
  </si>
  <si>
    <t xml:space="preserve">469 660 660                   </t>
  </si>
  <si>
    <t xml:space="preserve">Vlasta Kyselová               </t>
  </si>
  <si>
    <t xml:space="preserve">469 660 664                                  </t>
  </si>
  <si>
    <t xml:space="preserve">kyselova@chbeseda.cz                         </t>
  </si>
  <si>
    <t xml:space="preserve">469660666                                    </t>
  </si>
  <si>
    <t xml:space="preserve">Divadlo Polárka, o.p.s.                                                                                                           </t>
  </si>
  <si>
    <t xml:space="preserve">Divadlo Polárka, o.p.s.                                                                                                                                                   </t>
  </si>
  <si>
    <t xml:space="preserve">Další sestavovatel: Bronislava Krchňáková                                                                                                                                                                                                                 </t>
  </si>
  <si>
    <t xml:space="preserve">545 212 578                                  </t>
  </si>
  <si>
    <t xml:space="preserve">545212578           </t>
  </si>
  <si>
    <t xml:space="preserve">mimifortunae@gmail.com                       </t>
  </si>
  <si>
    <t xml:space="preserve">Dřívější tel.: 543 160 284  Dřívější email:  fortunae@centrum.cz                                                                                                                                                                                          </t>
  </si>
  <si>
    <t xml:space="preserve">585 500 117                                  </t>
  </si>
  <si>
    <t xml:space="preserve">585500117           </t>
  </si>
  <si>
    <t xml:space="preserve">jitka.maninova@mdol.cz                       </t>
  </si>
  <si>
    <t xml:space="preserve">608 622 355                                  </t>
  </si>
  <si>
    <t xml:space="preserve">585 223 565  </t>
  </si>
  <si>
    <t xml:space="preserve">Mgr. Alena Spurná             </t>
  </si>
  <si>
    <t xml:space="preserve">info@divadloprostejov.cz                     </t>
  </si>
  <si>
    <t xml:space="preserve">Telefony: 582 329 600-602, Další zpracovatel (asi ekon.) Alena Křížová, tel. 582 333 390 a Marie Vojtková                                                                                                                                                 </t>
  </si>
  <si>
    <t xml:space="preserve">ekonom@divadlosumperk.cz                     </t>
  </si>
  <si>
    <t xml:space="preserve">Naděžda Slachová              </t>
  </si>
  <si>
    <t xml:space="preserve">737 529 465  </t>
  </si>
  <si>
    <t xml:space="preserve">slachova@slovackedivadlo.cz                  </t>
  </si>
  <si>
    <t xml:space="preserve">Kateřina Machačková, Bc.      </t>
  </si>
  <si>
    <t xml:space="preserve">554 706 508                                  </t>
  </si>
  <si>
    <t xml:space="preserve">alena.pajkosova@mubruntal.cz                 </t>
  </si>
  <si>
    <t xml:space="preserve">blazena@tdivadlo.cz                          </t>
  </si>
  <si>
    <t xml:space="preserve">milena.sladka@ndm.cz                         </t>
  </si>
  <si>
    <t xml:space="preserve">Jiří Nekvasil                                     </t>
  </si>
  <si>
    <t xml:space="preserve">01/26420C  </t>
  </si>
  <si>
    <t>71192557</t>
  </si>
  <si>
    <t xml:space="preserve">Kulturní centrum Rakovník (Tylovo divadlo)                                                                                        </t>
  </si>
  <si>
    <t xml:space="preserve">Kulturní centrum Rakovník (Tylovo divadlo), Rakovník                                                                                                                      </t>
  </si>
  <si>
    <t xml:space="preserve">Na Sekyře 2377                               </t>
  </si>
  <si>
    <t xml:space="preserve">RAKOVNÍK                      </t>
  </si>
  <si>
    <t xml:space="preserve">313 512 733                   </t>
  </si>
  <si>
    <t xml:space="preserve">775 667 552  </t>
  </si>
  <si>
    <t xml:space="preserve">www.kulturnicentrum.cz                                                     </t>
  </si>
  <si>
    <t xml:space="preserve">Alena Mutinská                </t>
  </si>
  <si>
    <t xml:space="preserve">775 667 552                                  </t>
  </si>
  <si>
    <t xml:space="preserve">313 512 733  </t>
  </si>
  <si>
    <t xml:space="preserve">dramaturgie@kulturnicentrum.cz               </t>
  </si>
  <si>
    <t xml:space="preserve">Jaroslava Adamková            </t>
  </si>
  <si>
    <t xml:space="preserve">595 134 210                                  </t>
  </si>
  <si>
    <t xml:space="preserve">ekonom@dlo-ostrava.cz                        </t>
  </si>
  <si>
    <t xml:space="preserve">Mgr. Renáta Huserová          </t>
  </si>
  <si>
    <t xml:space="preserve">Havlenová - představení, Hana Piechová - ek. údaje tel. 596 112 376   Dřívější email: reditelka@divadloarena.cz                                                                                                                                           </t>
  </si>
  <si>
    <t xml:space="preserve">Hana Piechová                                     </t>
  </si>
  <si>
    <t xml:space="preserve">ekonomka@divadloarena.cz                     </t>
  </si>
  <si>
    <t xml:space="preserve">31.12.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</si>
  <si>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Elena Strupková               </t>
  </si>
  <si>
    <t xml:space="preserve">775 551 680  </t>
  </si>
  <si>
    <t xml:space="preserve">elen.strupkova@volny.cz                      </t>
  </si>
  <si>
    <t xml:space="preserve">608 635 557  </t>
  </si>
  <si>
    <t xml:space="preserve">774 125 443                                  </t>
  </si>
  <si>
    <t xml:space="preserve">další tel.: 608 125 444 a nějaká adresa: Rychnovská 408, Praha 9 - Letňany                                                                                                                                                                                </t>
  </si>
  <si>
    <t xml:space="preserve">daniela@tanecpraha.cz                        </t>
  </si>
  <si>
    <t xml:space="preserve">zřizovatel Tanec Praha, o.s.     Další email: rehakova@divadloponec.cz                                                                                                                                                                                    </t>
  </si>
  <si>
    <t xml:space="preserve">alena.honcova@hamu.cz                        </t>
  </si>
  <si>
    <t xml:space="preserve">Jiří Bilbo Reidinger          </t>
  </si>
  <si>
    <t xml:space="preserve">Eva Hadravová                 </t>
  </si>
  <si>
    <t xml:space="preserve">Hana Jiroušová                </t>
  </si>
  <si>
    <t xml:space="preserve">mks3.jaromer@seznam.cz                       </t>
  </si>
  <si>
    <t xml:space="preserve">rbazika@seznam.cz                            </t>
  </si>
  <si>
    <t xml:space="preserve">Miroslav Pokorný              </t>
  </si>
  <si>
    <t xml:space="preserve">Další sestavovatel: Miroslav Král  - Další e-mail: jakubjanryba@seznam.cz                                                                                                                                                                                 </t>
  </si>
  <si>
    <t xml:space="preserve">Helena Macháčková             </t>
  </si>
  <si>
    <t xml:space="preserve">606 167 399  </t>
  </si>
  <si>
    <t xml:space="preserve">Loni sestavil: Petr Macháček                                                                                                                                                                                                                              </t>
  </si>
  <si>
    <t xml:space="preserve">724 329 146  </t>
  </si>
  <si>
    <t xml:space="preserve">Dana Peková                   </t>
  </si>
  <si>
    <t xml:space="preserve">222 333 555                                  </t>
  </si>
  <si>
    <t xml:space="preserve">222333999           </t>
  </si>
  <si>
    <t xml:space="preserve">dana.petrova@zivot90.cz                      </t>
  </si>
  <si>
    <t xml:space="preserve">Jašková - ekonomka tel. 222 333 533                                                                                                                                                                                                                       </t>
  </si>
  <si>
    <t xml:space="preserve">Dušan Hübl, Elmíra Kubrová    </t>
  </si>
  <si>
    <t xml:space="preserve">723 514 000                                  </t>
  </si>
  <si>
    <t xml:space="preserve">777 034 574  </t>
  </si>
  <si>
    <t xml:space="preserve">hublovi@volny.cz                             </t>
  </si>
  <si>
    <t xml:space="preserve">zuzazemanova@seznam.cz                       </t>
  </si>
  <si>
    <t xml:space="preserve">Další tel. číslo: 774 630 829,   další e-mail: zeman.ales@volny.cz                                                                                                                                                                                        </t>
  </si>
  <si>
    <t xml:space="preserve">01/266111  </t>
  </si>
  <si>
    <t>25717294</t>
  </si>
  <si>
    <t xml:space="preserve">Černá Labuť (Art City)                                                                                                            </t>
  </si>
  <si>
    <t xml:space="preserve">Černá Labuť (Art City), Praha                                                                                                                                             </t>
  </si>
  <si>
    <t xml:space="preserve">Na Poříčí 25                                 </t>
  </si>
  <si>
    <t xml:space="preserve">603 890 900                   </t>
  </si>
  <si>
    <t xml:space="preserve">www.cernalabut.cz                                                          </t>
  </si>
  <si>
    <t xml:space="preserve">Iva Benačková                 </t>
  </si>
  <si>
    <t xml:space="preserve">603 890 900                                  </t>
  </si>
  <si>
    <t xml:space="preserve">cernalabut@cernalabut.cz                     </t>
  </si>
  <si>
    <t xml:space="preserve">732 975 450                                  </t>
  </si>
  <si>
    <t xml:space="preserve">Ing. Marcela Lorencová        </t>
  </si>
  <si>
    <t xml:space="preserve">777 338 895                                  </t>
  </si>
  <si>
    <t xml:space="preserve">ekonom@kisml.cz                              </t>
  </si>
  <si>
    <t xml:space="preserve">Danuše Hodinová               </t>
  </si>
  <si>
    <t xml:space="preserve">384722026           </t>
  </si>
  <si>
    <t xml:space="preserve">V roce 2007 nebylo 20 představení.    Nikdy nemají 20 představení!!!!!                                                                                                                                                                                    </t>
  </si>
  <si>
    <t xml:space="preserve">739 592 481  </t>
  </si>
  <si>
    <t xml:space="preserve">01/267116  </t>
  </si>
  <si>
    <t xml:space="preserve">Mezery                                                                                                                            </t>
  </si>
  <si>
    <t xml:space="preserve">Mezery, Praha                                                                                                                                                             </t>
  </si>
  <si>
    <t xml:space="preserve">Na Dlouhém Lánu 302/58                       </t>
  </si>
  <si>
    <t xml:space="preserve">724 066 949                   </t>
  </si>
  <si>
    <t xml:space="preserve">emclaren@alumni.yorku.ca                     </t>
  </si>
  <si>
    <t xml:space="preserve">Magdaléna Zelenková           </t>
  </si>
  <si>
    <t xml:space="preserve">775 290 483                                  </t>
  </si>
  <si>
    <t xml:space="preserve">604 130 935  </t>
  </si>
  <si>
    <t xml:space="preserve">dramaturgie@divadlo-leti.cz                  </t>
  </si>
  <si>
    <t xml:space="preserve">Sestavil (loni):Martina Schlegelová, dřívější email:   nezabudka@seznam.cz, tel.: 774 448 479                                                                                                                                                             </t>
  </si>
  <si>
    <t xml:space="preserve">weberova@kubickova.info                      </t>
  </si>
  <si>
    <t xml:space="preserve">Další e-mail: weberova@centrum.cz                                                                                                                                                                                                                         </t>
  </si>
  <si>
    <t xml:space="preserve">Řád Červených Nosů, Blatnice pod Sv. Antonínkem                                                                                                                           </t>
  </si>
  <si>
    <t xml:space="preserve">Blatnice pod Sv. Antonínkem 293              </t>
  </si>
  <si>
    <t xml:space="preserve">BLATNICE POD SV. ANTONÍNKEM   </t>
  </si>
  <si>
    <t xml:space="preserve">cervenenosy@gmail.com                        </t>
  </si>
  <si>
    <t xml:space="preserve">Starší email:   michalbartonik@gmail.com                                                                                                                                                                                                                  </t>
  </si>
  <si>
    <t xml:space="preserve">01/268111  </t>
  </si>
  <si>
    <t>26559625</t>
  </si>
  <si>
    <t xml:space="preserve">Divadlo Kampa                                                                                                                     </t>
  </si>
  <si>
    <t xml:space="preserve">Divadlo Kampa                                                                                                                                                             </t>
  </si>
  <si>
    <t xml:space="preserve">732 745 213                   </t>
  </si>
  <si>
    <t xml:space="preserve">www.divadlokampa.cz                                                        </t>
  </si>
  <si>
    <t xml:space="preserve">Petra Kubíčková               </t>
  </si>
  <si>
    <t xml:space="preserve">732 745 213                                  </t>
  </si>
  <si>
    <t xml:space="preserve">p.kubbickova@gmail.com                       </t>
  </si>
  <si>
    <t xml:space="preserve">Klaudie Kovářová                                  </t>
  </si>
  <si>
    <t xml:space="preserve">603 234 237  </t>
  </si>
  <si>
    <t xml:space="preserve">481321391           </t>
  </si>
  <si>
    <t xml:space="preserve">horakova@kcturnov.cz   acctturnov@seznam. cz </t>
  </si>
  <si>
    <t xml:space="preserve">czzDalší vykazovatel: Dana Peštová   Další email: kct@kcturnov.cz                                                                                                                                                                                         </t>
  </si>
  <si>
    <t xml:space="preserve">divadlo@zvonecek.info                        </t>
  </si>
  <si>
    <t xml:space="preserve">Divadlo už trvá 40 let! Další email:    zdenek@zvonecek.info                                                                                                                                                                                              </t>
  </si>
  <si>
    <t xml:space="preserve">Jaroslav  Ipser               </t>
  </si>
  <si>
    <t xml:space="preserve">cmukari@tiscali.cz                           </t>
  </si>
  <si>
    <t xml:space="preserve">Mgr. Michaela Raková          </t>
  </si>
  <si>
    <t xml:space="preserve">222 210 399                                  </t>
  </si>
  <si>
    <t xml:space="preserve">222210399           </t>
  </si>
  <si>
    <t xml:space="preserve">michaela@divadlopalace.cz                    </t>
  </si>
  <si>
    <t xml:space="preserve">Další vykazovatel: pí.  Bohatá       Mají kancelář v Divadle Palace  Václavské náměstí 43  110 00 Praha 1                                                                                                                                                 </t>
  </si>
  <si>
    <t xml:space="preserve">Barbora Kratochvílová         </t>
  </si>
  <si>
    <t xml:space="preserve">Miroslava Vydrová             </t>
  </si>
  <si>
    <t xml:space="preserve">732 957 373                                  </t>
  </si>
  <si>
    <t xml:space="preserve">233 372 128  </t>
  </si>
  <si>
    <t xml:space="preserve">Ilona Rejholcová              </t>
  </si>
  <si>
    <t xml:space="preserve">grafik@kulturanb.cz                          </t>
  </si>
  <si>
    <t xml:space="preserve">Mgr. Ladislava Jandová        </t>
  </si>
  <si>
    <t xml:space="preserve">602 715 782                                  </t>
  </si>
  <si>
    <t xml:space="preserve">910807635           </t>
  </si>
  <si>
    <t xml:space="preserve">jandova@opera-balet.cz                       </t>
  </si>
  <si>
    <t xml:space="preserve">Další e-mail: operabalet@seznam.cz                                                                                                                                                                                                                        </t>
  </si>
  <si>
    <t xml:space="preserve">josef.melena@seznam.cz                       </t>
  </si>
  <si>
    <t xml:space="preserve">Lukáš Sýkora                  </t>
  </si>
  <si>
    <t xml:space="preserve">222984272           </t>
  </si>
  <si>
    <t xml:space="preserve">info@kulturniportal.cz                       </t>
  </si>
  <si>
    <t xml:space="preserve">Dominika Andrašková           </t>
  </si>
  <si>
    <t xml:space="preserve">604 233 138                                  </t>
  </si>
  <si>
    <t xml:space="preserve">dominika@meetfactory.cz                      </t>
  </si>
  <si>
    <t xml:space="preserve">Sestavil (loni): Kryštof Orel tel. 777 012 911                                                                                                                                                                                                            </t>
  </si>
  <si>
    <t xml:space="preserve">hcizkova@pocernice.cz                        </t>
  </si>
  <si>
    <t xml:space="preserve">Další e-mail: divadlo@pocernice.cz                                                                                                                                                                                                                        </t>
  </si>
  <si>
    <t>14866587</t>
  </si>
  <si>
    <t xml:space="preserve">Loutkové divadlo Louny (Spolek loutkářů v Lounech)                                                                                </t>
  </si>
  <si>
    <t xml:space="preserve">Loutkové divadlo Louny                                                                                                                                                    </t>
  </si>
  <si>
    <t xml:space="preserve">www.loutkove-divadlo.cz                                                    </t>
  </si>
  <si>
    <t xml:space="preserve">jidrak@centrum.cz                            </t>
  </si>
  <si>
    <t xml:space="preserve">01/26520A  </t>
  </si>
  <si>
    <t>27051269</t>
  </si>
  <si>
    <t xml:space="preserve">Divadelní studio Továrna                                                                                                          </t>
  </si>
  <si>
    <t xml:space="preserve">Divadelní studio Továrna, Vonoklasy                                                                                                                                       </t>
  </si>
  <si>
    <t xml:space="preserve">Ke Krásné Stráni 160                         </t>
  </si>
  <si>
    <t>252 28</t>
  </si>
  <si>
    <t xml:space="preserve">VONOKLASY                     </t>
  </si>
  <si>
    <t xml:space="preserve">736 673 852                   </t>
  </si>
  <si>
    <t xml:space="preserve">www.studiotovarna.cz                                                       </t>
  </si>
  <si>
    <t xml:space="preserve">Krásná adresa!   Sdružení herců. Hrají na Nové scéně ND - foyer a v Divadle Na zábradlí                                                                                                                                                                   </t>
  </si>
  <si>
    <t xml:space="preserve">Anna Hrnečková                </t>
  </si>
  <si>
    <t xml:space="preserve">Ke krásné stráni                             </t>
  </si>
  <si>
    <t xml:space="preserve">Vonoklasy                     </t>
  </si>
  <si>
    <t xml:space="preserve">736 673 852                                  </t>
  </si>
  <si>
    <t xml:space="preserve">annahrneckova@gmail.com                      </t>
  </si>
  <si>
    <t xml:space="preserve">Karel Steigerwald                                 </t>
  </si>
  <si>
    <t xml:space="preserve">ArtCity (Černá labuť)                                                                                                             </t>
  </si>
  <si>
    <t xml:space="preserve">ArtCity (Černá labuť), Praha                                                                                                                                              </t>
  </si>
  <si>
    <t xml:space="preserve">Benačková Iva                 </t>
  </si>
  <si>
    <t xml:space="preserve">benackova@cernalabut.cz                      </t>
  </si>
  <si>
    <t xml:space="preserve">Další e-mail: cernalabut@cernalabut.cz                                                                                                                                                                                                                    </t>
  </si>
  <si>
    <t xml:space="preserve">Benačková Iva                                     </t>
  </si>
  <si>
    <t xml:space="preserve">603890900                                    </t>
  </si>
  <si>
    <t>68983344</t>
  </si>
  <si>
    <t xml:space="preserve">MEZERY                                                                                                                            </t>
  </si>
  <si>
    <t xml:space="preserve">MEZERY, Praha                                                                                                                                                             </t>
  </si>
  <si>
    <t xml:space="preserve">Na Dlouhém Lánu                              </t>
  </si>
  <si>
    <t xml:space="preserve">302/58 </t>
  </si>
  <si>
    <t xml:space="preserve">www.perzekuce.cz                                                           </t>
  </si>
  <si>
    <t xml:space="preserve">Hrají v Roxy - Experimentální prostor, Důl Michal, Michalkovice, Ostrava. Dále Stará čistírna Bubeneč a tábor Vojna Lešetice u Příbrami.                                                                                                                  </t>
  </si>
  <si>
    <t xml:space="preserve">Ewan McLaren                  </t>
  </si>
  <si>
    <t xml:space="preserve">724 066 949                                  </t>
  </si>
  <si>
    <t xml:space="preserve">Dříve uváděn pan Miroslav Bambušek                                                                                                                                                                                                                        </t>
  </si>
  <si>
    <t xml:space="preserve">01/300     </t>
  </si>
  <si>
    <t xml:space="preserve">Divadlo Petra Bezruče                                                                                                             </t>
  </si>
  <si>
    <t xml:space="preserve">Divadlo Petra Bezruče                                                                                                                                                     </t>
  </si>
  <si>
    <t xml:space="preserve">01/600     </t>
  </si>
  <si>
    <t xml:space="preserve">Divadelní Studio Továrna                                                                                                          </t>
  </si>
  <si>
    <t xml:space="preserve">Divadelní Studio Továrna, Praha                                                                                                                                           </t>
  </si>
  <si>
    <t xml:space="preserve">Slezská 99 (A. Hrnečková)                    </t>
  </si>
  <si>
    <t xml:space="preserve">PRAHA 3                       </t>
  </si>
  <si>
    <t xml:space="preserve">Sdružení herců. Hrají v Divadle Na zábradlí a v ND - Nová scéna                                                                                                                                                                                           </t>
  </si>
  <si>
    <t xml:space="preserve">01/601     </t>
  </si>
  <si>
    <t>26601729</t>
  </si>
  <si>
    <t xml:space="preserve">Boca Loca Lab                                                                                                                     </t>
  </si>
  <si>
    <t xml:space="preserve">Boca Loca Lab, Praha                                                                                                                                                      </t>
  </si>
  <si>
    <t xml:space="preserve">Kristýna Kalivodová           </t>
  </si>
  <si>
    <t xml:space="preserve">775 272 201                                  </t>
  </si>
  <si>
    <t xml:space="preserve">607 700 002  </t>
  </si>
  <si>
    <t xml:space="preserve">jedefrau@jedefrau.org                        </t>
  </si>
  <si>
    <t xml:space="preserve">Maria Cavina tel. 607 700 002                                                                                                                                                                                                                             </t>
  </si>
  <si>
    <t xml:space="preserve">01/269118  </t>
  </si>
  <si>
    <t>63112752</t>
  </si>
  <si>
    <t xml:space="preserve">Divadlo SERPENS                                                                                                                   </t>
  </si>
  <si>
    <t xml:space="preserve">Divadlo SERPENS                                                                                                                                                           </t>
  </si>
  <si>
    <t xml:space="preserve">Ronkova 4                                    </t>
  </si>
  <si>
    <t xml:space="preserve">603 818 947                   </t>
  </si>
  <si>
    <t xml:space="preserve">www.sdruzeniserpens.cz                                                     </t>
  </si>
  <si>
    <t xml:space="preserve">Tereza Hofbauerová            </t>
  </si>
  <si>
    <t xml:space="preserve">774 078 716                                  </t>
  </si>
  <si>
    <t xml:space="preserve">603 818 947  </t>
  </si>
  <si>
    <t xml:space="preserve">tetreva@seznam.cz                            </t>
  </si>
  <si>
    <t xml:space="preserve">01/602     </t>
  </si>
  <si>
    <t xml:space="preserve">Teatro NoD                                                                                                                        </t>
  </si>
  <si>
    <t xml:space="preserve">Teatro NoD, Praha                                                                                                                                                         </t>
  </si>
  <si>
    <t xml:space="preserve">Dlouhá 33                                    </t>
  </si>
  <si>
    <t xml:space="preserve">224 826 296                   </t>
  </si>
  <si>
    <t xml:space="preserve">Asi jen scéna. Stagiona???                                                                                                                                                                                                                                </t>
  </si>
  <si>
    <t xml:space="preserve">Adam Halaš                    </t>
  </si>
  <si>
    <t xml:space="preserve">224 826 296                                  </t>
  </si>
  <si>
    <t xml:space="preserve">nod@roxy.cz                                  </t>
  </si>
  <si>
    <t xml:space="preserve">Další zástupce: Iva Machačová   iva.roxy@cz                                                                                                                                                                                                               </t>
  </si>
  <si>
    <t xml:space="preserve">01/604     </t>
  </si>
  <si>
    <t xml:space="preserve">Opera Diversa                                                                                                                     </t>
  </si>
  <si>
    <t xml:space="preserve">Opera Diversa, Brno                                                                                                                                                       </t>
  </si>
  <si>
    <t xml:space="preserve">Klíny 67                                     </t>
  </si>
  <si>
    <t>615 00</t>
  </si>
  <si>
    <t xml:space="preserve">Sdružení mladých profesionálních hudebníků a zpěváků                                                                                                                                                                                                      </t>
  </si>
  <si>
    <t xml:space="preserve">Pavel Drábek                  </t>
  </si>
  <si>
    <t xml:space="preserve">737 584 287                                  </t>
  </si>
  <si>
    <t xml:space="preserve">pavel.drabek@operadiversa.cz                 </t>
  </si>
  <si>
    <t xml:space="preserve">01/605     </t>
  </si>
  <si>
    <t xml:space="preserve">Divadlo Konvikt                                                                                                                   </t>
  </si>
  <si>
    <t xml:space="preserve">Divadlo Konvikt                                                                                                                                                           </t>
  </si>
  <si>
    <t xml:space="preserve">Univerzitní 3                                </t>
  </si>
  <si>
    <t>771 80</t>
  </si>
  <si>
    <t xml:space="preserve">585 633 803                   </t>
  </si>
  <si>
    <t xml:space="preserve">585 633 804  </t>
  </si>
  <si>
    <t xml:space="preserve">01/606     </t>
  </si>
  <si>
    <t xml:space="preserve">Cirk La Putika, o.p.s.                                                                                                            </t>
  </si>
  <si>
    <t xml:space="preserve">Cirk La Putika, o.p.s. - PRAHA 2                                                                                                                                          </t>
  </si>
  <si>
    <t xml:space="preserve">Šumavská 21                                  </t>
  </si>
  <si>
    <t xml:space="preserve">604 510 869                   </t>
  </si>
  <si>
    <t xml:space="preserve">775 071 110  </t>
  </si>
  <si>
    <t xml:space="preserve">Vít Novák                     </t>
  </si>
  <si>
    <t xml:space="preserve">775 071 110                                  </t>
  </si>
  <si>
    <t xml:space="preserve">Rostislav Novák                                   </t>
  </si>
  <si>
    <t xml:space="preserve">604510869                                    </t>
  </si>
  <si>
    <t xml:space="preserve">01/607     </t>
  </si>
  <si>
    <t xml:space="preserve">Divadlo Anička a letadýlko                                                                                                        </t>
  </si>
  <si>
    <t xml:space="preserve">Divadlo Anička a letadýlko, Brno                                                                                                                                          </t>
  </si>
  <si>
    <t xml:space="preserve">Anenská 5/5                                  </t>
  </si>
  <si>
    <t xml:space="preserve">BRNO - STARÉ BRNO             </t>
  </si>
  <si>
    <t xml:space="preserve">01/608     </t>
  </si>
  <si>
    <t xml:space="preserve">Divadlo v Synagoze na Palmovce (Sdružení SERPENS)                                                                                 </t>
  </si>
  <si>
    <t xml:space="preserve">Divadlo v Synagoze na Palmovce (Sdružení SERPENS), Praha                                                                                                                  </t>
  </si>
  <si>
    <t xml:space="preserve">604 130 935                   </t>
  </si>
  <si>
    <t xml:space="preserve">606 343 888  </t>
  </si>
  <si>
    <t xml:space="preserve">Email: serpens@seznam.cz                                                                                                                                                                                                                                  </t>
  </si>
  <si>
    <t xml:space="preserve">01/609     </t>
  </si>
  <si>
    <t xml:space="preserve">Spitfire Company                                                                                                                  </t>
  </si>
  <si>
    <t xml:space="preserve">Spitfire Company, Praha                                                                                                                                                   </t>
  </si>
  <si>
    <t xml:space="preserve">Na Hubálce 8                                 </t>
  </si>
  <si>
    <t xml:space="preserve">Skupina progresivního a plastického divadla. Teatro Pantomissimo. Experimentální divadlo - nemají stálou scénu, hrají hodně v zahraničí!                                                                                                                  </t>
  </si>
  <si>
    <t xml:space="preserve">Ludmila Vachová               </t>
  </si>
  <si>
    <t xml:space="preserve">Další email: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</si>
  <si>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01/610     </t>
  </si>
  <si>
    <t xml:space="preserve">Divadlo na cucky                                                                                                                  </t>
  </si>
  <si>
    <t xml:space="preserve">Divadlo na cucky, Olomouc                                                                                                                                                 </t>
  </si>
  <si>
    <t xml:space="preserve">733 238 224                   </t>
  </si>
  <si>
    <t xml:space="preserve">739 068 758  </t>
  </si>
  <si>
    <t xml:space="preserve">01/611     </t>
  </si>
  <si>
    <t xml:space="preserve">Petr Reif (Divadlo Bufet)                                                                                                         </t>
  </si>
  <si>
    <t xml:space="preserve">Petr Reif (Divadlo Bufet), Praha                                                                                                                                          </t>
  </si>
  <si>
    <t xml:space="preserve">Hradešínská 27                               </t>
  </si>
  <si>
    <t xml:space="preserve">723 266 914                   </t>
  </si>
  <si>
    <t xml:space="preserve">Petr Reif                     </t>
  </si>
  <si>
    <t xml:space="preserve">01/612     </t>
  </si>
  <si>
    <t xml:space="preserve">ART Prometheus                                                                                                                    </t>
  </si>
  <si>
    <t xml:space="preserve">ART Prometheus, Praha                                                                                                                                                     </t>
  </si>
  <si>
    <t xml:space="preserve">Sokolovská 85/104                            </t>
  </si>
  <si>
    <t xml:space="preserve">222 352 091                   </t>
  </si>
  <si>
    <t xml:space="preserve">Telefon je možná 222 352 001!!!!!                                                                                                                                                                                                                         </t>
  </si>
  <si>
    <t xml:space="preserve">        7                                    </t>
  </si>
  <si>
    <t xml:space="preserve">01/613     </t>
  </si>
  <si>
    <t xml:space="preserve">Terra Madoda (Jiří Dobeš)                                                                                                         </t>
  </si>
  <si>
    <t xml:space="preserve">Terra Madoda (Jiří Dobeš), Pardubice                                                                                                                                      </t>
  </si>
  <si>
    <t xml:space="preserve">Gorkého 2222                                 </t>
  </si>
  <si>
    <t xml:space="preserve">PARDUBICE                     </t>
  </si>
  <si>
    <t xml:space="preserve">Pořádají kulturní akce - např. Ostrovy v pohybu - přehlídka pohybového divadla                                                                                                                                                                            </t>
  </si>
  <si>
    <t xml:space="preserve">Jiří Dobeš                    </t>
  </si>
  <si>
    <t xml:space="preserve">603 814 441                                  </t>
  </si>
  <si>
    <t xml:space="preserve">jiri.dobes@pvt.cz                            </t>
  </si>
  <si>
    <t xml:space="preserve">01/614     </t>
  </si>
  <si>
    <t xml:space="preserve">Divadlo T.E.J.P.                                                                                                                  </t>
  </si>
  <si>
    <t xml:space="preserve">Divadlo T.E.J.P., Jihlava                                                                                                                                                 </t>
  </si>
  <si>
    <t xml:space="preserve">K Pančavě 4778/13                            </t>
  </si>
  <si>
    <t xml:space="preserve">JIHLAVA                       </t>
  </si>
  <si>
    <t xml:space="preserve">Pohybové divadlo. klauniády a cirkusové výstupy.                                                                                                                                                                                                          </t>
  </si>
  <si>
    <t xml:space="preserve">Jakub Škrla                   </t>
  </si>
  <si>
    <t xml:space="preserve">777 790 693                                  </t>
  </si>
  <si>
    <t xml:space="preserve">jakub.skrla@seznam.cz                        </t>
  </si>
  <si>
    <t xml:space="preserve">01/270117  </t>
  </si>
  <si>
    <t>22663568</t>
  </si>
  <si>
    <t xml:space="preserve">PARADOX, o.s.                                                                                                                     </t>
  </si>
  <si>
    <t xml:space="preserve">PARADOX, o.s.                                                                                                                                                             </t>
  </si>
  <si>
    <t xml:space="preserve">Plynární 23                                  </t>
  </si>
  <si>
    <t xml:space="preserve">739 806 809                   </t>
  </si>
  <si>
    <t xml:space="preserve">www.crossclub.cz/cs/os-paradox/                                            </t>
  </si>
  <si>
    <t xml:space="preserve">Nina Špitálníková             </t>
  </si>
  <si>
    <t xml:space="preserve">739 806 809                                  </t>
  </si>
  <si>
    <t xml:space="preserve">nina@crossclub.cz                            </t>
  </si>
  <si>
    <t xml:space="preserve">01/615     </t>
  </si>
  <si>
    <t xml:space="preserve">Stadion                                                                                                                           </t>
  </si>
  <si>
    <t xml:space="preserve">Stadion, Brno                                                                                                                                                             </t>
  </si>
  <si>
    <t xml:space="preserve">Kounicova 20/22                              </t>
  </si>
  <si>
    <t xml:space="preserve">_x000D_
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</si>
  <si>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01/616     </t>
  </si>
  <si>
    <t xml:space="preserve">Divadlo bez záruky                                                                                                                </t>
  </si>
  <si>
    <t xml:space="preserve">Divadlo bez záruky, Praha                                                                                                                                                 </t>
  </si>
  <si>
    <t xml:space="preserve">V Zeleném údolí 1304/15                      </t>
  </si>
  <si>
    <t xml:space="preserve">PRAHA 4 KUNRATICE             </t>
  </si>
  <si>
    <t xml:space="preserve">01/617     </t>
  </si>
  <si>
    <t xml:space="preserve">Teatr Novogo Fronta                                                                                                               </t>
  </si>
  <si>
    <t xml:space="preserve">Teatr Novogo Fronta, Praha                                                                                                                                                </t>
  </si>
  <si>
    <t xml:space="preserve">Minská 4                                     </t>
  </si>
  <si>
    <t xml:space="preserve">Asi bez scény. Působí od roku 1993. Fyzické divadlo - směs tance, vyprávění, cirkusová čísla, kabaret, atd. Produkce ART Prometheus o.s. - Sokolovská 104/85 Praha 8 tel.: 222 352 091-2                                                                  </t>
  </si>
  <si>
    <t xml:space="preserve">Aleš Junák                    </t>
  </si>
  <si>
    <t xml:space="preserve">603 824 583                                  </t>
  </si>
  <si>
    <t xml:space="preserve">266 312 718  </t>
  </si>
  <si>
    <t xml:space="preserve">info@tnf.cz                                  </t>
  </si>
  <si>
    <t xml:space="preserve">01/271622  </t>
  </si>
  <si>
    <t>22856994</t>
  </si>
  <si>
    <t xml:space="preserve">Divadlo Feste                                                                                                                     </t>
  </si>
  <si>
    <t xml:space="preserve">Divadlo Feste                                                                                                                                                             </t>
  </si>
  <si>
    <t xml:space="preserve">Soudní 3                                     </t>
  </si>
  <si>
    <t xml:space="preserve">777 862 614                   </t>
  </si>
  <si>
    <t xml:space="preserve">www.divadlofeste.cz                                                        </t>
  </si>
  <si>
    <t xml:space="preserve">Klára Mišunová                </t>
  </si>
  <si>
    <t xml:space="preserve">777 862 614                                  </t>
  </si>
  <si>
    <t xml:space="preserve">misunova@divadlofeste.cz                     </t>
  </si>
  <si>
    <t>01/618</t>
  </si>
  <si>
    <t xml:space="preserve">Malé Vinohradské divadlo, Praha                                                                                                                                           </t>
  </si>
  <si>
    <t xml:space="preserve">Záhřebská 468/21                             </t>
  </si>
  <si>
    <t xml:space="preserve">222 512 922                   </t>
  </si>
  <si>
    <t xml:space="preserve">Mají scénu.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</si>
  <si>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Michaela Locigová             </t>
  </si>
  <si>
    <t xml:space="preserve">774 512 922                                  </t>
  </si>
  <si>
    <t xml:space="preserve">222 512 922  </t>
  </si>
  <si>
    <t xml:space="preserve">malevinohradske@centrum.cz                   </t>
  </si>
  <si>
    <t xml:space="preserve">Ředitelka: Hana Mathauserová  tel.: 774 412 922                                                                                                                                                                                                           </t>
  </si>
  <si>
    <t>01/619</t>
  </si>
  <si>
    <t xml:space="preserve">Komorní činohra                                                                                                                   </t>
  </si>
  <si>
    <t xml:space="preserve">Komorní činohra, Praha                                                                                                                                                    </t>
  </si>
  <si>
    <t xml:space="preserve">PRAHA-LIBEŇ                   </t>
  </si>
  <si>
    <t xml:space="preserve">724 064 749                   </t>
  </si>
  <si>
    <t xml:space="preserve">Email: info@komornicinohra.cz     Hraje v Divadle pod Palmovkou (Malá scéna)                                                                                                                                                                              </t>
  </si>
  <si>
    <t>01/620</t>
  </si>
  <si>
    <t xml:space="preserve">Studio Citadela, Praha - PRAHA 1                                                                                                                                          </t>
  </si>
  <si>
    <t xml:space="preserve">Klimentská 1210/16                           </t>
  </si>
  <si>
    <t xml:space="preserve">Neziskové divadelní sdružení. Realizuje také projekty s postiženými tvůrci. Seberozvojové programy pro děti, mládež, romy apod.    Mají stálou scénu.                                                                                                     </t>
  </si>
  <si>
    <t xml:space="preserve">MgA. Kodetová                 </t>
  </si>
  <si>
    <t xml:space="preserve">bdscitadela@volny.cz                         </t>
  </si>
  <si>
    <t xml:space="preserve">Kodetová - vedoucí studia                                                                                                                                                                                                                                 </t>
  </si>
  <si>
    <t>01/621</t>
  </si>
  <si>
    <t xml:space="preserve">ART Prometheus, Praha - PRAHA 8                                                                                                                                           </t>
  </si>
  <si>
    <t xml:space="preserve">Sokolovská 104/85                            </t>
  </si>
  <si>
    <t xml:space="preserve">Realizace projektů vlastních i cizích (poskytují umělcům servis azázemí pro práci). Produkční zajištění divadel např.: Continuo, V.O.S.A. (Volné sdružení alternativců), Nori Sawa, De'calages                                                            </t>
  </si>
  <si>
    <t xml:space="preserve">Jakub Vedral                  </t>
  </si>
  <si>
    <t xml:space="preserve">222 352 092  </t>
  </si>
  <si>
    <t xml:space="preserve">jakub@artprometheus.cz                       </t>
  </si>
  <si>
    <t>01/622</t>
  </si>
  <si>
    <t xml:space="preserve">Club Wash Brno                                                                                                                    </t>
  </si>
  <si>
    <t xml:space="preserve">Club Wash Brno - BRNO                                                                                                                                                     </t>
  </si>
  <si>
    <t xml:space="preserve">Stará 27                                     </t>
  </si>
  <si>
    <t xml:space="preserve">Objekt - undergroundový klub, prádelna.                                                                                                                                                                                                                   </t>
  </si>
  <si>
    <t xml:space="preserve">01/623     </t>
  </si>
  <si>
    <t xml:space="preserve">Komici s.r.o. Rudolfov                                                                                                            </t>
  </si>
  <si>
    <t xml:space="preserve">Komici s.r.o. Rudolfov                                                                                                                                                    </t>
  </si>
  <si>
    <t xml:space="preserve">Na výhledu 460/8                             </t>
  </si>
  <si>
    <t>373 71</t>
  </si>
  <si>
    <t xml:space="preserve">RUDOLFOV                      </t>
  </si>
  <si>
    <t xml:space="preserve">603 290 749                   </t>
  </si>
  <si>
    <t xml:space="preserve">divadlo.tovarna@seznam.cz                    </t>
  </si>
  <si>
    <t xml:space="preserve"> 01/272622 </t>
  </si>
  <si>
    <t xml:space="preserve">BuranTeatr                                                                                                                        </t>
  </si>
  <si>
    <t>abonentní</t>
  </si>
  <si>
    <t>školní</t>
  </si>
  <si>
    <t>charitativní, benefiční, příležitostné, mimořádné</t>
  </si>
  <si>
    <t>kolonádní apod.</t>
  </si>
  <si>
    <t>Procento skladeb českých skladatelů na repertoáru</t>
  </si>
  <si>
    <t>Koncerty ve vlastní režii</t>
  </si>
  <si>
    <t>Ukazatel</t>
  </si>
  <si>
    <t>1.</t>
  </si>
  <si>
    <t>2.</t>
  </si>
  <si>
    <t>3.</t>
  </si>
  <si>
    <t>Filharmonie Hradec Králové</t>
  </si>
  <si>
    <t>4.</t>
  </si>
  <si>
    <t>Západočeský symfonický orchestr Mariánské Lázně</t>
  </si>
  <si>
    <t>Severočeská filharmonie Teplice</t>
  </si>
  <si>
    <t>7.</t>
  </si>
  <si>
    <t>8.</t>
  </si>
  <si>
    <t>Filharmonie Brno</t>
  </si>
  <si>
    <t>9.</t>
  </si>
  <si>
    <t>12.</t>
  </si>
  <si>
    <t>13.</t>
  </si>
  <si>
    <t>14.</t>
  </si>
  <si>
    <t>Plzeňská filharmonie</t>
  </si>
  <si>
    <t>15.</t>
  </si>
  <si>
    <t>Moravská filharmonie Olomouc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</si>
  <si>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</si>
  <si>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</si>
  <si>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</si>
  <si>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</si>
  <si>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</si>
  <si>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</si>
  <si>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</si>
  <si>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</si>
  <si>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</si>
  <si>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charitativní, benefiční, 
příležitostné, mimořádné</t>
  </si>
  <si>
    <t>5.</t>
  </si>
  <si>
    <t>6.</t>
  </si>
  <si>
    <t>10.</t>
  </si>
  <si>
    <t>11.</t>
  </si>
  <si>
    <t/>
  </si>
  <si>
    <t xml:space="preserve">Karlovarský symfonický orchestr                                  </t>
  </si>
  <si>
    <t>PKF - Prague Philharmonia</t>
  </si>
  <si>
    <t>Symfonický orchestr hl. m. Prahy FOK</t>
  </si>
  <si>
    <t>Český filharmonický sbor Brno</t>
  </si>
  <si>
    <t>9.-10.</t>
  </si>
  <si>
    <t>12.-13.</t>
  </si>
  <si>
    <t>22.-23.</t>
  </si>
  <si>
    <t>14.-15.</t>
  </si>
  <si>
    <t>Hostující dirigenti</t>
  </si>
  <si>
    <t>Hostující umělci - sólisté</t>
  </si>
  <si>
    <t>Hostující umělecká tělesa</t>
  </si>
  <si>
    <t>Programy nastudované vykazujícím hudebním tělesem</t>
  </si>
  <si>
    <t>Hudební nahrávky</t>
  </si>
  <si>
    <t>Skladby českých skladatelů na repertoáru</t>
  </si>
  <si>
    <t>Návštěvníci na koncertech ve vlastní režii</t>
  </si>
  <si>
    <t>Zpravodajské jednotky</t>
  </si>
  <si>
    <t>Hudební soubory</t>
  </si>
  <si>
    <t>Koncerty</t>
  </si>
  <si>
    <t>Hudební tělesa</t>
  </si>
  <si>
    <t>Procento návštěvnosti na koncertech ve vlastní režii</t>
  </si>
  <si>
    <t xml:space="preserve">Zpravodajské jednotky </t>
  </si>
  <si>
    <t>orchestry</t>
  </si>
  <si>
    <t>orchestry se sborem</t>
  </si>
  <si>
    <t>orchestry se sólistou</t>
  </si>
  <si>
    <t>orchestry se sborem a sólistou</t>
  </si>
  <si>
    <t>orchestry s komorním souborem</t>
  </si>
  <si>
    <t>sbory s orchestrem nebo jiným doprovodem</t>
  </si>
  <si>
    <t>sbory a capella</t>
  </si>
  <si>
    <t>sólisté (recitály)</t>
  </si>
  <si>
    <t>komorní soubory</t>
  </si>
  <si>
    <t>TABULKA 1.2 POROVNÁNÍ UKAZATELŮ V ČASOVÉ ŘADĚ</t>
  </si>
  <si>
    <t>TABULKA 1.3 POROVNÁNÍ UKAZATELŮ V ČASOVÉ ŘADĚ</t>
  </si>
  <si>
    <t>TABULKA 2.1 HUDEBNÍ SOUBORY ZŘIZOVANÉ MK, JINÝMI RESORTY, KRAJI, OBCEMI A MĚSTY</t>
  </si>
  <si>
    <t>HUDEBNÍ SOUBORY – VYBRANÉ UKAZATELE</t>
  </si>
  <si>
    <t>TABULKA 2.2 HUDEBNÍ SOUBORY ZŘIZOVANÉ MK, JINÝMI RESORTY, KRAJI, OBCEMI A MĚSTY</t>
  </si>
  <si>
    <t>HUDEBNÍ SOUBORY – PODLE ZŘIZOVATELE</t>
  </si>
  <si>
    <r>
      <t xml:space="preserve">Vybrané vstupné </t>
    </r>
    <r>
      <rPr>
        <sz val="11"/>
        <rFont val="Calibri"/>
        <family val="2"/>
        <charset val="238"/>
        <scheme val="minor"/>
      </rPr>
      <t xml:space="preserve">(v tis. Kč) </t>
    </r>
  </si>
  <si>
    <t>TABULKA 2.3 HUDEBNÍ SOUBORY ZŘIZOVANÉ  SPOLKY, OBECNĚ PROSPĚŠNÝMI SPOLEČNOSTMI A ČESKÝM ROZHLASEM</t>
  </si>
  <si>
    <t>TABULKA 2.4 HUDEBNÍ SOUBORY ZŘIZOVANÉ  SPOLKY, OBECNĚ PROSPĚŠNÝMI SPOLEČNOSTMI A ČESKÝM ROZHLASEM</t>
  </si>
  <si>
    <t>TABULKA 2.5 HUDEBNÍ SOUBORY ZŘIZOVANÉ PODNIKATELSKÝMI SUBJEKTY</t>
  </si>
  <si>
    <t>TABULKA 2.6 HUDEBNÍ SOUBORY ZŘIZOVANÉ PODNIKATELSKÝMI SUBJEKTY</t>
  </si>
  <si>
    <t>sbory
a capella</t>
  </si>
  <si>
    <t>HUDEBNÍ SOUBORY – PODLE VÝKONOSTNÍCH UKAZATELŮ</t>
  </si>
  <si>
    <t>3.3 POŘADÍ HUDEBNÍCH SOUBORŮ SOUHLASÍCÍCH SE ZVEŘEJNĚNÍM DAT– PODLE NÁVŠTĚVNOSTI KONCERTŮ VE VLASTNÍ REŽII</t>
  </si>
  <si>
    <t>Pořadí a název hudebního souboru</t>
  </si>
  <si>
    <t>z toho</t>
  </si>
  <si>
    <t>sólisté, recitály</t>
  </si>
  <si>
    <t>Janáčkova filharmonie, Ostrava</t>
  </si>
  <si>
    <t>Jihočeská  filharmonie, České Budějovice</t>
  </si>
  <si>
    <t>Filharmonie Bohuslava Martinů, Zlín</t>
  </si>
  <si>
    <t>Musica Florea, Pakoměřice-Bořanovice</t>
  </si>
  <si>
    <t>Filharmonie G. Mahlera, Jihlava</t>
  </si>
  <si>
    <t>Ensemble Opera Diversa, Bošovice</t>
  </si>
  <si>
    <t>Ensemble Damian, Olomouc</t>
  </si>
  <si>
    <t xml:space="preserve"> -</t>
  </si>
  <si>
    <t xml:space="preserve"> - </t>
  </si>
  <si>
    <t xml:space="preserve">                   </t>
  </si>
  <si>
    <t>3.5 POŘADÍ HUDEBNÍCH SOUBORŮ SOUHLASÍCÍCH SE ZVEŘEJNĚNÍM DAT -PODLE POČTU KONCERTŮ V ZAHRANIČÍ</t>
  </si>
  <si>
    <r>
      <t xml:space="preserve">2022/2018 </t>
    </r>
    <r>
      <rPr>
        <sz val="11"/>
        <rFont val="Calibri"/>
        <family val="2"/>
        <charset val="238"/>
        <scheme val="minor"/>
      </rPr>
      <t>(v %)</t>
    </r>
  </si>
  <si>
    <r>
      <t xml:space="preserve">2021/2018 </t>
    </r>
    <r>
      <rPr>
        <sz val="11"/>
        <rFont val="Calibri"/>
        <family val="2"/>
        <charset val="238"/>
        <scheme val="minor"/>
      </rPr>
      <t>(v %)</t>
    </r>
  </si>
  <si>
    <r>
      <t xml:space="preserve">2020/2018 </t>
    </r>
    <r>
      <rPr>
        <sz val="11"/>
        <rFont val="Calibri"/>
        <family val="2"/>
        <charset val="238"/>
        <scheme val="minor"/>
      </rPr>
      <t>(v %)</t>
    </r>
  </si>
  <si>
    <r>
      <t xml:space="preserve">2019/2018 </t>
    </r>
    <r>
      <rPr>
        <sz val="11"/>
        <rFont val="Calibri"/>
        <family val="2"/>
        <charset val="238"/>
        <scheme val="minor"/>
      </rPr>
      <t>(v %)</t>
    </r>
  </si>
  <si>
    <t>3.1 POŘADÍ HUDEBNÍCH SOUBORŮ SOUHLASÍCÍCH SE ZVEŘEJNĚNÍM DAT – PODLE POČTU KONCERTŮ V ROCE 2022</t>
  </si>
  <si>
    <t xml:space="preserve">Koncerty </t>
  </si>
  <si>
    <t xml:space="preserve">Koncerty ve vlastní režii  </t>
  </si>
  <si>
    <r>
      <t xml:space="preserve">Návštěvníci na koncertech ve vlastní režii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</si>
  <si>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 tom podle typu souboru:</t>
  </si>
  <si>
    <t>v tom podle typu koncertu:</t>
  </si>
  <si>
    <t xml:space="preserve">  koncerty ve vlastní režii</t>
  </si>
  <si>
    <t>koncerty spolupořádané</t>
  </si>
  <si>
    <t xml:space="preserve">koncerty pro jiné pořadatele v ČR </t>
  </si>
  <si>
    <t>koncerty v zahraničí</t>
  </si>
  <si>
    <t>koncerty ve vlastní režii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</si>
  <si>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</si>
  <si>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 POŘADÍ HUDEBNÍCH SOUBORŮ SOUHLASÍCÍCH SE ZVEŘEJNĚNÍM DAT – PODLE POČTU KONCERTŮ USPOŘÁDANÝCH VE VLASTNÍ REŽII ČI PRO JINÉ POŘADATELE V ROCE 2022</t>
  </si>
  <si>
    <t>Komorní filharmonie Pardubice</t>
  </si>
  <si>
    <t>Pražské dechové kvinteto</t>
  </si>
  <si>
    <t>Česká filharmonie, Praha</t>
  </si>
  <si>
    <t>Gustav Brom Big Band, Brno</t>
  </si>
  <si>
    <t>Kühnův dětský sbor, Praha</t>
  </si>
  <si>
    <t>Český národní symfonický orchestr, Praha</t>
  </si>
  <si>
    <t>Český rozhlas (Symfonický orchestr Českého rozhlasu), Praha</t>
  </si>
  <si>
    <t>Brněnský orchestr lidových nástrojů, Brno</t>
  </si>
  <si>
    <t>Stamicovo kvarteto, Praha</t>
  </si>
  <si>
    <t>Studio Volantes, Olomouc</t>
  </si>
  <si>
    <t>25.</t>
  </si>
  <si>
    <t>26.</t>
  </si>
  <si>
    <t>27.</t>
  </si>
  <si>
    <t>28.</t>
  </si>
  <si>
    <t>Spolek přátel Českého noneta, Praha</t>
  </si>
  <si>
    <t>17.-18.</t>
  </si>
  <si>
    <t>20.-21.</t>
  </si>
  <si>
    <t>25.-28.</t>
  </si>
  <si>
    <t xml:space="preserve">Český národní symfonický orchestr, Praha </t>
  </si>
  <si>
    <t>24.-28.</t>
  </si>
  <si>
    <t>3.4 POŘADÍ HUDEBNÍCH SOUBORŮ SOUHLASÍCÍCH SE ZVEŘEJNĚNÍM DAT – PODLE PROCENTA NÁVŠTĚVNOSTI NA KONCERTECH VE VLASTNÍ REŽII</t>
  </si>
  <si>
    <t>Kühnův dětský sbor ,Praha</t>
  </si>
  <si>
    <t>13.-14.</t>
  </si>
  <si>
    <t>4.-5.</t>
  </si>
  <si>
    <t>8.-9.</t>
  </si>
  <si>
    <t>10.-11.</t>
  </si>
  <si>
    <t>19.-28.</t>
  </si>
  <si>
    <t xml:space="preserve">Český filharmonický sbor Brno </t>
  </si>
  <si>
    <t>16.-17.</t>
  </si>
  <si>
    <t>18.-21.</t>
  </si>
  <si>
    <r>
      <t xml:space="preserve">2022  </t>
    </r>
    <r>
      <rPr>
        <sz val="11"/>
        <rFont val="Calibri"/>
        <family val="2"/>
        <charset val="238"/>
        <scheme val="minor"/>
      </rPr>
      <t>( v %)</t>
    </r>
  </si>
  <si>
    <t>27.-28.</t>
  </si>
  <si>
    <t>3.6 POŘADÍ HUDEBNÍCH SOUBORŮ SOUHLASÍCÍCH SE ZVEŘEJNĚNÍM DAT – PODLE POČTU NAHRÁVEK</t>
  </si>
  <si>
    <t>3.7 POŘADÍ HUDEBNÍCH SOUBORŮ SOUHLASÍCÍCH SE ZVEŘEJNĚNÍM DAT - PODLE PODÍLU SKLADEB ČESKÝCH SKLADATELŮ NA REPERTOÁRU</t>
  </si>
  <si>
    <r>
      <t xml:space="preserve">2022 </t>
    </r>
    <r>
      <rPr>
        <sz val="11"/>
        <rFont val="Calibri"/>
        <family val="2"/>
        <charset val="238"/>
        <scheme val="minor"/>
      </rPr>
      <t>(v %)</t>
    </r>
  </si>
  <si>
    <t>TABULKA 1.1 ČASOVÁ ŘADA 2002–2022</t>
  </si>
  <si>
    <t>Brněnský orchestr lidových nástrojů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</si>
</sst>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#,##0\ _K_č"/>
    <numFmt numFmtId="166" formatCode="#,##0.0"/>
    <numFmt numFmtId="167" formatCode="0.0"/>
    <numFmt numFmtId="168" formatCode="yyyy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7"/>
      <name val="Arial"/>
      <family val="2"/>
      <charset val="238"/>
    </font>
    <font>
      <sz val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70">
    <xf numFmtId="0" fontId="0" fillId="0" borderId="0"/>
    <xf numFmtId="0" fontId="5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4" fillId="0" borderId="0"/>
    <xf numFmtId="0" fontId="8" fillId="0" borderId="0"/>
    <xf numFmtId="9" fontId="10" fillId="0" borderId="0" applyFon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10" fillId="0" borderId="0"/>
    <xf numFmtId="0" fontId="14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4" fillId="0" borderId="0"/>
    <xf numFmtId="0" fontId="10" fillId="0" borderId="0"/>
    <xf numFmtId="0" fontId="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10" fillId="18" borderId="6" applyNumberFormat="0" applyFon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1" applyNumberFormat="0" applyFill="0" applyAlignment="0" applyProtection="0"/>
    <xf numFmtId="164" fontId="1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0" fillId="0" borderId="0"/>
    <xf numFmtId="0" fontId="14" fillId="0" borderId="0"/>
    <xf numFmtId="0" fontId="10" fillId="18" borderId="6" applyNumberFormat="0" applyFon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18" fillId="0" borderId="0"/>
    <xf numFmtId="0" fontId="37" fillId="0" borderId="0"/>
    <xf numFmtId="0" fontId="10" fillId="0" borderId="0"/>
    <xf numFmtId="0" fontId="8" fillId="0" borderId="0"/>
    <xf numFmtId="0" fontId="18" fillId="0" borderId="0"/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8" fillId="0" borderId="0"/>
    <xf numFmtId="0" fontId="10" fillId="0" borderId="0"/>
    <xf numFmtId="0" fontId="1" fillId="0" borderId="0"/>
    <xf numFmtId="0" fontId="18" fillId="0" borderId="0"/>
    <xf numFmtId="0" fontId="40" fillId="0" borderId="0"/>
    <xf numFmtId="0" fontId="8" fillId="0" borderId="0"/>
    <xf numFmtId="0" fontId="8" fillId="0" borderId="0"/>
  </cellStyleXfs>
  <cellXfs count="279">
    <xf numFmtId="0" fontId="0" fillId="0" borderId="0" xfId="0"/>
    <xf numFmtId="22" fontId="0" fillId="0" borderId="0" xfId="0" applyNumberFormat="1"/>
    <xf numFmtId="0" fontId="6" fillId="0" borderId="0" xfId="1" quotePrefix="1" applyFont="1"/>
    <xf numFmtId="0" fontId="6" fillId="0" borderId="0" xfId="1" applyFont="1"/>
    <xf numFmtId="3" fontId="6" fillId="0" borderId="0" xfId="1" applyNumberFormat="1" applyFont="1"/>
    <xf numFmtId="3" fontId="6" fillId="0" borderId="0" xfId="1" quotePrefix="1" applyNumberFormat="1" applyFont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0" fontId="9" fillId="0" borderId="0" xfId="2" quotePrefix="1"/>
    <xf numFmtId="0" fontId="9" fillId="0" borderId="0" xfId="2"/>
    <xf numFmtId="167" fontId="9" fillId="0" borderId="0" xfId="2" applyNumberFormat="1"/>
    <xf numFmtId="0" fontId="12" fillId="0" borderId="0" xfId="0" applyFont="1"/>
    <xf numFmtId="3" fontId="12" fillId="0" borderId="0" xfId="0" applyNumberFormat="1" applyFont="1" applyAlignment="1">
      <alignment horizontal="right" vertical="center" indent="1"/>
    </xf>
    <xf numFmtId="166" fontId="12" fillId="0" borderId="0" xfId="0" applyNumberFormat="1" applyFont="1"/>
    <xf numFmtId="22" fontId="12" fillId="0" borderId="0" xfId="0" applyNumberFormat="1" applyFont="1"/>
    <xf numFmtId="165" fontId="12" fillId="0" borderId="0" xfId="0" applyNumberFormat="1" applyFont="1" applyAlignment="1">
      <alignment horizontal="right" vertical="center" indent="1"/>
    </xf>
    <xf numFmtId="22" fontId="12" fillId="0" borderId="0" xfId="0" applyNumberFormat="1" applyFont="1" applyAlignment="1">
      <alignment horizontal="right" vertical="center" indent="1"/>
    </xf>
    <xf numFmtId="22" fontId="12" fillId="0" borderId="0" xfId="0" applyNumberFormat="1" applyFont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12" fillId="0" borderId="0" xfId="0" applyFont="1" applyAlignment="1">
      <alignment horizontal="right" vertical="center"/>
    </xf>
    <xf numFmtId="0" fontId="20" fillId="0" borderId="0" xfId="0" applyFont="1"/>
    <xf numFmtId="22" fontId="20" fillId="0" borderId="0" xfId="0" applyNumberFormat="1" applyFont="1"/>
    <xf numFmtId="0" fontId="15" fillId="0" borderId="0" xfId="357" applyFont="1"/>
    <xf numFmtId="0" fontId="7" fillId="0" borderId="0" xfId="357" applyFont="1"/>
    <xf numFmtId="0" fontId="6" fillId="0" borderId="0" xfId="357" applyFont="1"/>
    <xf numFmtId="0" fontId="6" fillId="0" borderId="0" xfId="357" applyFont="1" applyAlignment="1">
      <alignment horizontal="right"/>
    </xf>
    <xf numFmtId="0" fontId="38" fillId="0" borderId="0" xfId="357" applyFont="1"/>
    <xf numFmtId="166" fontId="7" fillId="0" borderId="0" xfId="357" applyNumberFormat="1" applyFont="1" applyAlignment="1">
      <alignment horizontal="right"/>
    </xf>
    <xf numFmtId="0" fontId="39" fillId="0" borderId="0" xfId="357" applyFont="1"/>
    <xf numFmtId="166" fontId="6" fillId="0" borderId="0" xfId="357" applyNumberFormat="1" applyFont="1" applyAlignment="1">
      <alignment horizontal="right" indent="1"/>
    </xf>
    <xf numFmtId="0" fontId="16" fillId="0" borderId="0" xfId="357" applyFont="1"/>
    <xf numFmtId="0" fontId="16" fillId="0" borderId="0" xfId="357" applyFont="1" applyAlignment="1">
      <alignment horizontal="right"/>
    </xf>
    <xf numFmtId="0" fontId="38" fillId="0" borderId="0" xfId="367" applyFont="1" applyAlignment="1">
      <alignment horizontal="right"/>
    </xf>
    <xf numFmtId="0" fontId="17" fillId="0" borderId="0" xfId="357" applyFont="1"/>
    <xf numFmtId="0" fontId="44" fillId="0" borderId="0" xfId="357" applyFont="1"/>
    <xf numFmtId="0" fontId="38" fillId="0" borderId="0" xfId="367" applyFont="1" applyAlignment="1">
      <alignment horizontal="left" indent="1"/>
    </xf>
    <xf numFmtId="0" fontId="42" fillId="0" borderId="12" xfId="136" applyFont="1" applyBorder="1" applyAlignment="1"/>
    <xf numFmtId="0" fontId="10" fillId="0" borderId="0" xfId="357"/>
    <xf numFmtId="166" fontId="7" fillId="0" borderId="0" xfId="357" applyNumberFormat="1" applyFont="1" applyAlignment="1">
      <alignment horizontal="right" indent="1"/>
    </xf>
    <xf numFmtId="3" fontId="43" fillId="0" borderId="0" xfId="369" applyNumberFormat="1" applyFont="1" applyAlignment="1">
      <alignment horizontal="right" vertical="center" indent="1"/>
    </xf>
    <xf numFmtId="0" fontId="47" fillId="0" borderId="0" xfId="357" applyFont="1"/>
    <xf numFmtId="0" fontId="47" fillId="0" borderId="11" xfId="357" applyFont="1" applyBorder="1"/>
    <xf numFmtId="3" fontId="50" fillId="0" borderId="0" xfId="359" applyNumberFormat="1" applyFont="1" applyAlignment="1">
      <alignment horizontal="right" vertical="center" indent="1"/>
    </xf>
    <xf numFmtId="0" fontId="51" fillId="0" borderId="0" xfId="357" applyFont="1"/>
    <xf numFmtId="0" fontId="13" fillId="0" borderId="0" xfId="0" applyFont="1"/>
    <xf numFmtId="0" fontId="52" fillId="0" borderId="0" xfId="357" applyFont="1" applyAlignment="1">
      <alignment horizontal="left" vertical="center"/>
    </xf>
    <xf numFmtId="0" fontId="52" fillId="0" borderId="19" xfId="357" applyFont="1" applyBorder="1" applyAlignment="1">
      <alignment horizontal="left" vertical="center"/>
    </xf>
    <xf numFmtId="0" fontId="51" fillId="0" borderId="19" xfId="357" applyFont="1" applyBorder="1" applyAlignment="1">
      <alignment horizontal="left" vertical="center" indent="1"/>
    </xf>
    <xf numFmtId="0" fontId="52" fillId="0" borderId="13" xfId="357" applyFont="1" applyBorder="1" applyAlignment="1">
      <alignment vertical="top"/>
    </xf>
    <xf numFmtId="0" fontId="52" fillId="0" borderId="14" xfId="357" applyFont="1" applyBorder="1" applyAlignment="1">
      <alignment horizontal="center" vertical="top" wrapText="1"/>
    </xf>
    <xf numFmtId="0" fontId="52" fillId="0" borderId="20" xfId="357" applyFont="1" applyBorder="1" applyAlignment="1">
      <alignment horizontal="left" vertical="center"/>
    </xf>
    <xf numFmtId="0" fontId="52" fillId="0" borderId="14" xfId="357" applyFont="1" applyBorder="1" applyAlignment="1">
      <alignment vertical="top"/>
    </xf>
    <xf numFmtId="0" fontId="52" fillId="0" borderId="22" xfId="357" applyFont="1" applyBorder="1" applyAlignment="1">
      <alignment horizontal="left" vertical="center"/>
    </xf>
    <xf numFmtId="3" fontId="51" fillId="0" borderId="22" xfId="357" applyNumberFormat="1" applyFont="1" applyBorder="1" applyAlignment="1">
      <alignment horizontal="right"/>
    </xf>
    <xf numFmtId="3" fontId="51" fillId="0" borderId="22" xfId="357" applyNumberFormat="1" applyFont="1" applyBorder="1" applyAlignment="1">
      <alignment horizontal="right" vertical="center"/>
    </xf>
    <xf numFmtId="3" fontId="51" fillId="0" borderId="17" xfId="357" applyNumberFormat="1" applyFont="1" applyBorder="1" applyAlignment="1">
      <alignment horizontal="right" vertical="center"/>
    </xf>
    <xf numFmtId="3" fontId="51" fillId="0" borderId="22" xfId="357" applyNumberFormat="1" applyFont="1" applyBorder="1" applyAlignment="1">
      <alignment horizontal="right" vertical="top"/>
    </xf>
    <xf numFmtId="166" fontId="51" fillId="0" borderId="22" xfId="357" applyNumberFormat="1" applyFont="1" applyBorder="1" applyAlignment="1">
      <alignment horizontal="right" vertical="top"/>
    </xf>
    <xf numFmtId="166" fontId="51" fillId="0" borderId="17" xfId="357" applyNumberFormat="1" applyFont="1" applyBorder="1" applyAlignment="1">
      <alignment horizontal="right" vertical="top"/>
    </xf>
    <xf numFmtId="166" fontId="51" fillId="0" borderId="22" xfId="357" applyNumberFormat="1" applyFont="1" applyBorder="1" applyAlignment="1">
      <alignment horizontal="right" vertical="center"/>
    </xf>
    <xf numFmtId="166" fontId="51" fillId="0" borderId="17" xfId="357" applyNumberFormat="1" applyFont="1" applyBorder="1" applyAlignment="1">
      <alignment horizontal="right" vertical="center"/>
    </xf>
    <xf numFmtId="167" fontId="51" fillId="0" borderId="22" xfId="357" applyNumberFormat="1" applyFont="1" applyBorder="1" applyAlignment="1">
      <alignment horizontal="right" vertical="center"/>
    </xf>
    <xf numFmtId="167" fontId="51" fillId="0" borderId="17" xfId="357" applyNumberFormat="1" applyFont="1" applyBorder="1" applyAlignment="1">
      <alignment horizontal="right" vertical="center"/>
    </xf>
    <xf numFmtId="166" fontId="51" fillId="0" borderId="22" xfId="357" applyNumberFormat="1" applyFont="1" applyBorder="1" applyAlignment="1">
      <alignment horizontal="right"/>
    </xf>
    <xf numFmtId="167" fontId="51" fillId="0" borderId="22" xfId="357" applyNumberFormat="1" applyFont="1" applyBorder="1" applyAlignment="1">
      <alignment horizontal="right" vertical="top"/>
    </xf>
    <xf numFmtId="167" fontId="51" fillId="0" borderId="17" xfId="357" applyNumberFormat="1" applyFont="1" applyBorder="1" applyAlignment="1">
      <alignment horizontal="right" vertical="top"/>
    </xf>
    <xf numFmtId="0" fontId="46" fillId="0" borderId="0" xfId="136" applyFont="1" applyFill="1" applyBorder="1" applyAlignment="1"/>
    <xf numFmtId="0" fontId="42" fillId="0" borderId="12" xfId="136" applyFont="1" applyFill="1" applyBorder="1" applyAlignment="1"/>
    <xf numFmtId="0" fontId="47" fillId="0" borderId="0" xfId="357" applyFont="1" applyAlignment="1">
      <alignment horizontal="right" indent="1"/>
    </xf>
    <xf numFmtId="3" fontId="13" fillId="0" borderId="0" xfId="0" applyNumberFormat="1" applyFont="1"/>
    <xf numFmtId="0" fontId="49" fillId="0" borderId="0" xfId="357" applyFont="1" applyAlignment="1">
      <alignment horizontal="center" vertical="center" wrapText="1"/>
    </xf>
    <xf numFmtId="0" fontId="51" fillId="0" borderId="19" xfId="367" applyFont="1" applyBorder="1" applyAlignment="1">
      <alignment horizontal="right"/>
    </xf>
    <xf numFmtId="0" fontId="52" fillId="0" borderId="0" xfId="357" applyFont="1"/>
    <xf numFmtId="3" fontId="41" fillId="0" borderId="0" xfId="359" applyNumberFormat="1" applyFont="1" applyAlignment="1">
      <alignment horizontal="right" vertical="center" indent="1"/>
    </xf>
    <xf numFmtId="3" fontId="8" fillId="0" borderId="0" xfId="359" applyNumberFormat="1" applyFont="1" applyAlignment="1">
      <alignment horizontal="right" vertical="center" indent="1"/>
    </xf>
    <xf numFmtId="0" fontId="51" fillId="0" borderId="19" xfId="357" applyFont="1" applyBorder="1" applyAlignment="1">
      <alignment horizontal="left" vertical="center" indent="2"/>
    </xf>
    <xf numFmtId="0" fontId="51" fillId="0" borderId="22" xfId="357" applyFont="1" applyBorder="1" applyAlignment="1">
      <alignment horizontal="left" vertical="center" indent="2"/>
    </xf>
    <xf numFmtId="0" fontId="52" fillId="0" borderId="0" xfId="136" applyFont="1" applyFill="1" applyBorder="1" applyAlignment="1"/>
    <xf numFmtId="0" fontId="53" fillId="0" borderId="0" xfId="357" applyFont="1"/>
    <xf numFmtId="3" fontId="6" fillId="0" borderId="0" xfId="357" applyNumberFormat="1" applyFont="1"/>
    <xf numFmtId="0" fontId="51" fillId="0" borderId="22" xfId="357" applyFont="1" applyBorder="1" applyAlignment="1">
      <alignment vertical="center"/>
    </xf>
    <xf numFmtId="0" fontId="52" fillId="0" borderId="17" xfId="357" applyFont="1" applyBorder="1" applyAlignment="1">
      <alignment horizontal="left" vertical="center"/>
    </xf>
    <xf numFmtId="3" fontId="51" fillId="0" borderId="10" xfId="357" applyNumberFormat="1" applyFont="1" applyBorder="1" applyAlignment="1">
      <alignment horizontal="right" vertical="center"/>
    </xf>
    <xf numFmtId="166" fontId="51" fillId="0" borderId="10" xfId="357" applyNumberFormat="1" applyFont="1" applyBorder="1" applyAlignment="1">
      <alignment horizontal="right" vertical="center"/>
    </xf>
    <xf numFmtId="0" fontId="51" fillId="0" borderId="22" xfId="357" applyFont="1" applyBorder="1"/>
    <xf numFmtId="167" fontId="51" fillId="0" borderId="22" xfId="357" applyNumberFormat="1" applyFont="1" applyBorder="1" applyAlignment="1">
      <alignment vertical="center"/>
    </xf>
    <xf numFmtId="167" fontId="51" fillId="0" borderId="22" xfId="357" applyNumberFormat="1" applyFont="1" applyBorder="1"/>
    <xf numFmtId="166" fontId="51" fillId="0" borderId="21" xfId="357" applyNumberFormat="1" applyFont="1" applyBorder="1" applyAlignment="1">
      <alignment horizontal="right" vertical="center"/>
    </xf>
    <xf numFmtId="0" fontId="51" fillId="0" borderId="19" xfId="357" applyFont="1" applyBorder="1" applyAlignment="1">
      <alignment horizontal="left" vertical="center"/>
    </xf>
    <xf numFmtId="0" fontId="42" fillId="0" borderId="0" xfId="136" applyFont="1" applyFill="1" applyBorder="1" applyAlignment="1"/>
    <xf numFmtId="0" fontId="16" fillId="0" borderId="0" xfId="357" applyFont="1" applyAlignment="1">
      <alignment horizontal="left"/>
    </xf>
    <xf numFmtId="0" fontId="55" fillId="0" borderId="0" xfId="136" applyFont="1" applyFill="1" applyBorder="1" applyAlignment="1">
      <alignment wrapText="1"/>
    </xf>
    <xf numFmtId="0" fontId="57" fillId="0" borderId="0" xfId="357" applyFont="1" applyAlignment="1">
      <alignment horizontal="right" indent="1"/>
    </xf>
    <xf numFmtId="3" fontId="1" fillId="0" borderId="0" xfId="361" applyNumberFormat="1" applyAlignment="1">
      <alignment horizontal="right" vertical="center" indent="1"/>
    </xf>
    <xf numFmtId="3" fontId="48" fillId="0" borderId="0" xfId="361" applyNumberFormat="1" applyFont="1" applyAlignment="1">
      <alignment horizontal="right" vertical="center" indent="1"/>
    </xf>
    <xf numFmtId="0" fontId="25" fillId="0" borderId="26" xfId="131" applyBorder="1" applyAlignment="1">
      <alignment vertical="center" wrapText="1"/>
    </xf>
    <xf numFmtId="0" fontId="41" fillId="0" borderId="0" xfId="0" applyFont="1"/>
    <xf numFmtId="0" fontId="51" fillId="0" borderId="20" xfId="357" applyFont="1" applyBorder="1" applyAlignment="1">
      <alignment horizontal="left" vertical="center" indent="1"/>
    </xf>
    <xf numFmtId="0" fontId="51" fillId="0" borderId="0" xfId="357" applyFont="1" applyAlignment="1">
      <alignment horizontal="left" vertical="center" indent="1"/>
    </xf>
    <xf numFmtId="0" fontId="51" fillId="0" borderId="22" xfId="357" applyFont="1" applyBorder="1" applyAlignment="1">
      <alignment horizontal="left" vertical="center" indent="1"/>
    </xf>
    <xf numFmtId="49" fontId="0" fillId="0" borderId="0" xfId="0" applyNumberFormat="1"/>
    <xf numFmtId="166" fontId="51" fillId="0" borderId="17" xfId="357" applyNumberFormat="1" applyFont="1" applyBorder="1" applyAlignment="1">
      <alignment horizontal="right"/>
    </xf>
    <xf numFmtId="167" fontId="51" fillId="0" borderId="17" xfId="357" applyNumberFormat="1" applyFont="1" applyBorder="1" applyAlignment="1">
      <alignment vertical="center"/>
    </xf>
    <xf numFmtId="0" fontId="51" fillId="0" borderId="29" xfId="357" applyFont="1" applyBorder="1" applyAlignment="1">
      <alignment horizontal="center" vertical="top" wrapText="1"/>
    </xf>
    <xf numFmtId="3" fontId="51" fillId="0" borderId="0" xfId="357" applyNumberFormat="1" applyFont="1" applyBorder="1" applyAlignment="1">
      <alignment horizontal="right" vertical="center"/>
    </xf>
    <xf numFmtId="3" fontId="8" fillId="0" borderId="0" xfId="359" applyNumberFormat="1" applyFont="1" applyBorder="1" applyAlignment="1">
      <alignment horizontal="right" vertical="center" indent="1"/>
    </xf>
    <xf numFmtId="3" fontId="15" fillId="0" borderId="0" xfId="357" applyNumberFormat="1" applyFont="1"/>
    <xf numFmtId="3" fontId="16" fillId="0" borderId="0" xfId="357" applyNumberFormat="1" applyFont="1" applyAlignment="1">
      <alignment horizontal="left"/>
    </xf>
    <xf numFmtId="3" fontId="16" fillId="0" borderId="0" xfId="357" applyNumberFormat="1" applyFont="1"/>
    <xf numFmtId="3" fontId="51" fillId="0" borderId="0" xfId="357" applyNumberFormat="1" applyFont="1" applyAlignment="1">
      <alignment horizontal="right" vertical="center" indent="1"/>
    </xf>
    <xf numFmtId="3" fontId="51" fillId="0" borderId="0" xfId="357" applyNumberFormat="1" applyFont="1" applyAlignment="1">
      <alignment horizontal="right" indent="1"/>
    </xf>
    <xf numFmtId="0" fontId="51" fillId="0" borderId="0" xfId="357" applyFont="1" applyAlignment="1">
      <alignment horizontal="right" indent="1"/>
    </xf>
    <xf numFmtId="0" fontId="59" fillId="0" borderId="0" xfId="357" applyFont="1"/>
    <xf numFmtId="3" fontId="1" fillId="0" borderId="0" xfId="369" applyNumberFormat="1" applyFont="1" applyAlignment="1">
      <alignment horizontal="right" vertical="center" indent="1"/>
    </xf>
    <xf numFmtId="3" fontId="8" fillId="0" borderId="0" xfId="359" applyNumberFormat="1" applyFont="1" applyAlignment="1">
      <alignment horizontal="right" indent="1"/>
    </xf>
    <xf numFmtId="3" fontId="1" fillId="0" borderId="0" xfId="0" applyNumberFormat="1" applyFont="1"/>
    <xf numFmtId="0" fontId="25" fillId="0" borderId="27" xfId="131" applyBorder="1" applyAlignment="1">
      <alignment vertical="center" wrapText="1"/>
    </xf>
    <xf numFmtId="0" fontId="38" fillId="0" borderId="0" xfId="357" applyFont="1" applyBorder="1" applyAlignment="1">
      <alignment horizontal="center"/>
    </xf>
    <xf numFmtId="168" fontId="38" fillId="0" borderId="0" xfId="357" applyNumberFormat="1" applyFont="1" applyBorder="1" applyAlignment="1">
      <alignment horizontal="center" vertical="center"/>
    </xf>
    <xf numFmtId="3" fontId="58" fillId="0" borderId="0" xfId="361" applyNumberFormat="1" applyFont="1" applyBorder="1" applyAlignment="1">
      <alignment horizontal="right" vertical="center" indent="1"/>
    </xf>
    <xf numFmtId="3" fontId="57" fillId="0" borderId="0" xfId="357" applyNumberFormat="1" applyFont="1" applyBorder="1" applyAlignment="1">
      <alignment horizontal="right" indent="1"/>
    </xf>
    <xf numFmtId="3" fontId="58" fillId="0" borderId="0" xfId="361" applyNumberFormat="1" applyFont="1" applyBorder="1" applyAlignment="1">
      <alignment horizontal="right" indent="1"/>
    </xf>
    <xf numFmtId="0" fontId="57" fillId="0" borderId="0" xfId="357" applyFont="1" applyBorder="1" applyAlignment="1">
      <alignment horizontal="right" indent="1"/>
    </xf>
    <xf numFmtId="0" fontId="52" fillId="0" borderId="28" xfId="357" applyFont="1" applyBorder="1" applyAlignment="1">
      <alignment horizontal="center" vertical="top" wrapText="1"/>
    </xf>
    <xf numFmtId="0" fontId="0" fillId="0" borderId="0" xfId="0" applyBorder="1"/>
    <xf numFmtId="0" fontId="0" fillId="24" borderId="0" xfId="0" applyFill="1" applyBorder="1"/>
    <xf numFmtId="0" fontId="0" fillId="0" borderId="0" xfId="0" applyAlignment="1">
      <alignment horizontal="left"/>
    </xf>
    <xf numFmtId="0" fontId="41" fillId="0" borderId="13" xfId="0" applyFont="1" applyFill="1" applyBorder="1" applyAlignment="1">
      <alignment horizontal="left"/>
    </xf>
    <xf numFmtId="0" fontId="41" fillId="0" borderId="14" xfId="0" applyFont="1" applyFill="1" applyBorder="1"/>
    <xf numFmtId="0" fontId="0" fillId="0" borderId="0" xfId="0" applyFill="1"/>
    <xf numFmtId="0" fontId="41" fillId="0" borderId="19" xfId="0" applyFont="1" applyFill="1" applyBorder="1"/>
    <xf numFmtId="3" fontId="0" fillId="0" borderId="22" xfId="0" applyNumberFormat="1" applyFill="1" applyBorder="1"/>
    <xf numFmtId="0" fontId="0" fillId="0" borderId="19" xfId="0" applyFill="1" applyBorder="1" applyAlignment="1">
      <alignment horizontal="left" indent="1"/>
    </xf>
    <xf numFmtId="0" fontId="41" fillId="0" borderId="20" xfId="0" applyFont="1" applyFill="1" applyBorder="1"/>
    <xf numFmtId="3" fontId="0" fillId="0" borderId="17" xfId="0" applyNumberFormat="1" applyFill="1" applyBorder="1"/>
    <xf numFmtId="166" fontId="51" fillId="0" borderId="0" xfId="357" applyNumberFormat="1" applyFont="1" applyBorder="1" applyAlignment="1">
      <alignment horizontal="right"/>
    </xf>
    <xf numFmtId="166" fontId="7" fillId="0" borderId="0" xfId="357" applyNumberFormat="1" applyFont="1" applyBorder="1" applyAlignment="1">
      <alignment horizontal="right" indent="1"/>
    </xf>
    <xf numFmtId="0" fontId="52" fillId="0" borderId="28" xfId="357" applyFont="1" applyBorder="1" applyAlignment="1">
      <alignment vertical="top"/>
    </xf>
    <xf numFmtId="167" fontId="51" fillId="0" borderId="17" xfId="357" applyNumberFormat="1" applyFont="1" applyBorder="1"/>
    <xf numFmtId="0" fontId="0" fillId="0" borderId="24" xfId="0" applyFont="1" applyBorder="1"/>
    <xf numFmtId="0" fontId="0" fillId="0" borderId="10" xfId="0" applyFont="1" applyBorder="1"/>
    <xf numFmtId="3" fontId="51" fillId="0" borderId="21" xfId="357" applyNumberFormat="1" applyFont="1" applyBorder="1" applyAlignment="1">
      <alignment horizontal="right" vertical="center"/>
    </xf>
    <xf numFmtId="0" fontId="0" fillId="0" borderId="29" xfId="0" applyFont="1" applyBorder="1"/>
    <xf numFmtId="0" fontId="0" fillId="0" borderId="22" xfId="0" applyFont="1" applyBorder="1"/>
    <xf numFmtId="3" fontId="51" fillId="0" borderId="29" xfId="357" applyNumberFormat="1" applyFont="1" applyBorder="1" applyAlignment="1">
      <alignment horizontal="right" vertical="center"/>
    </xf>
    <xf numFmtId="0" fontId="51" fillId="0" borderId="24" xfId="357" applyFont="1" applyBorder="1" applyAlignment="1">
      <alignment horizontal="center" vertical="top" wrapText="1"/>
    </xf>
    <xf numFmtId="0" fontId="0" fillId="0" borderId="17" xfId="0" applyFont="1" applyBorder="1"/>
    <xf numFmtId="3" fontId="0" fillId="0" borderId="29" xfId="0" applyNumberFormat="1" applyFill="1" applyBorder="1"/>
    <xf numFmtId="3" fontId="51" fillId="0" borderId="22" xfId="357" applyNumberFormat="1" applyFont="1" applyFill="1" applyBorder="1" applyAlignment="1">
      <alignment horizontal="right" vertical="center"/>
    </xf>
    <xf numFmtId="3" fontId="51" fillId="0" borderId="17" xfId="357" applyNumberFormat="1" applyFont="1" applyFill="1" applyBorder="1" applyAlignment="1">
      <alignment horizontal="right" vertical="center"/>
    </xf>
    <xf numFmtId="3" fontId="0" fillId="0" borderId="24" xfId="0" applyNumberFormat="1" applyFill="1" applyBorder="1"/>
    <xf numFmtId="3" fontId="0" fillId="0" borderId="10" xfId="0" applyNumberFormat="1" applyFill="1" applyBorder="1"/>
    <xf numFmtId="3" fontId="51" fillId="0" borderId="10" xfId="357" applyNumberFormat="1" applyFont="1" applyFill="1" applyBorder="1" applyAlignment="1">
      <alignment horizontal="right" vertical="center"/>
    </xf>
    <xf numFmtId="3" fontId="51" fillId="0" borderId="21" xfId="357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51" fillId="0" borderId="25" xfId="357" applyFont="1" applyBorder="1" applyAlignment="1">
      <alignment horizontal="right" vertical="center"/>
    </xf>
    <xf numFmtId="0" fontId="51" fillId="0" borderId="19" xfId="357" applyFont="1" applyBorder="1" applyAlignment="1">
      <alignment horizontal="right" vertical="center"/>
    </xf>
    <xf numFmtId="0" fontId="38" fillId="0" borderId="19" xfId="367" applyFont="1" applyBorder="1" applyAlignment="1">
      <alignment horizontal="right" vertical="center"/>
    </xf>
    <xf numFmtId="0" fontId="38" fillId="0" borderId="20" xfId="367" applyFont="1" applyBorder="1" applyAlignment="1">
      <alignment horizontal="right" vertical="center"/>
    </xf>
    <xf numFmtId="0" fontId="0" fillId="0" borderId="29" xfId="0" applyFill="1" applyBorder="1"/>
    <xf numFmtId="0" fontId="0" fillId="0" borderId="22" xfId="0" applyFill="1" applyBorder="1"/>
    <xf numFmtId="0" fontId="0" fillId="0" borderId="17" xfId="0" applyFill="1" applyBorder="1"/>
    <xf numFmtId="0" fontId="38" fillId="0" borderId="0" xfId="367" applyFont="1" applyFill="1" applyAlignment="1">
      <alignment horizontal="right"/>
    </xf>
    <xf numFmtId="0" fontId="48" fillId="0" borderId="0" xfId="0" applyFont="1" applyFill="1"/>
    <xf numFmtId="3" fontId="41" fillId="0" borderId="0" xfId="359" applyNumberFormat="1" applyFont="1" applyFill="1" applyAlignment="1">
      <alignment horizontal="right" vertical="center" indent="1"/>
    </xf>
    <xf numFmtId="0" fontId="44" fillId="0" borderId="0" xfId="357" applyFont="1" applyFill="1"/>
    <xf numFmtId="0" fontId="51" fillId="0" borderId="0" xfId="357" applyFont="1" applyFill="1"/>
    <xf numFmtId="0" fontId="52" fillId="0" borderId="29" xfId="357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30" xfId="0" applyFont="1" applyFill="1" applyBorder="1"/>
    <xf numFmtId="3" fontId="8" fillId="0" borderId="24" xfId="0" applyNumberFormat="1" applyFont="1" applyFill="1" applyBorder="1"/>
    <xf numFmtId="3" fontId="8" fillId="0" borderId="10" xfId="0" applyNumberFormat="1" applyFont="1" applyFill="1" applyBorder="1"/>
    <xf numFmtId="0" fontId="51" fillId="0" borderId="29" xfId="367" applyFont="1" applyFill="1" applyBorder="1" applyAlignment="1">
      <alignment horizontal="right"/>
    </xf>
    <xf numFmtId="0" fontId="51" fillId="0" borderId="22" xfId="367" applyFont="1" applyFill="1" applyBorder="1" applyAlignment="1">
      <alignment horizontal="right"/>
    </xf>
    <xf numFmtId="0" fontId="51" fillId="0" borderId="17" xfId="367" applyFont="1" applyFill="1" applyBorder="1" applyAlignment="1">
      <alignment horizontal="right"/>
    </xf>
    <xf numFmtId="0" fontId="8" fillId="0" borderId="29" xfId="0" applyFont="1" applyFill="1" applyBorder="1"/>
    <xf numFmtId="0" fontId="8" fillId="0" borderId="22" xfId="0" applyFont="1" applyFill="1" applyBorder="1"/>
    <xf numFmtId="0" fontId="8" fillId="0" borderId="17" xfId="0" applyFont="1" applyFill="1" applyBorder="1"/>
    <xf numFmtId="0" fontId="52" fillId="0" borderId="28" xfId="357" applyFont="1" applyFill="1" applyBorder="1" applyAlignment="1">
      <alignment horizontal="center" vertical="top" wrapText="1"/>
    </xf>
    <xf numFmtId="0" fontId="0" fillId="0" borderId="16" xfId="0" applyFill="1" applyBorder="1"/>
    <xf numFmtId="166" fontId="0" fillId="0" borderId="29" xfId="0" applyNumberFormat="1" applyFill="1" applyBorder="1"/>
    <xf numFmtId="166" fontId="0" fillId="0" borderId="22" xfId="0" applyNumberFormat="1" applyFill="1" applyBorder="1"/>
    <xf numFmtId="166" fontId="0" fillId="0" borderId="22" xfId="0" applyNumberFormat="1" applyFill="1" applyBorder="1" applyAlignment="1">
      <alignment horizontal="right"/>
    </xf>
    <xf numFmtId="166" fontId="0" fillId="0" borderId="17" xfId="0" applyNumberFormat="1" applyFill="1" applyBorder="1" applyAlignment="1">
      <alignment horizontal="right"/>
    </xf>
    <xf numFmtId="0" fontId="52" fillId="0" borderId="0" xfId="136" applyFont="1" applyFill="1" applyBorder="1" applyAlignment="1">
      <alignment wrapText="1"/>
    </xf>
    <xf numFmtId="0" fontId="51" fillId="0" borderId="0" xfId="0" applyFont="1" applyAlignment="1">
      <alignment wrapText="1"/>
    </xf>
    <xf numFmtId="0" fontId="49" fillId="0" borderId="0" xfId="357" applyFont="1" applyFill="1" applyAlignment="1">
      <alignment horizontal="center" vertical="center" wrapText="1"/>
    </xf>
    <xf numFmtId="0" fontId="16" fillId="0" borderId="0" xfId="357" applyFont="1" applyFill="1"/>
    <xf numFmtId="0" fontId="56" fillId="0" borderId="0" xfId="357" applyFont="1" applyFill="1"/>
    <xf numFmtId="0" fontId="54" fillId="0" borderId="0" xfId="357" applyFont="1" applyFill="1" applyBorder="1"/>
    <xf numFmtId="0" fontId="52" fillId="0" borderId="0" xfId="357" applyFont="1" applyFill="1"/>
    <xf numFmtId="3" fontId="48" fillId="0" borderId="0" xfId="359" applyNumberFormat="1" applyFont="1" applyFill="1" applyAlignment="1">
      <alignment horizontal="right" indent="1"/>
    </xf>
    <xf numFmtId="0" fontId="16" fillId="0" borderId="0" xfId="357" applyFont="1" applyFill="1" applyAlignment="1">
      <alignment horizontal="right"/>
    </xf>
    <xf numFmtId="0" fontId="55" fillId="0" borderId="0" xfId="357" applyFont="1" applyFill="1" applyBorder="1" applyAlignment="1">
      <alignment vertical="top"/>
    </xf>
    <xf numFmtId="0" fontId="55" fillId="0" borderId="0" xfId="357" applyFont="1" applyFill="1" applyBorder="1" applyAlignment="1">
      <alignment horizontal="center" vertical="top" wrapText="1"/>
    </xf>
    <xf numFmtId="3" fontId="48" fillId="0" borderId="0" xfId="359" applyNumberFormat="1" applyFont="1" applyFill="1" applyAlignment="1">
      <alignment horizontal="right" vertical="center" indent="1"/>
    </xf>
    <xf numFmtId="0" fontId="54" fillId="0" borderId="0" xfId="357" applyFont="1" applyFill="1" applyBorder="1" applyAlignment="1">
      <alignment horizontal="right" vertical="center" wrapText="1"/>
    </xf>
    <xf numFmtId="0" fontId="54" fillId="0" borderId="0" xfId="0" applyFont="1" applyFill="1" applyBorder="1"/>
    <xf numFmtId="3" fontId="54" fillId="0" borderId="0" xfId="0" applyNumberFormat="1" applyFont="1" applyFill="1" applyBorder="1"/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0" fontId="54" fillId="0" borderId="0" xfId="367" applyFont="1" applyFill="1" applyBorder="1" applyAlignment="1">
      <alignment horizontal="left"/>
    </xf>
    <xf numFmtId="0" fontId="51" fillId="0" borderId="0" xfId="357" applyFont="1" applyFill="1" applyBorder="1"/>
    <xf numFmtId="3" fontId="8" fillId="0" borderId="0" xfId="359" applyNumberFormat="1" applyFont="1" applyFill="1" applyAlignment="1">
      <alignment horizontal="right" vertical="center" indent="1"/>
    </xf>
    <xf numFmtId="0" fontId="47" fillId="0" borderId="0" xfId="357" applyFont="1" applyFill="1" applyBorder="1"/>
    <xf numFmtId="0" fontId="47" fillId="0" borderId="0" xfId="357" applyFont="1" applyFill="1"/>
    <xf numFmtId="0" fontId="17" fillId="0" borderId="0" xfId="357" applyFont="1" applyFill="1"/>
    <xf numFmtId="0" fontId="15" fillId="0" borderId="0" xfId="357" applyFont="1" applyFill="1"/>
    <xf numFmtId="0" fontId="54" fillId="0" borderId="0" xfId="357" applyFont="1" applyFill="1" applyAlignment="1">
      <alignment horizontal="left"/>
    </xf>
    <xf numFmtId="0" fontId="38" fillId="0" borderId="0" xfId="367" applyFont="1" applyFill="1" applyAlignment="1">
      <alignment horizontal="left" indent="1"/>
    </xf>
    <xf numFmtId="0" fontId="38" fillId="0" borderId="0" xfId="357" applyFont="1" applyFill="1"/>
    <xf numFmtId="3" fontId="0" fillId="0" borderId="0" xfId="0" applyNumberFormat="1" applyFill="1" applyBorder="1"/>
    <xf numFmtId="0" fontId="51" fillId="0" borderId="29" xfId="357" applyFont="1" applyFill="1" applyBorder="1" applyAlignment="1">
      <alignment horizontal="right"/>
    </xf>
    <xf numFmtId="0" fontId="51" fillId="0" borderId="22" xfId="357" applyFont="1" applyFill="1" applyBorder="1" applyAlignment="1">
      <alignment horizontal="right"/>
    </xf>
    <xf numFmtId="0" fontId="51" fillId="0" borderId="22" xfId="0" applyFont="1" applyFill="1" applyBorder="1" applyAlignment="1">
      <alignment horizontal="right"/>
    </xf>
    <xf numFmtId="0" fontId="51" fillId="0" borderId="17" xfId="0" applyFont="1" applyFill="1" applyBorder="1" applyAlignment="1">
      <alignment horizontal="right"/>
    </xf>
    <xf numFmtId="0" fontId="47" fillId="0" borderId="0" xfId="357" applyFont="1" applyFill="1" applyAlignment="1">
      <alignment horizontal="right" vertical="center" indent="1"/>
    </xf>
    <xf numFmtId="0" fontId="47" fillId="0" borderId="0" xfId="357" applyFont="1" applyFill="1" applyAlignment="1">
      <alignment horizontal="right" indent="1"/>
    </xf>
    <xf numFmtId="3" fontId="50" fillId="0" borderId="0" xfId="359" applyNumberFormat="1" applyFont="1" applyFill="1" applyAlignment="1">
      <alignment horizontal="right" vertical="center" indent="1"/>
    </xf>
    <xf numFmtId="3" fontId="43" fillId="0" borderId="0" xfId="369" applyNumberFormat="1" applyFont="1" applyFill="1" applyAlignment="1">
      <alignment horizontal="right" vertical="center" indent="1"/>
    </xf>
    <xf numFmtId="0" fontId="16" fillId="0" borderId="0" xfId="357" applyFont="1" applyFill="1" applyBorder="1"/>
    <xf numFmtId="0" fontId="38" fillId="0" borderId="0" xfId="367" applyFont="1" applyBorder="1" applyAlignment="1">
      <alignment horizontal="right"/>
    </xf>
    <xf numFmtId="3" fontId="0" fillId="0" borderId="10" xfId="0" applyNumberFormat="1" applyFont="1" applyFill="1" applyBorder="1"/>
    <xf numFmtId="0" fontId="51" fillId="0" borderId="10" xfId="357" applyFont="1" applyFill="1" applyBorder="1"/>
    <xf numFmtId="0" fontId="51" fillId="0" borderId="10" xfId="357" applyFont="1" applyFill="1" applyBorder="1" applyAlignment="1">
      <alignment horizontal="right"/>
    </xf>
    <xf numFmtId="0" fontId="38" fillId="0" borderId="0" xfId="357" applyFont="1" applyFill="1" applyBorder="1"/>
    <xf numFmtId="0" fontId="49" fillId="0" borderId="0" xfId="357" applyFont="1" applyFill="1" applyBorder="1" applyAlignment="1">
      <alignment horizontal="center" vertical="center" wrapText="1"/>
    </xf>
    <xf numFmtId="3" fontId="8" fillId="0" borderId="0" xfId="359" applyNumberFormat="1" applyFont="1" applyFill="1" applyBorder="1" applyAlignment="1">
      <alignment horizontal="right" vertical="center" indent="1"/>
    </xf>
    <xf numFmtId="0" fontId="38" fillId="0" borderId="0" xfId="367" applyFont="1" applyFill="1" applyBorder="1" applyAlignment="1">
      <alignment horizontal="right"/>
    </xf>
    <xf numFmtId="0" fontId="44" fillId="0" borderId="0" xfId="357" applyFont="1" applyFill="1" applyBorder="1"/>
    <xf numFmtId="166" fontId="8" fillId="0" borderId="10" xfId="0" applyNumberFormat="1" applyFont="1" applyFill="1" applyBorder="1"/>
    <xf numFmtId="166" fontId="8" fillId="0" borderId="1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0" fontId="51" fillId="0" borderId="17" xfId="357" applyFont="1" applyFill="1" applyBorder="1" applyAlignment="1">
      <alignment horizontal="right"/>
    </xf>
    <xf numFmtId="0" fontId="0" fillId="0" borderId="22" xfId="0" applyFont="1" applyFill="1" applyBorder="1"/>
    <xf numFmtId="0" fontId="0" fillId="0" borderId="17" xfId="0" applyFont="1" applyFill="1" applyBorder="1"/>
    <xf numFmtId="0" fontId="51" fillId="0" borderId="20" xfId="367" applyFont="1" applyBorder="1" applyAlignment="1">
      <alignment horizontal="right"/>
    </xf>
    <xf numFmtId="3" fontId="0" fillId="0" borderId="24" xfId="0" applyNumberFormat="1" applyFont="1" applyFill="1" applyBorder="1"/>
    <xf numFmtId="3" fontId="0" fillId="0" borderId="21" xfId="0" applyNumberFormat="1" applyFont="1" applyFill="1" applyBorder="1"/>
    <xf numFmtId="0" fontId="38" fillId="0" borderId="0" xfId="367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41" fillId="0" borderId="16" xfId="0" applyFont="1" applyBorder="1" applyAlignment="1">
      <alignment horizontal="left"/>
    </xf>
    <xf numFmtId="0" fontId="52" fillId="0" borderId="0" xfId="357" applyFont="1" applyAlignment="1">
      <alignment horizontal="left"/>
    </xf>
    <xf numFmtId="0" fontId="51" fillId="0" borderId="0" xfId="357" applyFont="1" applyAlignment="1">
      <alignment horizontal="center"/>
    </xf>
    <xf numFmtId="0" fontId="52" fillId="0" borderId="0" xfId="136" applyFont="1" applyFill="1" applyBorder="1" applyAlignment="1">
      <alignment horizontal="left" wrapText="1"/>
    </xf>
    <xf numFmtId="0" fontId="52" fillId="0" borderId="0" xfId="136" applyFont="1" applyFill="1" applyBorder="1" applyAlignment="1">
      <alignment horizontal="left"/>
    </xf>
    <xf numFmtId="0" fontId="45" fillId="0" borderId="0" xfId="131" applyFont="1" applyBorder="1" applyAlignment="1">
      <alignment horizontal="center" wrapText="1"/>
    </xf>
    <xf numFmtId="0" fontId="51" fillId="0" borderId="13" xfId="136" applyFont="1" applyFill="1" applyBorder="1" applyAlignment="1">
      <alignment horizontal="center"/>
    </xf>
    <xf numFmtId="0" fontId="51" fillId="0" borderId="18" xfId="136" applyFont="1" applyFill="1" applyBorder="1" applyAlignment="1">
      <alignment horizontal="center"/>
    </xf>
    <xf numFmtId="0" fontId="51" fillId="0" borderId="15" xfId="136" applyFont="1" applyFill="1" applyBorder="1" applyAlignment="1">
      <alignment horizontal="center"/>
    </xf>
    <xf numFmtId="0" fontId="52" fillId="0" borderId="24" xfId="357" applyFont="1" applyFill="1" applyBorder="1" applyAlignment="1">
      <alignment horizontal="center" vertical="top" wrapText="1"/>
    </xf>
    <xf numFmtId="0" fontId="52" fillId="0" borderId="10" xfId="357" applyFont="1" applyFill="1" applyBorder="1" applyAlignment="1">
      <alignment horizontal="center" vertical="top" wrapText="1"/>
    </xf>
    <xf numFmtId="0" fontId="52" fillId="0" borderId="25" xfId="357" applyFont="1" applyBorder="1" applyAlignment="1">
      <alignment horizontal="center" vertical="top"/>
    </xf>
    <xf numFmtId="0" fontId="52" fillId="0" borderId="24" xfId="357" applyFont="1" applyBorder="1" applyAlignment="1">
      <alignment horizontal="center" vertical="top"/>
    </xf>
    <xf numFmtId="0" fontId="52" fillId="0" borderId="20" xfId="357" applyFont="1" applyBorder="1" applyAlignment="1">
      <alignment horizontal="center" vertical="top"/>
    </xf>
    <xf numFmtId="0" fontId="52" fillId="0" borderId="10" xfId="357" applyFont="1" applyBorder="1" applyAlignment="1">
      <alignment horizontal="center" vertical="top"/>
    </xf>
    <xf numFmtId="0" fontId="45" fillId="0" borderId="0" xfId="131" applyFont="1" applyFill="1" applyBorder="1" applyAlignment="1">
      <alignment horizontal="center" wrapText="1"/>
    </xf>
    <xf numFmtId="0" fontId="52" fillId="0" borderId="18" xfId="136" applyFont="1" applyFill="1" applyBorder="1" applyAlignment="1">
      <alignment horizontal="center"/>
    </xf>
    <xf numFmtId="0" fontId="52" fillId="0" borderId="15" xfId="136" applyFont="1" applyFill="1" applyBorder="1" applyAlignment="1">
      <alignment horizontal="center"/>
    </xf>
    <xf numFmtId="0" fontId="52" fillId="0" borderId="23" xfId="357" applyFont="1" applyBorder="1" applyAlignment="1">
      <alignment horizontal="center" vertical="top" wrapText="1"/>
    </xf>
    <xf numFmtId="0" fontId="52" fillId="0" borderId="22" xfId="357" applyFont="1" applyBorder="1" applyAlignment="1">
      <alignment horizontal="center" vertical="top" wrapText="1"/>
    </xf>
    <xf numFmtId="0" fontId="52" fillId="0" borderId="25" xfId="357" applyFont="1" applyBorder="1" applyAlignment="1">
      <alignment horizontal="left" vertical="top"/>
    </xf>
    <xf numFmtId="0" fontId="52" fillId="0" borderId="24" xfId="357" applyFont="1" applyBorder="1" applyAlignment="1">
      <alignment horizontal="left" vertical="top"/>
    </xf>
    <xf numFmtId="0" fontId="52" fillId="0" borderId="20" xfId="357" applyFont="1" applyBorder="1" applyAlignment="1">
      <alignment horizontal="left" vertical="top"/>
    </xf>
    <xf numFmtId="0" fontId="52" fillId="0" borderId="21" xfId="357" applyFont="1" applyBorder="1" applyAlignment="1">
      <alignment horizontal="left" vertical="top"/>
    </xf>
    <xf numFmtId="0" fontId="52" fillId="0" borderId="25" xfId="357" applyFont="1" applyFill="1" applyBorder="1" applyAlignment="1">
      <alignment horizontal="left" vertical="top"/>
    </xf>
    <xf numFmtId="0" fontId="52" fillId="0" borderId="24" xfId="357" applyFont="1" applyFill="1" applyBorder="1" applyAlignment="1">
      <alignment horizontal="left" vertical="top"/>
    </xf>
    <xf numFmtId="0" fontId="52" fillId="0" borderId="16" xfId="136" applyFont="1" applyFill="1" applyBorder="1" applyAlignment="1">
      <alignment horizontal="left" wrapText="1"/>
    </xf>
    <xf numFmtId="0" fontId="52" fillId="0" borderId="13" xfId="357" applyFont="1" applyFill="1" applyBorder="1" applyAlignment="1">
      <alignment horizontal="left" vertical="top"/>
    </xf>
    <xf numFmtId="0" fontId="52" fillId="0" borderId="15" xfId="357" applyFont="1" applyFill="1" applyBorder="1" applyAlignment="1">
      <alignment horizontal="left" vertical="top"/>
    </xf>
    <xf numFmtId="0" fontId="52" fillId="0" borderId="16" xfId="136" applyFont="1" applyFill="1" applyBorder="1" applyAlignment="1">
      <alignment horizontal="center" wrapText="1"/>
    </xf>
    <xf numFmtId="0" fontId="51" fillId="0" borderId="0" xfId="357" applyFont="1" applyFill="1" applyAlignment="1">
      <alignment horizontal="center"/>
    </xf>
    <xf numFmtId="0" fontId="41" fillId="0" borderId="0" xfId="136" applyFont="1" applyFill="1" applyBorder="1" applyAlignment="1">
      <alignment horizontal="left" wrapText="1"/>
    </xf>
    <xf numFmtId="0" fontId="52" fillId="0" borderId="18" xfId="357" applyFont="1" applyFill="1" applyBorder="1" applyAlignment="1">
      <alignment horizontal="left" vertical="top"/>
    </xf>
  </cellXfs>
  <cellStyles count="370">
    <cellStyle name="20 % – Zvýraznění1 2" xfId="19"/>
    <cellStyle name="20 % – Zvýraznění1 2 2" xfId="246"/>
    <cellStyle name="20 % – Zvýraznění1 3" xfId="20"/>
    <cellStyle name="20 % – Zvýraznění1 3 2" xfId="247"/>
    <cellStyle name="20 % – Zvýraznění1 4" xfId="21"/>
    <cellStyle name="20 % – Zvýraznění1 4 2" xfId="248"/>
    <cellStyle name="20 % – Zvýraznění1 5" xfId="22"/>
    <cellStyle name="20 % – Zvýraznění1 5 2" xfId="249"/>
    <cellStyle name="20 % – Zvýraznění1 6" xfId="23"/>
    <cellStyle name="20 % – Zvýraznění1 6 2" xfId="250"/>
    <cellStyle name="20 % – Zvýraznění1 7" xfId="251"/>
    <cellStyle name="20 % – Zvýraznění2 2" xfId="24"/>
    <cellStyle name="20 % – Zvýraznění2 2 2" xfId="252"/>
    <cellStyle name="20 % – Zvýraznění2 3" xfId="25"/>
    <cellStyle name="20 % – Zvýraznění2 3 2" xfId="253"/>
    <cellStyle name="20 % – Zvýraznění2 4" xfId="26"/>
    <cellStyle name="20 % – Zvýraznění2 4 2" xfId="254"/>
    <cellStyle name="20 % – Zvýraznění2 5" xfId="27"/>
    <cellStyle name="20 % – Zvýraznění2 5 2" xfId="255"/>
    <cellStyle name="20 % – Zvýraznění2 6" xfId="28"/>
    <cellStyle name="20 % – Zvýraznění2 6 2" xfId="256"/>
    <cellStyle name="20 % – Zvýraznění2 7" xfId="257"/>
    <cellStyle name="20 % – Zvýraznění3 2" xfId="29"/>
    <cellStyle name="20 % – Zvýraznění3 2 2" xfId="258"/>
    <cellStyle name="20 % – Zvýraznění3 3" xfId="30"/>
    <cellStyle name="20 % – Zvýraznění3 3 2" xfId="259"/>
    <cellStyle name="20 % – Zvýraznění3 4" xfId="31"/>
    <cellStyle name="20 % – Zvýraznění3 4 2" xfId="260"/>
    <cellStyle name="20 % – Zvýraznění3 5" xfId="32"/>
    <cellStyle name="20 % – Zvýraznění3 5 2" xfId="261"/>
    <cellStyle name="20 % – Zvýraznění3 6" xfId="33"/>
    <cellStyle name="20 % – Zvýraznění3 6 2" xfId="262"/>
    <cellStyle name="20 % – Zvýraznění3 7" xfId="263"/>
    <cellStyle name="20 % – Zvýraznění4 2" xfId="34"/>
    <cellStyle name="20 % – Zvýraznění4 2 2" xfId="264"/>
    <cellStyle name="20 % – Zvýraznění4 3" xfId="35"/>
    <cellStyle name="20 % – Zvýraznění4 3 2" xfId="265"/>
    <cellStyle name="20 % – Zvýraznění4 4" xfId="36"/>
    <cellStyle name="20 % – Zvýraznění4 4 2" xfId="266"/>
    <cellStyle name="20 % – Zvýraznění4 5" xfId="37"/>
    <cellStyle name="20 % – Zvýraznění4 5 2" xfId="267"/>
    <cellStyle name="20 % – Zvýraznění4 6" xfId="38"/>
    <cellStyle name="20 % – Zvýraznění4 6 2" xfId="268"/>
    <cellStyle name="20 % – Zvýraznění4 7" xfId="269"/>
    <cellStyle name="20 % – Zvýraznění5 2" xfId="39"/>
    <cellStyle name="20 % – Zvýraznění5 2 2" xfId="270"/>
    <cellStyle name="20 % – Zvýraznění5 3" xfId="40"/>
    <cellStyle name="20 % – Zvýraznění5 3 2" xfId="271"/>
    <cellStyle name="20 % – Zvýraznění5 4" xfId="41"/>
    <cellStyle name="20 % – Zvýraznění5 4 2" xfId="272"/>
    <cellStyle name="20 % – Zvýraznění5 5" xfId="42"/>
    <cellStyle name="20 % – Zvýraznění5 5 2" xfId="273"/>
    <cellStyle name="20 % – Zvýraznění5 6" xfId="43"/>
    <cellStyle name="20 % – Zvýraznění5 6 2" xfId="274"/>
    <cellStyle name="20 % – Zvýraznění5 7" xfId="275"/>
    <cellStyle name="20 % – Zvýraznění6 2" xfId="44"/>
    <cellStyle name="20 % – Zvýraznění6 2 2" xfId="276"/>
    <cellStyle name="20 % – Zvýraznění6 3" xfId="45"/>
    <cellStyle name="20 % – Zvýraznění6 3 2" xfId="277"/>
    <cellStyle name="20 % – Zvýraznění6 4" xfId="46"/>
    <cellStyle name="20 % – Zvýraznění6 4 2" xfId="278"/>
    <cellStyle name="20 % – Zvýraznění6 5" xfId="47"/>
    <cellStyle name="20 % – Zvýraznění6 5 2" xfId="279"/>
    <cellStyle name="20 % – Zvýraznění6 6" xfId="48"/>
    <cellStyle name="20 % – Zvýraznění6 6 2" xfId="280"/>
    <cellStyle name="20 % – Zvýraznění6 7" xfId="281"/>
    <cellStyle name="40 % – Zvýraznění1 2" xfId="49"/>
    <cellStyle name="40 % – Zvýraznění1 2 2" xfId="282"/>
    <cellStyle name="40 % – Zvýraznění1 3" xfId="50"/>
    <cellStyle name="40 % – Zvýraznění1 3 2" xfId="283"/>
    <cellStyle name="40 % – Zvýraznění1 4" xfId="51"/>
    <cellStyle name="40 % – Zvýraznění1 4 2" xfId="284"/>
    <cellStyle name="40 % – Zvýraznění1 5" xfId="52"/>
    <cellStyle name="40 % – Zvýraznění1 5 2" xfId="285"/>
    <cellStyle name="40 % – Zvýraznění1 6" xfId="53"/>
    <cellStyle name="40 % – Zvýraznění1 6 2" xfId="286"/>
    <cellStyle name="40 % – Zvýraznění1 7" xfId="287"/>
    <cellStyle name="40 % – Zvýraznění2 2" xfId="54"/>
    <cellStyle name="40 % – Zvýraznění2 2 2" xfId="288"/>
    <cellStyle name="40 % – Zvýraznění2 3" xfId="55"/>
    <cellStyle name="40 % – Zvýraznění2 3 2" xfId="289"/>
    <cellStyle name="40 % – Zvýraznění2 4" xfId="56"/>
    <cellStyle name="40 % – Zvýraznění2 4 2" xfId="290"/>
    <cellStyle name="40 % – Zvýraznění2 5" xfId="57"/>
    <cellStyle name="40 % – Zvýraznění2 5 2" xfId="291"/>
    <cellStyle name="40 % – Zvýraznění2 6" xfId="58"/>
    <cellStyle name="40 % – Zvýraznění2 6 2" xfId="292"/>
    <cellStyle name="40 % – Zvýraznění2 7" xfId="293"/>
    <cellStyle name="40 % – Zvýraznění3 2" xfId="59"/>
    <cellStyle name="40 % – Zvýraznění3 2 2" xfId="294"/>
    <cellStyle name="40 % – Zvýraznění3 3" xfId="60"/>
    <cellStyle name="40 % – Zvýraznění3 3 2" xfId="295"/>
    <cellStyle name="40 % – Zvýraznění3 4" xfId="61"/>
    <cellStyle name="40 % – Zvýraznění3 4 2" xfId="296"/>
    <cellStyle name="40 % – Zvýraznění3 5" xfId="62"/>
    <cellStyle name="40 % – Zvýraznění3 5 2" xfId="297"/>
    <cellStyle name="40 % – Zvýraznění3 6" xfId="63"/>
    <cellStyle name="40 % – Zvýraznění3 6 2" xfId="298"/>
    <cellStyle name="40 % – Zvýraznění3 7" xfId="299"/>
    <cellStyle name="40 % – Zvýraznění4 2" xfId="64"/>
    <cellStyle name="40 % – Zvýraznění4 2 2" xfId="300"/>
    <cellStyle name="40 % – Zvýraznění4 3" xfId="65"/>
    <cellStyle name="40 % – Zvýraznění4 3 2" xfId="301"/>
    <cellStyle name="40 % – Zvýraznění4 4" xfId="66"/>
    <cellStyle name="40 % – Zvýraznění4 4 2" xfId="302"/>
    <cellStyle name="40 % – Zvýraznění4 5" xfId="67"/>
    <cellStyle name="40 % – Zvýraznění4 5 2" xfId="303"/>
    <cellStyle name="40 % – Zvýraznění4 6" xfId="68"/>
    <cellStyle name="40 % – Zvýraznění4 6 2" xfId="304"/>
    <cellStyle name="40 % – Zvýraznění4 7" xfId="305"/>
    <cellStyle name="40 % – Zvýraznění5 2" xfId="69"/>
    <cellStyle name="40 % – Zvýraznění5 2 2" xfId="306"/>
    <cellStyle name="40 % – Zvýraznění5 3" xfId="70"/>
    <cellStyle name="40 % – Zvýraznění5 3 2" xfId="307"/>
    <cellStyle name="40 % – Zvýraznění5 4" xfId="71"/>
    <cellStyle name="40 % – Zvýraznění5 4 2" xfId="308"/>
    <cellStyle name="40 % – Zvýraznění5 5" xfId="72"/>
    <cellStyle name="40 % – Zvýraznění5 5 2" xfId="309"/>
    <cellStyle name="40 % – Zvýraznění5 6" xfId="73"/>
    <cellStyle name="40 % – Zvýraznění5 6 2" xfId="310"/>
    <cellStyle name="40 % – Zvýraznění5 7" xfId="311"/>
    <cellStyle name="40 % – Zvýraznění6 2" xfId="74"/>
    <cellStyle name="40 % – Zvýraznění6 2 2" xfId="312"/>
    <cellStyle name="40 % – Zvýraznění6 3" xfId="75"/>
    <cellStyle name="40 % – Zvýraznění6 3 2" xfId="313"/>
    <cellStyle name="40 % – Zvýraznění6 4" xfId="76"/>
    <cellStyle name="40 % – Zvýraznění6 4 2" xfId="314"/>
    <cellStyle name="40 % – Zvýraznění6 5" xfId="77"/>
    <cellStyle name="40 % – Zvýraznění6 5 2" xfId="315"/>
    <cellStyle name="40 % – Zvýraznění6 6" xfId="78"/>
    <cellStyle name="40 % – Zvýraznění6 6 2" xfId="316"/>
    <cellStyle name="40 % – Zvýraznění6 7" xfId="317"/>
    <cellStyle name="60 % – Zvýraznění1 2" xfId="79"/>
    <cellStyle name="60 % – Zvýraznění1 3" xfId="80"/>
    <cellStyle name="60 % – Zvýraznění1 4" xfId="81"/>
    <cellStyle name="60 % – Zvýraznění1 5" xfId="82"/>
    <cellStyle name="60 % – Zvýraznění1 6" xfId="83"/>
    <cellStyle name="60 % – Zvýraznění1 7" xfId="318"/>
    <cellStyle name="60 % – Zvýraznění2 2" xfId="84"/>
    <cellStyle name="60 % – Zvýraznění2 3" xfId="85"/>
    <cellStyle name="60 % – Zvýraznění2 4" xfId="86"/>
    <cellStyle name="60 % – Zvýraznění2 5" xfId="87"/>
    <cellStyle name="60 % – Zvýraznění2 6" xfId="88"/>
    <cellStyle name="60 % – Zvýraznění2 7" xfId="319"/>
    <cellStyle name="60 % – Zvýraznění3 2" xfId="89"/>
    <cellStyle name="60 % – Zvýraznění3 3" xfId="90"/>
    <cellStyle name="60 % – Zvýraznění3 4" xfId="91"/>
    <cellStyle name="60 % – Zvýraznění3 5" xfId="92"/>
    <cellStyle name="60 % – Zvýraznění3 6" xfId="93"/>
    <cellStyle name="60 % – Zvýraznění3 7" xfId="320"/>
    <cellStyle name="60 % – Zvýraznění4 2" xfId="94"/>
    <cellStyle name="60 % – Zvýraznění4 3" xfId="95"/>
    <cellStyle name="60 % – Zvýraznění4 4" xfId="96"/>
    <cellStyle name="60 % – Zvýraznění4 5" xfId="97"/>
    <cellStyle name="60 % – Zvýraznění4 6" xfId="98"/>
    <cellStyle name="60 % – Zvýraznění4 7" xfId="321"/>
    <cellStyle name="60 % – Zvýraznění5 2" xfId="99"/>
    <cellStyle name="60 % – Zvýraznění5 3" xfId="100"/>
    <cellStyle name="60 % – Zvýraznění5 4" xfId="101"/>
    <cellStyle name="60 % – Zvýraznění5 5" xfId="102"/>
    <cellStyle name="60 % – Zvýraznění5 6" xfId="103"/>
    <cellStyle name="60 % – Zvýraznění5 7" xfId="322"/>
    <cellStyle name="60 % – Zvýraznění6 2" xfId="104"/>
    <cellStyle name="60 % – Zvýraznění6 3" xfId="105"/>
    <cellStyle name="60 % – Zvýraznění6 4" xfId="106"/>
    <cellStyle name="60 % – Zvýraznění6 5" xfId="107"/>
    <cellStyle name="60 % – Zvýraznění6 6" xfId="108"/>
    <cellStyle name="60 % – Zvýraznění6 7" xfId="323"/>
    <cellStyle name="Celkem 2" xfId="109"/>
    <cellStyle name="Celkem 3" xfId="110"/>
    <cellStyle name="Celkem 4" xfId="111"/>
    <cellStyle name="Celkem 5" xfId="112"/>
    <cellStyle name="Celkem 6" xfId="113"/>
    <cellStyle name="Celkem 7" xfId="324"/>
    <cellStyle name="Čárka 2" xfId="358"/>
    <cellStyle name="čárky 2" xfId="13"/>
    <cellStyle name="čárky 3" xfId="114"/>
    <cellStyle name="čárky 4" xfId="115"/>
    <cellStyle name="čárky 5" xfId="325"/>
    <cellStyle name="Chybně 2" xfId="116"/>
    <cellStyle name="Chybně 3" xfId="117"/>
    <cellStyle name="Chybně 4" xfId="118"/>
    <cellStyle name="Chybně 5" xfId="119"/>
    <cellStyle name="Chybně 6" xfId="120"/>
    <cellStyle name="Chybně 7" xfId="326"/>
    <cellStyle name="Kontrolní buňka 2" xfId="121"/>
    <cellStyle name="Kontrolní buňka 3" xfId="122"/>
    <cellStyle name="Kontrolní buňka 4" xfId="123"/>
    <cellStyle name="Kontrolní buňka 5" xfId="124"/>
    <cellStyle name="Kontrolní buňka 6" xfId="125"/>
    <cellStyle name="Kontrolní buňka 7" xfId="327"/>
    <cellStyle name="Nadpis 1 2" xfId="126"/>
    <cellStyle name="Nadpis 1 3" xfId="127"/>
    <cellStyle name="Nadpis 1 4" xfId="128"/>
    <cellStyle name="Nadpis 1 5" xfId="129"/>
    <cellStyle name="Nadpis 1 6" xfId="130"/>
    <cellStyle name="Nadpis 1 7" xfId="328"/>
    <cellStyle name="Nadpis 2 2" xfId="131"/>
    <cellStyle name="Nadpis 2 3" xfId="132"/>
    <cellStyle name="Nadpis 2 4" xfId="133"/>
    <cellStyle name="Nadpis 2 5" xfId="134"/>
    <cellStyle name="Nadpis 2 6" xfId="135"/>
    <cellStyle name="Nadpis 2 7" xfId="329"/>
    <cellStyle name="Nadpis 3 2" xfId="136"/>
    <cellStyle name="Nadpis 3 3" xfId="137"/>
    <cellStyle name="Nadpis 3 4" xfId="138"/>
    <cellStyle name="Nadpis 3 5" xfId="139"/>
    <cellStyle name="Nadpis 3 6" xfId="140"/>
    <cellStyle name="Nadpis 3 7" xfId="330"/>
    <cellStyle name="Nadpis 4 2" xfId="141"/>
    <cellStyle name="Nadpis 4 3" xfId="142"/>
    <cellStyle name="Nadpis 4 4" xfId="143"/>
    <cellStyle name="Nadpis 4 5" xfId="144"/>
    <cellStyle name="Nadpis 4 6" xfId="145"/>
    <cellStyle name="Nadpis 4 7" xfId="331"/>
    <cellStyle name="Název 2" xfId="146"/>
    <cellStyle name="Název 3" xfId="147"/>
    <cellStyle name="Název 4" xfId="148"/>
    <cellStyle name="Název 5" xfId="149"/>
    <cellStyle name="Název 6" xfId="150"/>
    <cellStyle name="Název 7" xfId="332"/>
    <cellStyle name="Neutrální 2" xfId="151"/>
    <cellStyle name="Neutrální 3" xfId="152"/>
    <cellStyle name="Neutrální 4" xfId="153"/>
    <cellStyle name="Neutrální 5" xfId="154"/>
    <cellStyle name="Neutrální 6" xfId="155"/>
    <cellStyle name="Neutrální 7" xfId="333"/>
    <cellStyle name="Normální" xfId="0" builtinId="0"/>
    <cellStyle name="normální 10" xfId="18"/>
    <cellStyle name="normální 10 2" xfId="156"/>
    <cellStyle name="normální 11" xfId="157"/>
    <cellStyle name="normální 12" xfId="15"/>
    <cellStyle name="normální 13" xfId="240"/>
    <cellStyle name="normální 13 2" xfId="356"/>
    <cellStyle name="normální 14" xfId="245"/>
    <cellStyle name="Normální 15" xfId="353"/>
    <cellStyle name="Normální 15 2" xfId="366"/>
    <cellStyle name="Normální 16" xfId="357"/>
    <cellStyle name="Normální 17" xfId="363"/>
    <cellStyle name="normální 2" xfId="1"/>
    <cellStyle name="normální 2 2" xfId="5"/>
    <cellStyle name="normální 2 2 2" xfId="242"/>
    <cellStyle name="normální 2 2 2 2" xfId="365"/>
    <cellStyle name="normální 2 3" xfId="7"/>
    <cellStyle name="normální 2 3 3" xfId="360"/>
    <cellStyle name="normální 2 3 3 2" xfId="369"/>
    <cellStyle name="normální 2 4" xfId="158"/>
    <cellStyle name="normální 2 5" xfId="159"/>
    <cellStyle name="normální 2 6" xfId="334"/>
    <cellStyle name="normální 3" xfId="2"/>
    <cellStyle name="normální 3 2" xfId="6"/>
    <cellStyle name="normální 3 2 2" xfId="160"/>
    <cellStyle name="normální 3 2 2 2" xfId="161"/>
    <cellStyle name="normální 3 2 3" xfId="162"/>
    <cellStyle name="normální 3 3" xfId="12"/>
    <cellStyle name="normální 3 3 2" xfId="163"/>
    <cellStyle name="normální 3 4" xfId="164"/>
    <cellStyle name="normální 3 5" xfId="244"/>
    <cellStyle name="normální 3 6" xfId="335"/>
    <cellStyle name="normální 3 7" xfId="364"/>
    <cellStyle name="normální 4" xfId="3"/>
    <cellStyle name="normální 4 2" xfId="10"/>
    <cellStyle name="normální 4 3" xfId="165"/>
    <cellStyle name="normální 5" xfId="4"/>
    <cellStyle name="normální 5 2" xfId="14"/>
    <cellStyle name="normální 5 2 2" xfId="359"/>
    <cellStyle name="normální 5 3" xfId="241"/>
    <cellStyle name="normální 5 4" xfId="350"/>
    <cellStyle name="normální 6" xfId="9"/>
    <cellStyle name="normální 6 2" xfId="11"/>
    <cellStyle name="normální 6 2 2" xfId="352"/>
    <cellStyle name="normální 6 2 2 2" xfId="354"/>
    <cellStyle name="normální 6 2 3" xfId="361"/>
    <cellStyle name="normální 6 3" xfId="16"/>
    <cellStyle name="normální 6 4" xfId="243"/>
    <cellStyle name="normální 6 5" xfId="351"/>
    <cellStyle name="normální 7" xfId="166"/>
    <cellStyle name="normální 7 2" xfId="355"/>
    <cellStyle name="normální 7 5" xfId="368"/>
    <cellStyle name="normální 8" xfId="167"/>
    <cellStyle name="normální 8 2" xfId="168"/>
    <cellStyle name="normální 8 2 2" xfId="169"/>
    <cellStyle name="normální 8 3" xfId="170"/>
    <cellStyle name="normální 9" xfId="17"/>
    <cellStyle name="normální_List1 2" xfId="367"/>
    <cellStyle name="Poznámka 2" xfId="171"/>
    <cellStyle name="Poznámka 3" xfId="172"/>
    <cellStyle name="Poznámka 4" xfId="173"/>
    <cellStyle name="Poznámka 5" xfId="174"/>
    <cellStyle name="Poznámka 6" xfId="336"/>
    <cellStyle name="procent 2" xfId="8"/>
    <cellStyle name="Procenta 2" xfId="362"/>
    <cellStyle name="Propojená buňka 2" xfId="175"/>
    <cellStyle name="Propojená buňka 3" xfId="176"/>
    <cellStyle name="Propojená buňka 4" xfId="177"/>
    <cellStyle name="Propojená buňka 5" xfId="178"/>
    <cellStyle name="Propojená buňka 6" xfId="179"/>
    <cellStyle name="Propojená buňka 7" xfId="337"/>
    <cellStyle name="Správně 2" xfId="180"/>
    <cellStyle name="Správně 3" xfId="181"/>
    <cellStyle name="Správně 4" xfId="182"/>
    <cellStyle name="Správně 5" xfId="183"/>
    <cellStyle name="Správně 6" xfId="184"/>
    <cellStyle name="Správně 7" xfId="338"/>
    <cellStyle name="Text upozornění 2" xfId="185"/>
    <cellStyle name="Text upozornění 3" xfId="186"/>
    <cellStyle name="Text upozornění 4" xfId="187"/>
    <cellStyle name="Text upozornění 5" xfId="188"/>
    <cellStyle name="Text upozornění 6" xfId="189"/>
    <cellStyle name="Text upozornění 7" xfId="339"/>
    <cellStyle name="Vstup 2" xfId="190"/>
    <cellStyle name="Vstup 3" xfId="191"/>
    <cellStyle name="Vstup 4" xfId="192"/>
    <cellStyle name="Vstup 5" xfId="193"/>
    <cellStyle name="Vstup 6" xfId="194"/>
    <cellStyle name="Vstup 7" xfId="340"/>
    <cellStyle name="Výpočet 2" xfId="195"/>
    <cellStyle name="Výpočet 3" xfId="196"/>
    <cellStyle name="Výpočet 4" xfId="197"/>
    <cellStyle name="Výpočet 5" xfId="198"/>
    <cellStyle name="Výpočet 6" xfId="199"/>
    <cellStyle name="Výpočet 7" xfId="341"/>
    <cellStyle name="Výstup 2" xfId="200"/>
    <cellStyle name="Výstup 3" xfId="201"/>
    <cellStyle name="Výstup 4" xfId="202"/>
    <cellStyle name="Výstup 5" xfId="203"/>
    <cellStyle name="Výstup 6" xfId="204"/>
    <cellStyle name="Výstup 7" xfId="342"/>
    <cellStyle name="Vysvětlující text 2" xfId="205"/>
    <cellStyle name="Vysvětlující text 3" xfId="206"/>
    <cellStyle name="Vysvětlující text 4" xfId="207"/>
    <cellStyle name="Vysvětlující text 5" xfId="208"/>
    <cellStyle name="Vysvětlující text 6" xfId="209"/>
    <cellStyle name="Vysvětlující text 7" xfId="343"/>
    <cellStyle name="Zvýraznění 1 2" xfId="210"/>
    <cellStyle name="Zvýraznění 1 3" xfId="211"/>
    <cellStyle name="Zvýraznění 1 4" xfId="212"/>
    <cellStyle name="Zvýraznění 1 5" xfId="213"/>
    <cellStyle name="Zvýraznění 1 6" xfId="214"/>
    <cellStyle name="Zvýraznění 1 7" xfId="344"/>
    <cellStyle name="Zvýraznění 2 2" xfId="215"/>
    <cellStyle name="Zvýraznění 2 3" xfId="216"/>
    <cellStyle name="Zvýraznění 2 4" xfId="217"/>
    <cellStyle name="Zvýraznění 2 5" xfId="218"/>
    <cellStyle name="Zvýraznění 2 6" xfId="219"/>
    <cellStyle name="Zvýraznění 2 7" xfId="345"/>
    <cellStyle name="Zvýraznění 3 2" xfId="220"/>
    <cellStyle name="Zvýraznění 3 3" xfId="221"/>
    <cellStyle name="Zvýraznění 3 4" xfId="222"/>
    <cellStyle name="Zvýraznění 3 5" xfId="223"/>
    <cellStyle name="Zvýraznění 3 6" xfId="224"/>
    <cellStyle name="Zvýraznění 3 7" xfId="346"/>
    <cellStyle name="Zvýraznění 4 2" xfId="225"/>
    <cellStyle name="Zvýraznění 4 3" xfId="226"/>
    <cellStyle name="Zvýraznění 4 4" xfId="227"/>
    <cellStyle name="Zvýraznění 4 5" xfId="228"/>
    <cellStyle name="Zvýraznění 4 6" xfId="229"/>
    <cellStyle name="Zvýraznění 4 7" xfId="347"/>
    <cellStyle name="Zvýraznění 5 2" xfId="230"/>
    <cellStyle name="Zvýraznění 5 3" xfId="231"/>
    <cellStyle name="Zvýraznění 5 4" xfId="232"/>
    <cellStyle name="Zvýraznění 5 5" xfId="233"/>
    <cellStyle name="Zvýraznění 5 6" xfId="234"/>
    <cellStyle name="Zvýraznění 5 7" xfId="348"/>
    <cellStyle name="Zvýraznění 6 2" xfId="235"/>
    <cellStyle name="Zvýraznění 6 3" xfId="236"/>
    <cellStyle name="Zvýraznění 6 4" xfId="237"/>
    <cellStyle name="Zvýraznění 6 5" xfId="238"/>
    <cellStyle name="Zvýraznění 6 6" xfId="239"/>
    <cellStyle name="Zvýraznění 6 7" xfId="349"/>
  </cellStyles>
  <dxfs count="1164">
    <dxf>
      <numFmt numFmtId="3" formatCode="#,##0"/>
    </dxf>
    <dxf>
      <numFmt numFmtId="166" formatCode="#,##0.0"/>
    </dxf>
    <dxf>
      <numFmt numFmtId="166" formatCode="#,##0.0"/>
    </dxf>
    <dxf>
      <numFmt numFmtId="166" formatCode="#,##0.0"/>
    </dxf>
    <dxf>
      <numFmt numFmtId="3" formatCode="#,##0"/>
    </dxf>
    <dxf>
      <numFmt numFmtId="166" formatCode="#,##0.0"/>
    </dxf>
    <dxf>
      <numFmt numFmtId="166" formatCode="#,##0.0"/>
    </dxf>
    <dxf>
      <numFmt numFmtId="3" formatCode="#,##0"/>
      <alignment horizontal="right" vertical="center" indent="1" readingOrder="0"/>
    </dxf>
    <dxf>
      <numFmt numFmtId="166" formatCode="#,##0.0"/>
    </dxf>
    <dxf>
      <numFmt numFmtId="166" formatCode="#,##0.0"/>
    </dxf>
    <dxf>
      <numFmt numFmtId="3" formatCode="#,##0"/>
      <alignment horizontal="right" vertical="center" indent="1" readingOrder="0"/>
    </dxf>
    <dxf>
      <numFmt numFmtId="166" formatCode="#,##0.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\ _K_č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  <alignment horizontal="right" vertical="center" textRotation="0" wrapText="0" relativeIndent="0" justifyLastLine="0" shrinkToFit="0" readingOrder="0"/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d/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strike val="0"/>
        <outline val="0"/>
        <shadow val="0"/>
        <sz val="8"/>
        <name val="Arial"/>
        <scheme val="none"/>
      </font>
    </dxf>
    <dxf>
      <font>
        <strike val="0"/>
        <outline val="0"/>
        <shadow val="0"/>
        <sz val="8"/>
        <name val="Arial"/>
        <scheme val="none"/>
      </font>
    </dxf>
    <dxf>
      <numFmt numFmtId="169" formatCode="d/m/yyyy\ h:mm"/>
    </dxf>
    <dxf>
      <numFmt numFmtId="169" formatCode="d/m/yyyy\ h:mm"/>
    </dxf>
  </dxfs>
  <tableStyles count="0" defaultTableStyle="TableStyleMedium9" defaultPivotStyle="PivotStyleLight16"/>
  <colors>
    <mruColors>
      <color rgb="FFFF9900"/>
      <color rgb="FFFFAF64"/>
      <color rgb="FF99660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1\SHARED\2015\OBOR_Se&#353;ity\OSKulturDedic_MuzeaGal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uts3"/>
      <sheetName val="CZriz"/>
      <sheetName val="RgOld"/>
      <sheetName val="Rg"/>
      <sheetName val="Data_09"/>
      <sheetName val="Data_10"/>
      <sheetName val="Data_11"/>
      <sheetName val="SoučetKrajedleZriz"/>
      <sheetName val="R01GMClk"/>
      <sheetName val="Uvod_10"/>
      <sheetName val="Uvod_11"/>
      <sheetName val="S01MGClk"/>
      <sheetName val="R03GM11"/>
      <sheetName val="S03MGStati"/>
      <sheetName val="R05GM20"/>
      <sheetName val="R11GM70"/>
      <sheetName val="S11MGCrkve"/>
      <sheetName val="R13GM50"/>
      <sheetName val="S13MGPodnk"/>
      <sheetName val="SoučetCRKraje09"/>
      <sheetName val="List1"/>
      <sheetName val="S15_CrClk"/>
      <sheetName val="S15_CrClkII"/>
      <sheetName val="S17_11"/>
      <sheetName val="S17_11_II"/>
      <sheetName val="S19VinGMClkzriz"/>
      <sheetName val="Pořadí"/>
      <sheetName val="DGalExpo"/>
      <sheetName val="MSGPCEXP"/>
      <sheetName val="DGalVys"/>
      <sheetName val="MSGPCVYS"/>
      <sheetName val="DGalNav"/>
      <sheetName val="MSGPCNAV"/>
      <sheetName val="DGalKVA"/>
      <sheetName val="MSGPCKVA"/>
      <sheetName val="DGalNesouhlas"/>
      <sheetName val="DMuzExpo"/>
      <sheetName val="MSMPCEXP"/>
      <sheetName val="DMuzVys"/>
      <sheetName val="MSMPCVYS"/>
      <sheetName val="DMuzNav"/>
      <sheetName val="MSMPCNAV"/>
      <sheetName val="DMuzKVA"/>
      <sheetName val="MSMPCKVA"/>
      <sheetName val="NesouhlasyMUZ"/>
      <sheetName val="DMuGALNesouh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f Richtr" refreshedDate="44489.960483912037" createdVersion="3" refreshedVersion="6" minRefreshableVersion="3" recordCount="137">
  <cacheSource type="worksheet">
    <worksheetSource name="Tabulka_Dotaz_z_MySQLDivadla_1"/>
  </cacheSource>
  <cacheFields count="214">
    <cacheField name="StatID" numFmtId="0">
      <sharedItems/>
    </cacheField>
    <cacheField name="JednotkaID" numFmtId="0">
      <sharedItems containsSemiMixedTypes="0" containsString="0" containsNumber="1" containsInteger="1" minValue="17" maxValue="216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unt="4">
        <s v="stati"/>
        <s v="crkve"/>
        <s v="podnk"/>
        <e v="#N/A" u="1"/>
      </sharedItems>
    </cacheField>
    <cacheField name="f0101_1" numFmtId="0">
      <sharedItems containsSemiMixedTypes="0" containsString="0" containsNumber="1" containsInteger="1" minValue="0" maxValue="7"/>
    </cacheField>
    <cacheField name="f0101_2" numFmtId="0">
      <sharedItems containsSemiMixedTypes="0" containsString="0" containsNumber="1" containsInteger="1" minValue="0" maxValue="2"/>
    </cacheField>
    <cacheField name="f0102_1" numFmtId="0">
      <sharedItems/>
    </cacheField>
    <cacheField name="f0102_2" numFmtId="0">
      <sharedItems containsSemiMixedTypes="0" containsString="0" containsNumber="1" containsInteger="1" minValue="0" maxValue="1142"/>
    </cacheField>
    <cacheField name="f0103_1" numFmtId="0">
      <sharedItems/>
    </cacheField>
    <cacheField name="f0103_2" numFmtId="0">
      <sharedItems containsSemiMixedTypes="0" containsString="0" containsNumber="1" containsInteger="1" minValue="0" maxValue="875"/>
    </cacheField>
    <cacheField name="f0104_1" numFmtId="0">
      <sharedItems/>
    </cacheField>
    <cacheField name="f0104_2" numFmtId="0">
      <sharedItems containsSemiMixedTypes="0" containsString="0" containsNumber="1" containsInteger="1" minValue="0" maxValue="634"/>
    </cacheField>
    <cacheField name="f0105_1" numFmtId="0">
      <sharedItems/>
    </cacheField>
    <cacheField name="f0105_2" numFmtId="0">
      <sharedItems containsSemiMixedTypes="0" containsString="0" containsNumber="1" containsInteger="1" minValue="0" maxValue="644"/>
    </cacheField>
    <cacheField name="f0106_1" numFmtId="0">
      <sharedItems containsSemiMixedTypes="0" containsString="0" containsNumber="1" containsInteger="1" minValue="0" maxValue="4"/>
    </cacheField>
    <cacheField name="f0107_1" numFmtId="0">
      <sharedItems containsSemiMixedTypes="0" containsString="0" containsNumber="1" containsInteger="1" minValue="0" maxValue="3"/>
    </cacheField>
    <cacheField name="f0108_1" numFmtId="0">
      <sharedItems containsSemiMixedTypes="0" containsString="0" containsNumber="1" containsInteger="1" minValue="0" maxValue="1"/>
    </cacheField>
    <cacheField name="f0109_1" numFmtId="0">
      <sharedItems containsSemiMixedTypes="0" containsString="0" containsNumber="1" containsInteger="1" minValue="0" maxValue="1"/>
    </cacheField>
    <cacheField name="f0110_1" numFmtId="0">
      <sharedItems containsSemiMixedTypes="0" containsString="0" containsNumber="1" containsInteger="1" minValue="0" maxValue="1"/>
    </cacheField>
    <cacheField name="f0111_1" numFmtId="0">
      <sharedItems containsSemiMixedTypes="0" containsString="0" containsNumber="1" containsInteger="1" minValue="0" maxValue="1"/>
    </cacheField>
    <cacheField name="f0112_1" numFmtId="0">
      <sharedItems containsSemiMixedTypes="0" containsString="0" containsNumber="1" containsInteger="1" minValue="0" maxValue="1"/>
    </cacheField>
    <cacheField name="f0113_1" numFmtId="0">
      <sharedItems containsSemiMixedTypes="0" containsString="0" containsNumber="1" containsInteger="1" minValue="0" maxValue="1"/>
    </cacheField>
    <cacheField name="f0114_1" numFmtId="0">
      <sharedItems containsSemiMixedTypes="0" containsString="0" containsNumber="1" containsInteger="1" minValue="0" maxValue="2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1401_1" numFmtId="0">
      <sharedItems containsSemiMixedTypes="0" containsString="0" containsNumber="1" containsInteger="1" minValue="0" maxValue="237736"/>
    </cacheField>
    <cacheField name="f1401_10" numFmtId="0">
      <sharedItems containsSemiMixedTypes="0" containsString="0" containsNumber="1" containsInteger="1" minValue="0" maxValue="16300"/>
    </cacheField>
    <cacheField name="f1401_2" numFmtId="0">
      <sharedItems containsSemiMixedTypes="0" containsString="0" containsNumber="1" containsInteger="1" minValue="0" maxValue="236072"/>
    </cacheField>
    <cacheField name="f1401_3" numFmtId="0">
      <sharedItems containsSemiMixedTypes="0" containsString="0" containsNumber="1" containsInteger="1" minValue="0" maxValue="32462"/>
    </cacheField>
    <cacheField name="f1401_4" numFmtId="0">
      <sharedItems containsSemiMixedTypes="0" containsString="0" containsNumber="1" containsInteger="1" minValue="0" maxValue="176065"/>
    </cacheField>
    <cacheField name="f1401_5" numFmtId="0">
      <sharedItems containsSemiMixedTypes="0" containsString="0" containsNumber="1" containsInteger="1" minValue="0" maxValue="174401"/>
    </cacheField>
    <cacheField name="f1401_6" numFmtId="0">
      <sharedItems containsSemiMixedTypes="0" containsString="0" containsNumber="1" containsInteger="1" minValue="0" maxValue="32460"/>
    </cacheField>
    <cacheField name="f1401_7" numFmtId="0">
      <sharedItems containsSemiMixedTypes="0" containsString="0" containsNumber="1" containsInteger="1" minValue="0" maxValue="41511"/>
    </cacheField>
    <cacheField name="f1401_8" numFmtId="0">
      <sharedItems containsSemiMixedTypes="0" containsString="0" containsNumber="1" containsInteger="1" minValue="0" maxValue="17400"/>
    </cacheField>
    <cacheField name="f1401_9" numFmtId="0">
      <sharedItems containsSemiMixedTypes="0" containsString="0" containsNumber="1" containsInteger="1" minValue="0" maxValue="34079"/>
    </cacheField>
    <cacheField name="f1402_1" numFmtId="0">
      <sharedItems containsSemiMixedTypes="0" containsString="0" containsNumber="1" containsInteger="1" minValue="0" maxValue="176997"/>
    </cacheField>
    <cacheField name="f1402_10" numFmtId="0">
      <sharedItems containsSemiMixedTypes="0" containsString="0" containsNumber="1" containsInteger="1" minValue="0" maxValue="939"/>
    </cacheField>
    <cacheField name="f1402_2" numFmtId="0">
      <sharedItems containsSemiMixedTypes="0" containsString="0" containsNumber="1" containsInteger="1" minValue="0" maxValue="175929"/>
    </cacheField>
    <cacheField name="f1402_3" numFmtId="0">
      <sharedItems containsSemiMixedTypes="0" containsString="0" containsNumber="1" containsInteger="1" minValue="0" maxValue="58458"/>
    </cacheField>
    <cacheField name="f1402_4" numFmtId="0">
      <sharedItems containsSemiMixedTypes="0" containsString="0" containsNumber="1" containsInteger="1" minValue="0" maxValue="139419"/>
    </cacheField>
    <cacheField name="f1402_5" numFmtId="0">
      <sharedItems containsSemiMixedTypes="0" containsString="0" containsNumber="1" containsInteger="1" minValue="0" maxValue="133489"/>
    </cacheField>
    <cacheField name="f1402_6" numFmtId="0">
      <sharedItems containsSemiMixedTypes="0" containsString="0" containsNumber="1" containsInteger="1" minValue="0" maxValue="58022"/>
    </cacheField>
    <cacheField name="f1402_7" numFmtId="0">
      <sharedItems containsSemiMixedTypes="0" containsString="0" containsNumber="1" containsInteger="1" minValue="0" maxValue="1064"/>
    </cacheField>
    <cacheField name="f1402_8" numFmtId="0">
      <sharedItems containsSemiMixedTypes="0" containsString="0" containsNumber="1" containsInteger="1" minValue="0" maxValue="1055"/>
    </cacheField>
    <cacheField name="f1402_9" numFmtId="0">
      <sharedItems containsSemiMixedTypes="0" containsString="0" containsNumber="1" containsInteger="1" minValue="0" maxValue="971"/>
    </cacheField>
    <cacheField name="f1403_1" numFmtId="0">
      <sharedItems containsSemiMixedTypes="0" containsString="0" containsNumber="1" containsInteger="1" minValue="0" maxValue="74006"/>
    </cacheField>
    <cacheField name="f1403_10" numFmtId="0">
      <sharedItems containsSemiMixedTypes="0" containsString="0" containsNumber="1" containsInteger="1" minValue="0" maxValue="688"/>
    </cacheField>
    <cacheField name="f1403_2" numFmtId="0">
      <sharedItems containsSemiMixedTypes="0" containsString="0" containsNumber="1" containsInteger="1" minValue="0" maxValue="72501"/>
    </cacheField>
    <cacheField name="f1403_3" numFmtId="0">
      <sharedItems containsSemiMixedTypes="0" containsString="0" containsNumber="1" containsInteger="1" minValue="0" maxValue="450"/>
    </cacheField>
    <cacheField name="f1403_4" numFmtId="0">
      <sharedItems containsSemiMixedTypes="0" containsString="0" containsNumber="1" containsInteger="1" minValue="0" maxValue="56953"/>
    </cacheField>
    <cacheField name="f1403_5" numFmtId="0">
      <sharedItems containsSemiMixedTypes="0" containsString="0" containsNumber="1" containsInteger="1" minValue="0" maxValue="55426"/>
    </cacheField>
    <cacheField name="f1403_6" numFmtId="0">
      <sharedItems containsSemiMixedTypes="0" containsString="0" containsNumber="1" containsInteger="1" minValue="0" maxValue="450"/>
    </cacheField>
    <cacheField name="f1403_7" numFmtId="0">
      <sharedItems containsSemiMixedTypes="0" containsString="0" containsNumber="1" containsInteger="1" minValue="0" maxValue="3537"/>
    </cacheField>
    <cacheField name="f1403_8" numFmtId="0">
      <sharedItems containsSemiMixedTypes="0" containsString="0" containsNumber="1" containsInteger="1" minValue="0" maxValue="1284"/>
    </cacheField>
    <cacheField name="f1403_9" numFmtId="0">
      <sharedItems containsSemiMixedTypes="0" containsString="0" containsNumber="1" containsInteger="1" minValue="0" maxValue="2789"/>
    </cacheField>
    <cacheField name="f1404_1" numFmtId="0">
      <sharedItems containsSemiMixedTypes="0" containsString="0" containsNumber="1" containsInteger="1" minValue="0" maxValue="132624"/>
    </cacheField>
    <cacheField name="f1404_10" numFmtId="0">
      <sharedItems containsSemiMixedTypes="0" containsString="0" containsNumber="1" containsInteger="1" minValue="0" maxValue="640"/>
    </cacheField>
    <cacheField name="f1404_2" numFmtId="0">
      <sharedItems containsSemiMixedTypes="0" containsString="0" containsNumber="1" containsInteger="1" minValue="0" maxValue="132624"/>
    </cacheField>
    <cacheField name="f1404_3" numFmtId="0">
      <sharedItems containsSemiMixedTypes="0" containsString="0" containsNumber="1" containsInteger="1" minValue="0" maxValue="90288"/>
    </cacheField>
    <cacheField name="f1404_4" numFmtId="0">
      <sharedItems containsSemiMixedTypes="0" containsString="0" containsNumber="1" containsInteger="1" minValue="0" maxValue="129795"/>
    </cacheField>
    <cacheField name="f1404_5" numFmtId="0">
      <sharedItems containsSemiMixedTypes="0" containsString="0" containsNumber="1" containsInteger="1" minValue="0" maxValue="129795"/>
    </cacheField>
    <cacheField name="f1404_6" numFmtId="0">
      <sharedItems containsSemiMixedTypes="0" containsString="0" containsNumber="1" containsInteger="1" minValue="0" maxValue="90288"/>
    </cacheField>
    <cacheField name="f1404_7" numFmtId="0">
      <sharedItems containsSemiMixedTypes="0" containsString="0" containsNumber="1" containsInteger="1" minValue="0" maxValue="12366"/>
    </cacheField>
    <cacheField name="f1404_8" numFmtId="0">
      <sharedItems containsSemiMixedTypes="0" containsString="0" containsNumber="1" containsInteger="1" minValue="0" maxValue="654"/>
    </cacheField>
    <cacheField name="f1404_9" numFmtId="0">
      <sharedItems containsSemiMixedTypes="0" containsString="0" containsNumber="1" containsInteger="1" minValue="0" maxValue="10741"/>
    </cacheField>
    <cacheField name="f1405_1" numFmtId="0">
      <sharedItems containsSemiMixedTypes="0" containsString="0" containsNumber="1" containsInteger="1" minValue="0" maxValue="80665"/>
    </cacheField>
    <cacheField name="f1405_10" numFmtId="0">
      <sharedItems containsSemiMixedTypes="0" containsString="0" containsNumber="1" containsInteger="1" minValue="0" maxValue="1830"/>
    </cacheField>
    <cacheField name="f1405_2" numFmtId="0">
      <sharedItems containsSemiMixedTypes="0" containsString="0" containsNumber="1" containsInteger="1" minValue="0" maxValue="80385"/>
    </cacheField>
    <cacheField name="f1405_3" numFmtId="0">
      <sharedItems containsSemiMixedTypes="0" containsString="0" containsNumber="1" containsInteger="1" minValue="0" maxValue="15865"/>
    </cacheField>
    <cacheField name="f1405_4" numFmtId="0">
      <sharedItems containsSemiMixedTypes="0" containsString="0" containsNumber="1" containsInteger="1" minValue="0" maxValue="71312"/>
    </cacheField>
    <cacheField name="f1405_5" numFmtId="0">
      <sharedItems containsSemiMixedTypes="0" containsString="0" containsNumber="1" containsInteger="1" minValue="0" maxValue="71032"/>
    </cacheField>
    <cacheField name="f1405_6" numFmtId="0">
      <sharedItems containsSemiMixedTypes="0" containsString="0" containsNumber="1" containsInteger="1" minValue="0" maxValue="15865"/>
    </cacheField>
    <cacheField name="f1405_7" numFmtId="0">
      <sharedItems containsSemiMixedTypes="0" containsString="0" containsNumber="1" containsInteger="1" minValue="0" maxValue="9721"/>
    </cacheField>
    <cacheField name="f1405_8" numFmtId="0">
      <sharedItems containsSemiMixedTypes="0" containsString="0" containsNumber="1" containsInteger="1" minValue="0" maxValue="2120"/>
    </cacheField>
    <cacheField name="f1405_9" numFmtId="0">
      <sharedItems containsSemiMixedTypes="0" containsString="0" containsNumber="1" containsInteger="1" minValue="0" maxValue="7758"/>
    </cacheField>
    <cacheField name="f1406_1" numFmtId="0">
      <sharedItems containsSemiMixedTypes="0" containsString="0" containsNumber="1" containsInteger="1" minValue="0" maxValue="55500"/>
    </cacheField>
    <cacheField name="f1406_10" numFmtId="0">
      <sharedItems containsSemiMixedTypes="0" containsString="0" containsNumber="1" containsInteger="1" minValue="0" maxValue="1446"/>
    </cacheField>
    <cacheField name="f1406_2" numFmtId="0">
      <sharedItems containsSemiMixedTypes="0" containsString="0" containsNumber="1" containsInteger="1" minValue="0" maxValue="54900"/>
    </cacheField>
    <cacheField name="f1406_3" numFmtId="0">
      <sharedItems containsSemiMixedTypes="0" containsString="0" containsNumber="1" containsInteger="1" minValue="0" maxValue="49600"/>
    </cacheField>
    <cacheField name="f1406_4" numFmtId="0">
      <sharedItems containsSemiMixedTypes="0" containsString="0" containsNumber="1" containsInteger="1" minValue="0" maxValue="51108"/>
    </cacheField>
    <cacheField name="f1406_5" numFmtId="0">
      <sharedItems containsSemiMixedTypes="0" containsString="0" containsNumber="1" containsInteger="1" minValue="0" maxValue="50508"/>
    </cacheField>
    <cacheField name="f1406_6" numFmtId="0">
      <sharedItems containsSemiMixedTypes="0" containsString="0" containsNumber="1" containsInteger="1" minValue="0" maxValue="31000"/>
    </cacheField>
    <cacheField name="f1406_7" numFmtId="0">
      <sharedItems containsSemiMixedTypes="0" containsString="0" containsNumber="1" containsInteger="1" minValue="0" maxValue="7074"/>
    </cacheField>
    <cacheField name="f1406_8" numFmtId="0">
      <sharedItems containsSemiMixedTypes="0" containsString="0" containsNumber="1" containsInteger="1" minValue="0" maxValue="1446"/>
    </cacheField>
    <cacheField name="f1406_9" numFmtId="0">
      <sharedItems containsSemiMixedTypes="0" containsString="0" containsNumber="1" containsInteger="1" minValue="0" maxValue="5929"/>
    </cacheField>
    <cacheField name="f1407_1" numFmtId="0">
      <sharedItems containsSemiMixedTypes="0" containsString="0" containsNumber="1" containsInteger="1" minValue="0" maxValue="81745"/>
    </cacheField>
    <cacheField name="f1407_10" numFmtId="0">
      <sharedItems containsSemiMixedTypes="0" containsString="0" containsNumber="1" containsInteger="1" minValue="0" maxValue="1616"/>
    </cacheField>
    <cacheField name="f1407_2" numFmtId="0">
      <sharedItems containsSemiMixedTypes="0" containsString="0" containsNumber="1" containsInteger="1" minValue="0" maxValue="73870"/>
    </cacheField>
    <cacheField name="f1407_3" numFmtId="0">
      <sharedItems containsSemiMixedTypes="0" containsString="0" containsNumber="1" containsInteger="1" minValue="0" maxValue="26000"/>
    </cacheField>
    <cacheField name="f1407_4" numFmtId="0">
      <sharedItems containsSemiMixedTypes="0" containsString="0" containsNumber="1" containsInteger="1" minValue="0" maxValue="78750"/>
    </cacheField>
    <cacheField name="f1407_5" numFmtId="0">
      <sharedItems containsSemiMixedTypes="0" containsString="0" containsNumber="1" containsInteger="1" minValue="0" maxValue="69695"/>
    </cacheField>
    <cacheField name="f1407_6" numFmtId="0">
      <sharedItems containsSemiMixedTypes="0" containsString="0" containsNumber="1" containsInteger="1" minValue="0" maxValue="15000"/>
    </cacheField>
    <cacheField name="f1407_7" numFmtId="0">
      <sharedItems containsSemiMixedTypes="0" containsString="0" containsNumber="1" containsInteger="1" minValue="0" maxValue="14964"/>
    </cacheField>
    <cacheField name="f1407_8" numFmtId="0">
      <sharedItems containsSemiMixedTypes="0" containsString="0" containsNumber="1" containsInteger="1" minValue="0" maxValue="1616"/>
    </cacheField>
    <cacheField name="f1407_9" numFmtId="0">
      <sharedItems containsSemiMixedTypes="0" containsString="0" containsNumber="1" containsInteger="1" minValue="0" maxValue="14263"/>
    </cacheField>
    <cacheField name="f1408_1" numFmtId="0">
      <sharedItems containsSemiMixedTypes="0" containsString="0" containsNumber="1" containsInteger="1" minValue="0" maxValue="940"/>
    </cacheField>
    <cacheField name="f1408_10" numFmtId="0">
      <sharedItems containsSemiMixedTypes="0" containsString="0" containsNumber="1" containsInteger="1" minValue="0" maxValue="3875"/>
    </cacheField>
    <cacheField name="f1408_2" numFmtId="0">
      <sharedItems containsSemiMixedTypes="0" containsString="0" containsNumber="1" containsInteger="1" minValue="0" maxValue="584"/>
    </cacheField>
    <cacheField name="f1408_3" numFmtId="0">
      <sharedItems containsSemiMixedTypes="0" containsString="0" containsNumber="1" containsInteger="1" minValue="0" maxValue="0"/>
    </cacheField>
    <cacheField name="f1408_4" numFmtId="0">
      <sharedItems containsSemiMixedTypes="0" containsString="0" containsNumber="1" containsInteger="1" minValue="0" maxValue="300"/>
    </cacheField>
    <cacheField name="f1408_5" numFmtId="0">
      <sharedItems containsSemiMixedTypes="0" containsString="0" containsNumber="1" containsInteger="1" minValue="0" maxValue="200"/>
    </cacheField>
    <cacheField name="f1408_6" numFmtId="0">
      <sharedItems containsSemiMixedTypes="0" containsString="0" containsNumber="1" containsInteger="1" minValue="0" maxValue="0"/>
    </cacheField>
    <cacheField name="f1408_7" numFmtId="0">
      <sharedItems containsSemiMixedTypes="0" containsString="0" containsNumber="1" containsInteger="1" minValue="0" maxValue="12188"/>
    </cacheField>
    <cacheField name="f1408_8" numFmtId="0">
      <sharedItems containsSemiMixedTypes="0" containsString="0" containsNumber="1" containsInteger="1" minValue="0" maxValue="3875"/>
    </cacheField>
    <cacheField name="f1408_9" numFmtId="0">
      <sharedItems containsSemiMixedTypes="0" containsString="0" containsNumber="1" containsInteger="1" minValue="0" maxValue="12188"/>
    </cacheField>
    <cacheField name="f1409_1" numFmtId="0">
      <sharedItems containsSemiMixedTypes="0" containsString="0" containsNumber="1" containsInteger="1" minValue="0" maxValue="233982"/>
    </cacheField>
    <cacheField name="f1409_10" numFmtId="0">
      <sharedItems containsSemiMixedTypes="0" containsString="0" containsNumber="1" containsInteger="1" minValue="0" maxValue="166"/>
    </cacheField>
    <cacheField name="f1409_2" numFmtId="0">
      <sharedItems containsSemiMixedTypes="0" containsString="0" containsNumber="1" containsInteger="1" minValue="0" maxValue="233982"/>
    </cacheField>
    <cacheField name="f1409_3" numFmtId="0">
      <sharedItems containsSemiMixedTypes="0" containsString="0" containsNumber="1" containsInteger="1" minValue="0" maxValue="300"/>
    </cacheField>
    <cacheField name="f1409_4" numFmtId="0">
      <sharedItems containsSemiMixedTypes="0" containsString="0" containsNumber="1" containsInteger="1" minValue="0" maxValue="65829"/>
    </cacheField>
    <cacheField name="f1409_5" numFmtId="0">
      <sharedItems containsSemiMixedTypes="0" containsString="0" containsNumber="1" containsInteger="1" minValue="0" maxValue="65829"/>
    </cacheField>
    <cacheField name="f1409_6" numFmtId="0">
      <sharedItems containsSemiMixedTypes="0" containsString="0" containsNumber="1" containsInteger="1" minValue="0" maxValue="300"/>
    </cacheField>
    <cacheField name="f1409_7" numFmtId="0">
      <sharedItems containsSemiMixedTypes="0" containsString="0" containsNumber="1" containsInteger="1" minValue="0" maxValue="565"/>
    </cacheField>
    <cacheField name="f1409_8" numFmtId="0">
      <sharedItems containsSemiMixedTypes="0" containsString="0" containsNumber="1" containsInteger="1" minValue="0" maxValue="175"/>
    </cacheField>
    <cacheField name="f1409_9" numFmtId="0">
      <sharedItems containsSemiMixedTypes="0" containsString="0" containsNumber="1" containsInteger="1" minValue="0" maxValue="533"/>
    </cacheField>
    <cacheField name="f1410_1" numFmtId="0">
      <sharedItems containsSemiMixedTypes="0" containsString="0" containsNumber="1" containsInteger="1" minValue="0" maxValue="25408"/>
    </cacheField>
    <cacheField name="f1410_10" numFmtId="0">
      <sharedItems containsSemiMixedTypes="0" containsString="0" containsNumber="1" containsInteger="1" minValue="0" maxValue="3788"/>
    </cacheField>
    <cacheField name="f1410_2" numFmtId="0">
      <sharedItems containsSemiMixedTypes="0" containsString="0" containsNumber="1" containsInteger="1" minValue="0" maxValue="25408"/>
    </cacheField>
    <cacheField name="f1410_3" numFmtId="0">
      <sharedItems containsSemiMixedTypes="0" containsString="0" containsNumber="1" containsInteger="1" minValue="0" maxValue="8880"/>
    </cacheField>
    <cacheField name="f1410_4" numFmtId="0">
      <sharedItems containsSemiMixedTypes="0" containsString="0" containsNumber="1" containsInteger="1" minValue="0" maxValue="20400"/>
    </cacheField>
    <cacheField name="f1410_5" numFmtId="0">
      <sharedItems containsSemiMixedTypes="0" containsString="0" containsNumber="1" containsInteger="1" minValue="0" maxValue="18410"/>
    </cacheField>
    <cacheField name="f1410_6" numFmtId="0">
      <sharedItems containsSemiMixedTypes="0" containsString="0" containsNumber="1" containsInteger="1" minValue="0" maxValue="8880"/>
    </cacheField>
    <cacheField name="f1410_7" numFmtId="0">
      <sharedItems containsSemiMixedTypes="0" containsString="0" containsNumber="1" containsInteger="1" minValue="0" maxValue="22503"/>
    </cacheField>
    <cacheField name="f1410_8" numFmtId="0">
      <sharedItems containsSemiMixedTypes="0" containsString="0" containsNumber="1" containsInteger="1" minValue="0" maxValue="4975"/>
    </cacheField>
    <cacheField name="f1410_9" numFmtId="0">
      <sharedItems containsSemiMixedTypes="0" containsString="0" containsNumber="1" containsInteger="1" minValue="0" maxValue="17016"/>
    </cacheField>
    <cacheField name="f1411_1" numFmtId="0">
      <sharedItems containsSemiMixedTypes="0" containsString="0" containsNumber="1" containsInteger="1" minValue="0" maxValue="494583"/>
    </cacheField>
    <cacheField name="f1411_10" numFmtId="0">
      <sharedItems containsSemiMixedTypes="0" containsString="0" containsNumber="1" containsInteger="1" minValue="0" maxValue="16300"/>
    </cacheField>
    <cacheField name="f1411_2" numFmtId="0">
      <sharedItems containsSemiMixedTypes="0" containsString="0" containsNumber="1" containsInteger="1" minValue="0" maxValue="486219"/>
    </cacheField>
    <cacheField name="f1411_3" numFmtId="0">
      <sharedItems containsSemiMixedTypes="0" containsString="0" containsNumber="1" containsInteger="1" minValue="0" maxValue="93465"/>
    </cacheField>
    <cacheField name="f1411_4" numFmtId="0">
      <sharedItems containsSemiMixedTypes="0" containsString="0" containsNumber="1" containsInteger="1" minValue="0" maxValue="386796"/>
    </cacheField>
    <cacheField name="f1411_5" numFmtId="0">
      <sharedItems containsSemiMixedTypes="0" containsString="0" containsNumber="1" containsInteger="1" minValue="0" maxValue="378922"/>
    </cacheField>
    <cacheField name="f1411_6" numFmtId="0">
      <sharedItems containsSemiMixedTypes="0" containsString="0" containsNumber="1" containsInteger="1" minValue="0" maxValue="93465"/>
    </cacheField>
    <cacheField name="f1411_7" numFmtId="0">
      <sharedItems containsSemiMixedTypes="0" containsString="0" containsNumber="1" containsInteger="1" minValue="0" maxValue="49787"/>
    </cacheField>
    <cacheField name="f1411_8" numFmtId="0">
      <sharedItems containsSemiMixedTypes="0" containsString="0" containsNumber="1" containsInteger="1" minValue="0" maxValue="17400"/>
    </cacheField>
    <cacheField name="f1411_9" numFmtId="0">
      <sharedItems containsSemiMixedTypes="0" containsString="0" containsNumber="1" containsInteger="1" minValue="0" maxValue="43242"/>
    </cacheField>
    <cacheField name="f1412_1" numFmtId="0">
      <sharedItems containsSemiMixedTypes="0" containsString="0" containsNumber="1" containsInteger="1" minValue="0" maxValue="88786"/>
    </cacheField>
    <cacheField name="f1412_10" numFmtId="0">
      <sharedItems containsSemiMixedTypes="0" containsString="0" containsNumber="1" containsInteger="1" minValue="0" maxValue="1616"/>
    </cacheField>
    <cacheField name="f1412_2" numFmtId="0">
      <sharedItems containsSemiMixedTypes="0" containsString="0" containsNumber="1" containsInteger="1" minValue="0" maxValue="81896"/>
    </cacheField>
    <cacheField name="f1412_3" numFmtId="0">
      <sharedItems containsSemiMixedTypes="0" containsString="0" containsNumber="1" containsInteger="1" minValue="0" maxValue="39589"/>
    </cacheField>
    <cacheField name="f1412_4" numFmtId="0">
      <sharedItems containsSemiMixedTypes="0" containsString="0" containsNumber="1" containsInteger="1" minValue="0" maxValue="78750"/>
    </cacheField>
    <cacheField name="f1412_5" numFmtId="0">
      <sharedItems containsSemiMixedTypes="0" containsString="0" containsNumber="1" containsInteger="1" minValue="0" maxValue="69695"/>
    </cacheField>
    <cacheField name="f1412_6" numFmtId="0">
      <sharedItems containsSemiMixedTypes="0" containsString="0" containsNumber="1" containsInteger="1" minValue="0" maxValue="39589"/>
    </cacheField>
    <cacheField name="f1412_7" numFmtId="0">
      <sharedItems containsSemiMixedTypes="0" containsString="0" containsNumber="1" containsInteger="1" minValue="0" maxValue="25395"/>
    </cacheField>
    <cacheField name="f1412_8" numFmtId="0">
      <sharedItems containsSemiMixedTypes="0" containsString="0" containsNumber="1" containsInteger="1" minValue="0" maxValue="1616"/>
    </cacheField>
    <cacheField name="f1412_9" numFmtId="0">
      <sharedItems containsSemiMixedTypes="0" containsString="0" containsNumber="1" containsInteger="1" minValue="0" maxValue="20696"/>
    </cacheField>
    <cacheField name="f1501_1" numFmtId="0">
      <sharedItems containsSemiMixedTypes="0" containsString="0" containsNumber="1" minValue="0" maxValue="163008"/>
    </cacheField>
    <cacheField name="f1502_1" numFmtId="0">
      <sharedItems containsSemiMixedTypes="0" containsString="0" containsNumber="1" minValue="0" maxValue="124583"/>
    </cacheField>
    <cacheField name="f1503_1" numFmtId="0">
      <sharedItems containsSemiMixedTypes="0" containsString="0" containsNumber="1" minValue="0" maxValue="10426"/>
    </cacheField>
    <cacheField name="f1504_1" numFmtId="0">
      <sharedItems containsSemiMixedTypes="0" containsString="0" containsNumber="1" minValue="0" maxValue="22537"/>
    </cacheField>
    <cacheField name="f1505_1" numFmtId="0">
      <sharedItems containsSemiMixedTypes="0" containsString="0" containsNumber="1" containsInteger="1" minValue="0" maxValue="503301"/>
    </cacheField>
    <cacheField name="f1506_1" numFmtId="0">
      <sharedItems containsSemiMixedTypes="0" containsString="0" containsNumber="1" containsInteger="1" minValue="0" maxValue="39179"/>
    </cacheField>
    <cacheField name="f1507_1" numFmtId="0">
      <sharedItems containsSemiMixedTypes="0" containsString="0" containsNumber="1" containsInteger="1" minValue="0" maxValue="279028"/>
    </cacheField>
    <cacheField name="f1508_1" numFmtId="0">
      <sharedItems containsSemiMixedTypes="0" containsString="0" containsNumber="1" containsInteger="1" minValue="0" maxValue="1585"/>
    </cacheField>
    <cacheField name="f1509_1" numFmtId="0">
      <sharedItems containsSemiMixedTypes="0" containsString="0" containsNumber="1" containsInteger="1" minValue="0" maxValue="471"/>
    </cacheField>
    <cacheField name="f1510_1" numFmtId="0">
      <sharedItems containsSemiMixedTypes="0" containsString="0" containsNumber="1" containsInteger="1" minValue="0" maxValue="385"/>
    </cacheField>
    <cacheField name="f1511_1" numFmtId="0">
      <sharedItems containsSemiMixedTypes="0" containsString="0" containsNumber="1" minValue="0" maxValue="25620"/>
    </cacheField>
    <cacheField name="f1512_1" numFmtId="0">
      <sharedItems containsSemiMixedTypes="0" containsString="0" containsNumber="1" minValue="0" maxValue="61065"/>
    </cacheField>
    <cacheField name="f1513_1" numFmtId="0">
      <sharedItems containsSemiMixedTypes="0" containsString="0" containsNumber="1" minValue="0" maxValue="752994"/>
    </cacheField>
    <cacheField name="f1514_1" numFmtId="0">
      <sharedItems containsSemiMixedTypes="0" containsString="0" containsNumber="1" containsInteger="1" minValue="0" maxValue="17108"/>
    </cacheField>
    <cacheField name="f1515_1" numFmtId="0">
      <sharedItems containsSemiMixedTypes="0" containsString="0" containsNumber="1" containsInteger="1" minValue="0" maxValue="758"/>
    </cacheField>
    <cacheField name="f1516_1" numFmtId="0">
      <sharedItems containsSemiMixedTypes="0" containsString="0" containsNumber="1" containsInteger="1" minValue="0" maxValue="27400"/>
    </cacheField>
    <cacheField name="f1517_1" numFmtId="0">
      <sharedItems containsSemiMixedTypes="0" containsString="0" containsNumber="1" containsInteger="1" minValue="0" maxValue="400"/>
    </cacheField>
    <cacheField name="f1518_1" numFmtId="0">
      <sharedItems containsSemiMixedTypes="0" containsString="0" containsNumber="1" containsInteger="1" minValue="0" maxValue="0"/>
    </cacheField>
    <cacheField name="f1519_1" numFmtId="0">
      <sharedItems containsSemiMixedTypes="0" containsString="0" containsNumber="1" containsInteger="1" minValue="0" maxValue="0"/>
    </cacheField>
    <cacheField name="f1520_1" numFmtId="0">
      <sharedItems containsSemiMixedTypes="0" containsString="0" containsNumber="1" containsInteger="1" minValue="0" maxValue="27400"/>
    </cacheField>
    <cacheField name="f1601_1" numFmtId="0">
      <sharedItems containsSemiMixedTypes="0" containsString="0" containsNumber="1" minValue="0" maxValue="243694"/>
    </cacheField>
    <cacheField name="f1602_1" numFmtId="0">
      <sharedItems containsSemiMixedTypes="0" containsString="0" containsNumber="1" minValue="0" maxValue="9290"/>
    </cacheField>
    <cacheField name="f1603_1" numFmtId="0">
      <sharedItems containsSemiMixedTypes="0" containsString="0" containsNumber="1" minValue="0" maxValue="412925"/>
    </cacheField>
    <cacheField name="f1604_1" numFmtId="0">
      <sharedItems containsSemiMixedTypes="0" containsString="0" containsNumber="1" minValue="0" maxValue="297213"/>
    </cacheField>
    <cacheField name="f1605_1" numFmtId="0">
      <sharedItems containsSemiMixedTypes="0" containsString="0" containsNumber="1" containsInteger="1" minValue="0" maxValue="6570"/>
    </cacheField>
    <cacheField name="f1606_1" numFmtId="0">
      <sharedItems containsSemiMixedTypes="0" containsString="0" containsNumber="1" minValue="0" maxValue="101084"/>
    </cacheField>
    <cacheField name="f1607_1" numFmtId="0">
      <sharedItems containsSemiMixedTypes="0" containsString="0" containsNumber="1" minValue="0" maxValue="8058"/>
    </cacheField>
    <cacheField name="f1608_1" numFmtId="0">
      <sharedItems containsSemiMixedTypes="0" containsString="0" containsNumber="1" minValue="0" maxValue="37253"/>
    </cacheField>
    <cacheField name="f1609_1" numFmtId="0">
      <sharedItems containsSemiMixedTypes="0" containsString="0" containsNumber="1" minValue="0" maxValue="911"/>
    </cacheField>
    <cacheField name="f1610_1" numFmtId="0">
      <sharedItems containsSemiMixedTypes="0" containsString="0" containsNumber="1" minValue="0" maxValue="2000"/>
    </cacheField>
    <cacheField name="f1611_1" numFmtId="0">
      <sharedItems containsSemiMixedTypes="0" containsString="0" containsNumber="1" minValue="0" maxValue="69662"/>
    </cacheField>
    <cacheField name="f1612_1" numFmtId="0">
      <sharedItems containsSemiMixedTypes="0" containsString="0" containsNumber="1" minValue="0" maxValue="17640"/>
    </cacheField>
    <cacheField name="f1613_1" numFmtId="0">
      <sharedItems containsSemiMixedTypes="0" containsString="0" containsNumber="1" minValue="0" maxValue="752944"/>
    </cacheField>
    <cacheField name="f1614_1" numFmtId="0">
      <sharedItems containsSemiMixedTypes="0" containsString="0" containsNumber="1" containsInteger="1" minValue="0" maxValue="96883"/>
    </cacheField>
    <cacheField name="f1615_1" numFmtId="0">
      <sharedItems containsSemiMixedTypes="0" containsString="0" containsNumber="1" containsInteger="1" minValue="0" maxValue="95242"/>
    </cacheField>
    <cacheField name="f1616_1" numFmtId="0">
      <sharedItems containsSemiMixedTypes="0" containsString="0" containsNumber="1" containsInteger="1" minValue="0" maxValue="5245"/>
    </cacheField>
    <cacheField name="f1701_1" numFmtId="0">
      <sharedItems containsSemiMixedTypes="0" containsString="0" containsNumber="1" containsInteger="1" minValue="0" maxValue="1400"/>
    </cacheField>
    <cacheField name="f1701_2" numFmtId="0">
      <sharedItems containsSemiMixedTypes="0" containsString="0" containsNumber="1" containsInteger="1" minValue="0" maxValue="520"/>
    </cacheField>
    <cacheField name="f1702_1" numFmtId="0">
      <sharedItems containsSemiMixedTypes="0" containsString="0" containsNumber="1" containsInteger="1" minValue="0" maxValue="990"/>
    </cacheField>
    <cacheField name="f1702_2" numFmtId="0">
      <sharedItems containsSemiMixedTypes="0" containsString="0" containsNumber="1" containsInteger="1" minValue="0" maxValue="350"/>
    </cacheField>
    <cacheField name="f1703_1" numFmtId="0">
      <sharedItems containsSemiMixedTypes="0" containsString="0" containsNumber="1" containsInteger="1" minValue="0" maxValue="1400"/>
    </cacheField>
    <cacheField name="f1703_2" numFmtId="0">
      <sharedItems containsSemiMixedTypes="0" containsString="0" containsNumber="1" containsInteger="1" minValue="0" maxValue="200"/>
    </cacheField>
    <cacheField name="f1704_1" numFmtId="0">
      <sharedItems containsSemiMixedTypes="0" containsString="0" containsNumber="1" containsInteger="1" minValue="0" maxValue="1150"/>
    </cacheField>
    <cacheField name="f1704_2" numFmtId="165">
      <sharedItems containsSemiMixedTypes="0" containsString="0" containsNumber="1" containsInteger="1" minValue="0" maxValue="250"/>
    </cacheField>
    <cacheField name="f1705_1" numFmtId="165">
      <sharedItems containsSemiMixedTypes="0" containsString="0" containsNumber="1" containsInteger="1" minValue="0" maxValue="700"/>
    </cacheField>
    <cacheField name="f1705_2" numFmtId="165">
      <sharedItems containsSemiMixedTypes="0" containsString="0" containsNumber="1" containsInteger="1" minValue="0" maxValue="390"/>
    </cacheField>
    <cacheField name="f1706_1" numFmtId="165">
      <sharedItems containsSemiMixedTypes="0" containsString="0" containsNumber="1" containsInteger="1" minValue="0" maxValue="1000"/>
    </cacheField>
    <cacheField name="f1706_2" numFmtId="165">
      <sharedItems containsSemiMixedTypes="0" containsString="0" containsNumber="1" containsInteger="1" minValue="0" maxValue="450"/>
    </cacheField>
    <cacheField name="f1707_1" numFmtId="165">
      <sharedItems containsSemiMixedTypes="0" containsString="0" containsNumber="1" containsInteger="1" minValue="0" maxValue="680"/>
    </cacheField>
    <cacheField name="f1707_2" numFmtId="165">
      <sharedItems containsSemiMixedTypes="0" containsString="0" containsNumber="1" containsInteger="1" minValue="0" maxValue="520"/>
    </cacheField>
    <cacheField name="f1708_1" numFmtId="165">
      <sharedItems containsSemiMixedTypes="0" containsString="0" containsNumber="1" containsInteger="1" minValue="0" maxValue="590"/>
    </cacheField>
    <cacheField name="f1708_2" numFmtId="165">
      <sharedItems containsSemiMixedTypes="0" containsString="0" containsNumber="1" containsInteger="1" minValue="0" maxValue="250"/>
    </cacheField>
    <cacheField name="f1709_1" numFmtId="165">
      <sharedItems containsSemiMixedTypes="0" containsString="0" containsNumber="1" containsInteger="1" minValue="0" maxValue="150"/>
    </cacheField>
    <cacheField name="f1709_2" numFmtId="165">
      <sharedItems containsSemiMixedTypes="0" containsString="0" containsNumber="1" containsInteger="1" minValue="0" maxValue="90"/>
    </cacheField>
    <cacheField name="f1710_1" numFmtId="165">
      <sharedItems containsSemiMixedTypes="0" containsString="0" containsNumber="1" containsInteger="1" minValue="0" maxValue="680"/>
    </cacheField>
    <cacheField name="f1710_2" numFmtId="165">
      <sharedItems containsSemiMixedTypes="0" containsString="0" containsNumber="1" containsInteger="1" minValue="0" maxValue="350"/>
    </cacheField>
    <cacheField name="f1711_1" numFmtId="165">
      <sharedItems containsSemiMixedTypes="0" containsString="0" containsNumber="1" containsInteger="1" minValue="0" maxValue="999"/>
    </cacheField>
    <cacheField name="f1711_2" numFmtId="165">
      <sharedItems containsSemiMixedTypes="0" containsString="0" containsNumber="1" containsInteger="1" minValue="0" maxValue="390"/>
    </cacheField>
    <cacheField name="f2801_1" numFmtId="165">
      <sharedItems containsSemiMixedTypes="0" containsString="0" containsNumber="1" containsInteger="1" minValue="0" maxValue="1"/>
    </cacheField>
    <cacheField name="f2801_2" numFmtId="165">
      <sharedItems containsSemiMixedTypes="0" containsString="0" containsNumber="1" containsInteger="1" minValue="0" maxValue="90"/>
    </cacheField>
    <cacheField name="f2802_1" numFmtId="165">
      <sharedItems containsSemiMixedTypes="0" containsString="0" containsNumber="1" containsInteger="1" minValue="0" maxValue="1"/>
    </cacheField>
    <cacheField name="f2802_2" numFmtId="165">
      <sharedItems containsSemiMixedTypes="0" containsString="0" containsNumber="1" containsInteger="1" minValue="0" maxValue="85"/>
    </cacheField>
    <cacheField name="f2803_1" numFmtId="3">
      <sharedItems containsSemiMixedTypes="0" containsString="0" containsNumber="1" containsInteger="1" minValue="0" maxValue="1"/>
    </cacheField>
    <cacheField name="f2803_2" numFmtId="3">
      <sharedItems containsSemiMixedTypes="0" containsString="0" containsNumber="1" containsInteger="1" minValue="0" maxValue="35"/>
    </cacheField>
    <cacheField name="Kontrola" numFmtId="22">
      <sharedItems containsSemiMixedTypes="0" containsNonDate="0" containsDate="1" containsString="0" minDate="1899-12-30T00:00:00" maxDate="1900-01-01T00:00:00"/>
    </cacheField>
    <cacheField name="Souhlas" numFmtId="22">
      <sharedItems containsSemiMixedTypes="0" containsNonDate="0" containsDate="1" containsString="0" minDate="1899-12-30T00:00:00" maxDate="1900-01-01T00:00:00"/>
    </cacheField>
    <cacheField name="Vyplneno" numFmtId="22">
      <sharedItems containsSemiMixedTypes="0" containsNonDate="0" containsDate="1" containsString="0" minDate="2010-01-29T14:13:41" maxDate="2010-09-21T11:13: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ef Richtr" refreshedDate="44489.960490277779" createdVersion="3" refreshedVersion="6" minRefreshableVersion="3" recordCount="61">
  <cacheSource type="worksheet">
    <worksheetSource name="Tabulka_Dotaz_z_MySQLDivadla_19"/>
  </cacheSource>
  <cacheFields count="200">
    <cacheField name="StatID" numFmtId="0">
      <sharedItems/>
    </cacheField>
    <cacheField name="JednotkaID" numFmtId="0">
      <sharedItems containsSemiMixedTypes="0" containsString="0" containsNumber="1" containsInteger="1" minValue="22" maxValue="219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ntainsMixedTypes="1" containsNumber="1" containsInteger="1" minValue="0" maxValue="0" count="4">
        <s v="crkve"/>
        <s v="podnk"/>
        <s v="stati"/>
        <n v="0" u="1"/>
      </sharedItems>
    </cacheField>
    <cacheField name="f0101_1" numFmtId="0">
      <sharedItems containsSemiMixedTypes="0" containsString="0" containsNumber="1" containsInteger="1" minValue="1" maxValue="4"/>
    </cacheField>
    <cacheField name="f0101_2" numFmtId="0">
      <sharedItems containsSemiMixedTypes="0" containsString="0" containsNumber="1" containsInteger="1" minValue="0" maxValue="1"/>
    </cacheField>
    <cacheField name="f0102_1" numFmtId="0">
      <sharedItems/>
    </cacheField>
    <cacheField name="f0102_2" numFmtId="0">
      <sharedItems containsSemiMixedTypes="0" containsString="0" containsNumber="1" containsInteger="1" minValue="50" maxValue="1200"/>
    </cacheField>
    <cacheField name="f0103_1" numFmtId="0">
      <sharedItems/>
    </cacheField>
    <cacheField name="f0103_2" numFmtId="0">
      <sharedItems containsSemiMixedTypes="0" containsString="0" containsNumber="1" containsInteger="1" minValue="0" maxValue="980"/>
    </cacheField>
    <cacheField name="f0104_1" numFmtId="0">
      <sharedItems/>
    </cacheField>
    <cacheField name="f0104_2" numFmtId="0">
      <sharedItems containsSemiMixedTypes="0" containsString="0" containsNumber="1" containsInteger="1" minValue="0" maxValue="600"/>
    </cacheField>
    <cacheField name="f0105_1" numFmtId="0">
      <sharedItems/>
    </cacheField>
    <cacheField name="f0105_2" numFmtId="0">
      <sharedItems containsSemiMixedTypes="0" containsString="0" containsNumber="1" containsInteger="1" minValue="0" maxValue="250"/>
    </cacheField>
    <cacheField name="f0106_1" numFmtId="0">
      <sharedItems containsSemiMixedTypes="0" containsString="0" containsNumber="1" containsInteger="1" minValue="0" maxValue="0"/>
    </cacheField>
    <cacheField name="f0107_1" numFmtId="0">
      <sharedItems containsSemiMixedTypes="0" containsString="0" containsNumber="1" containsInteger="1" minValue="0" maxValue="0"/>
    </cacheField>
    <cacheField name="f0108_1" numFmtId="0">
      <sharedItems containsSemiMixedTypes="0" containsString="0" containsNumber="1" containsInteger="1" minValue="0" maxValue="0"/>
    </cacheField>
    <cacheField name="f0109_1" numFmtId="0">
      <sharedItems containsSemiMixedTypes="0" containsString="0" containsNumber="1" containsInteger="1" minValue="0" maxValue="0"/>
    </cacheField>
    <cacheField name="f0110_1" numFmtId="0">
      <sharedItems containsSemiMixedTypes="0" containsString="0" containsNumber="1" containsInteger="1" minValue="0" maxValue="0"/>
    </cacheField>
    <cacheField name="f0111_1" numFmtId="0">
      <sharedItems containsSemiMixedTypes="0" containsString="0" containsNumber="1" containsInteger="1" minValue="0" maxValue="0"/>
    </cacheField>
    <cacheField name="f0112_1" numFmtId="0">
      <sharedItems containsSemiMixedTypes="0" containsString="0" containsNumber="1" containsInteger="1" minValue="0" maxValue="0"/>
    </cacheField>
    <cacheField name="f0113_1" numFmtId="0">
      <sharedItems containsSemiMixedTypes="0" containsString="0" containsNumber="1" containsInteger="1" minValue="0" maxValue="0"/>
    </cacheField>
    <cacheField name="f0114_1" numFmtId="0">
      <sharedItems containsSemiMixedTypes="0" containsString="0" containsNumber="1" containsInteger="1" minValue="0" maxValue="0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2201_1" numFmtId="0">
      <sharedItems containsSemiMixedTypes="0" containsString="0" containsNumber="1" containsInteger="1" minValue="0" maxValue="3"/>
    </cacheField>
    <cacheField name="f2201_2" numFmtId="0">
      <sharedItems containsSemiMixedTypes="0" containsString="0" containsNumber="1" containsInteger="1" minValue="0" maxValue="319"/>
    </cacheField>
    <cacheField name="f2202_1" numFmtId="0">
      <sharedItems containsSemiMixedTypes="0" containsString="0" containsNumber="1" minValue="0" maxValue="8"/>
    </cacheField>
    <cacheField name="f2202_2" numFmtId="0">
      <sharedItems containsSemiMixedTypes="0" containsString="0" containsNumber="1" containsInteger="1" minValue="0" maxValue="0"/>
    </cacheField>
    <cacheField name="f2203_1" numFmtId="0">
      <sharedItems containsSemiMixedTypes="0" containsString="0" containsNumber="1" minValue="0" maxValue="28"/>
    </cacheField>
    <cacheField name="f2203_2" numFmtId="0">
      <sharedItems containsSemiMixedTypes="0" containsString="0" containsNumber="1" containsInteger="1" minValue="0" maxValue="0"/>
    </cacheField>
    <cacheField name="f2204_1" numFmtId="0">
      <sharedItems containsSemiMixedTypes="0" containsString="0" containsNumber="1" minValue="0" maxValue="35"/>
    </cacheField>
    <cacheField name="f2204_2" numFmtId="0">
      <sharedItems containsSemiMixedTypes="0" containsString="0" containsNumber="1" minValue="0" maxValue="110"/>
    </cacheField>
    <cacheField name="f2205_1" numFmtId="0">
      <sharedItems containsSemiMixedTypes="0" containsString="0" containsNumber="1" minValue="0" maxValue="49"/>
    </cacheField>
    <cacheField name="f2205_2" numFmtId="0">
      <sharedItems containsSemiMixedTypes="0" containsString="0" containsNumber="1" minValue="0" maxValue="319"/>
    </cacheField>
    <cacheField name="f2301_1" numFmtId="0">
      <sharedItems containsSemiMixedTypes="0" containsString="0" containsNumber="1" containsInteger="1" minValue="0" maxValue="129"/>
    </cacheField>
    <cacheField name="f2301_2" numFmtId="0">
      <sharedItems containsSemiMixedTypes="0" containsString="0" containsNumber="1" containsInteger="1" minValue="0" maxValue="8"/>
    </cacheField>
    <cacheField name="f2301_3" numFmtId="0">
      <sharedItems containsSemiMixedTypes="0" containsString="0" containsNumber="1" containsInteger="1" minValue="0" maxValue="7"/>
    </cacheField>
    <cacheField name="f2301_4" numFmtId="0">
      <sharedItems containsSemiMixedTypes="0" containsString="0" containsNumber="1" containsInteger="1" minValue="0" maxValue="271"/>
    </cacheField>
    <cacheField name="f2301_5" numFmtId="0">
      <sharedItems containsSemiMixedTypes="0" containsString="0" containsNumber="1" containsInteger="1" minValue="0" maxValue="232"/>
    </cacheField>
    <cacheField name="f2302_1" numFmtId="0">
      <sharedItems containsSemiMixedTypes="0" containsString="0" containsNumber="1" containsInteger="1" minValue="0" maxValue="6"/>
    </cacheField>
    <cacheField name="f2302_2" numFmtId="0">
      <sharedItems containsSemiMixedTypes="0" containsString="0" containsNumber="1" containsInteger="1" minValue="0" maxValue="2"/>
    </cacheField>
    <cacheField name="f2302_3" numFmtId="0">
      <sharedItems containsSemiMixedTypes="0" containsString="0" containsNumber="1" containsInteger="1" minValue="0" maxValue="2"/>
    </cacheField>
    <cacheField name="f2302_4" numFmtId="0">
      <sharedItems containsSemiMixedTypes="0" containsString="0" containsNumber="1" containsInteger="1" minValue="0" maxValue="8"/>
    </cacheField>
    <cacheField name="f2302_5" numFmtId="0">
      <sharedItems containsSemiMixedTypes="0" containsString="0" containsNumber="1" containsInteger="1" minValue="0" maxValue="8"/>
    </cacheField>
    <cacheField name="f2303_1" numFmtId="0">
      <sharedItems containsSemiMixedTypes="0" containsString="0" containsNumber="1" containsInteger="1" minValue="0" maxValue="21"/>
    </cacheField>
    <cacheField name="f2303_2" numFmtId="0">
      <sharedItems containsSemiMixedTypes="0" containsString="0" containsNumber="1" containsInteger="1" minValue="0" maxValue="0"/>
    </cacheField>
    <cacheField name="f2303_3" numFmtId="0">
      <sharedItems containsSemiMixedTypes="0" containsString="0" containsNumber="1" containsInteger="1" minValue="0" maxValue="0"/>
    </cacheField>
    <cacheField name="f2303_4" numFmtId="0">
      <sharedItems containsSemiMixedTypes="0" containsString="0" containsNumber="1" containsInteger="1" minValue="0" maxValue="21"/>
    </cacheField>
    <cacheField name="f2303_5" numFmtId="0">
      <sharedItems containsSemiMixedTypes="0" containsString="0" containsNumber="1" containsInteger="1" minValue="0" maxValue="21"/>
    </cacheField>
    <cacheField name="f2304_1" numFmtId="0">
      <sharedItems containsSemiMixedTypes="0" containsString="0" containsNumber="1" containsInteger="1" minValue="0" maxValue="7"/>
    </cacheField>
    <cacheField name="f2304_2" numFmtId="0">
      <sharedItems containsSemiMixedTypes="0" containsString="0" containsNumber="1" containsInteger="1" minValue="0" maxValue="0"/>
    </cacheField>
    <cacheField name="f2304_3" numFmtId="0">
      <sharedItems containsSemiMixedTypes="0" containsString="0" containsNumber="1" containsInteger="1" minValue="0" maxValue="0"/>
    </cacheField>
    <cacheField name="f2304_4" numFmtId="0">
      <sharedItems containsSemiMixedTypes="0" containsString="0" containsNumber="1" containsInteger="1" minValue="0" maxValue="15"/>
    </cacheField>
    <cacheField name="f2304_5" numFmtId="0">
      <sharedItems containsSemiMixedTypes="0" containsString="0" containsNumber="1" containsInteger="1" minValue="0" maxValue="15"/>
    </cacheField>
    <cacheField name="f2305_1" numFmtId="0">
      <sharedItems containsSemiMixedTypes="0" containsString="0" containsNumber="1" containsInteger="1" minValue="0" maxValue="11"/>
    </cacheField>
    <cacheField name="f2305_2" numFmtId="0">
      <sharedItems containsSemiMixedTypes="0" containsString="0" containsNumber="1" containsInteger="1" minValue="0" maxValue="1"/>
    </cacheField>
    <cacheField name="f2305_3" numFmtId="0">
      <sharedItems containsSemiMixedTypes="0" containsString="0" containsNumber="1" containsInteger="1" minValue="0" maxValue="0"/>
    </cacheField>
    <cacheField name="f2305_4" numFmtId="0">
      <sharedItems containsSemiMixedTypes="0" containsString="0" containsNumber="1" containsInteger="1" minValue="0" maxValue="11"/>
    </cacheField>
    <cacheField name="f2305_5" numFmtId="0">
      <sharedItems containsSemiMixedTypes="0" containsString="0" containsNumber="1" containsInteger="1" minValue="0" maxValue="8"/>
    </cacheField>
    <cacheField name="f2306_1" numFmtId="0">
      <sharedItems containsSemiMixedTypes="0" containsString="0" containsNumber="1" containsInteger="1" minValue="0" maxValue="45"/>
    </cacheField>
    <cacheField name="f2306_2" numFmtId="0">
      <sharedItems containsSemiMixedTypes="0" containsString="0" containsNumber="1" containsInteger="1" minValue="0" maxValue="9"/>
    </cacheField>
    <cacheField name="f2306_3" numFmtId="0">
      <sharedItems containsSemiMixedTypes="0" containsString="0" containsNumber="1" containsInteger="1" minValue="0" maxValue="9"/>
    </cacheField>
    <cacheField name="f2306_4" numFmtId="0">
      <sharedItems containsSemiMixedTypes="0" containsString="0" containsNumber="1" containsInteger="1" minValue="0" maxValue="146"/>
    </cacheField>
    <cacheField name="f2306_5" numFmtId="0">
      <sharedItems containsSemiMixedTypes="0" containsString="0" containsNumber="1" containsInteger="1" minValue="0" maxValue="131"/>
    </cacheField>
    <cacheField name="f2307_1" numFmtId="0">
      <sharedItems containsSemiMixedTypes="0" containsString="0" containsNumber="1" containsInteger="1" minValue="0" maxValue="93"/>
    </cacheField>
    <cacheField name="f2307_2" numFmtId="0">
      <sharedItems containsSemiMixedTypes="0" containsString="0" containsNumber="1" containsInteger="1" minValue="0" maxValue="2"/>
    </cacheField>
    <cacheField name="f2307_3" numFmtId="0">
      <sharedItems containsSemiMixedTypes="0" containsString="0" containsNumber="1" containsInteger="1" minValue="0" maxValue="0"/>
    </cacheField>
    <cacheField name="f2307_4" numFmtId="0">
      <sharedItems containsSemiMixedTypes="0" containsString="0" containsNumber="1" containsInteger="1" minValue="0" maxValue="93"/>
    </cacheField>
    <cacheField name="f2307_5" numFmtId="0">
      <sharedItems containsSemiMixedTypes="0" containsString="0" containsNumber="1" containsInteger="1" minValue="0" maxValue="93"/>
    </cacheField>
    <cacheField name="f2308_1" numFmtId="0">
      <sharedItems containsSemiMixedTypes="0" containsString="0" containsNumber="1" containsInteger="1" minValue="0" maxValue="15"/>
    </cacheField>
    <cacheField name="f2308_2" numFmtId="0">
      <sharedItems containsSemiMixedTypes="0" containsString="0" containsNumber="1" containsInteger="1" minValue="0" maxValue="5"/>
    </cacheField>
    <cacheField name="f2308_3" numFmtId="0">
      <sharedItems containsSemiMixedTypes="0" containsString="0" containsNumber="1" containsInteger="1" minValue="0" maxValue="4"/>
    </cacheField>
    <cacheField name="f2308_4" numFmtId="0">
      <sharedItems containsSemiMixedTypes="0" containsString="0" containsNumber="1" containsInteger="1" minValue="0" maxValue="16"/>
    </cacheField>
    <cacheField name="f2308_5" numFmtId="0">
      <sharedItems containsSemiMixedTypes="0" containsString="0" containsNumber="1" containsInteger="1" minValue="0" maxValue="16"/>
    </cacheField>
    <cacheField name="f2309_1" numFmtId="0">
      <sharedItems containsSemiMixedTypes="0" containsString="0" containsNumber="1" containsInteger="1" minValue="0" maxValue="11"/>
    </cacheField>
    <cacheField name="f2309_2" numFmtId="0">
      <sharedItems containsSemiMixedTypes="0" containsString="0" containsNumber="1" containsInteger="1" minValue="0" maxValue="2"/>
    </cacheField>
    <cacheField name="f2309_3" numFmtId="0">
      <sharedItems containsSemiMixedTypes="0" containsString="0" containsNumber="1" containsInteger="1" minValue="0" maxValue="2"/>
    </cacheField>
    <cacheField name="f2309_4" numFmtId="0">
      <sharedItems containsSemiMixedTypes="0" containsString="0" containsNumber="1" containsInteger="1" minValue="0" maxValue="32"/>
    </cacheField>
    <cacheField name="f2309_5" numFmtId="0">
      <sharedItems containsSemiMixedTypes="0" containsString="0" containsNumber="1" containsInteger="1" minValue="0" maxValue="18"/>
    </cacheField>
    <cacheField name="f2310_1" numFmtId="0">
      <sharedItems containsSemiMixedTypes="0" containsString="0" containsNumber="1" containsInteger="1" minValue="0" maxValue="114"/>
    </cacheField>
    <cacheField name="f2310_2" numFmtId="0">
      <sharedItems containsSemiMixedTypes="0" containsString="0" containsNumber="1" containsInteger="1" minValue="0" maxValue="32"/>
    </cacheField>
    <cacheField name="f2310_3" numFmtId="0">
      <sharedItems containsSemiMixedTypes="0" containsString="0" containsNumber="1" containsInteger="1" minValue="0" maxValue="32"/>
    </cacheField>
    <cacheField name="f2310_4" numFmtId="0">
      <sharedItems containsSemiMixedTypes="0" containsString="0" containsNumber="1" containsInteger="1" minValue="0" maxValue="124"/>
    </cacheField>
    <cacheField name="f2310_5" numFmtId="0">
      <sharedItems containsSemiMixedTypes="0" containsString="0" containsNumber="1" containsInteger="1" minValue="0" maxValue="124"/>
    </cacheField>
    <cacheField name="f2311_1" numFmtId="0">
      <sharedItems containsSemiMixedTypes="0" containsString="0" containsNumber="1" containsInteger="1" minValue="5" maxValue="239"/>
    </cacheField>
    <cacheField name="f2311_2" numFmtId="0">
      <sharedItems containsSemiMixedTypes="0" containsString="0" containsNumber="1" containsInteger="1" minValue="0" maxValue="36"/>
    </cacheField>
    <cacheField name="f2311_3" numFmtId="0">
      <sharedItems containsSemiMixedTypes="0" containsString="0" containsNumber="1" containsInteger="1" minValue="0" maxValue="36"/>
    </cacheField>
    <cacheField name="f2311_4" numFmtId="0">
      <sharedItems containsSemiMixedTypes="0" containsString="0" containsNumber="1" containsInteger="1" minValue="20" maxValue="363"/>
    </cacheField>
    <cacheField name="f2311_5" numFmtId="0">
      <sharedItems containsSemiMixedTypes="0" containsString="0" containsNumber="1" containsInteger="1" minValue="0" maxValue="236"/>
    </cacheField>
    <cacheField name="f2312_1" numFmtId="0">
      <sharedItems containsSemiMixedTypes="0" containsString="0" containsNumber="1" containsInteger="1" minValue="0" maxValue="93"/>
    </cacheField>
    <cacheField name="f2312_2" numFmtId="0">
      <sharedItems containsSemiMixedTypes="0" containsString="0" containsNumber="1" containsInteger="1" minValue="0" maxValue="8"/>
    </cacheField>
    <cacheField name="f2312_3" numFmtId="0">
      <sharedItems containsSemiMixedTypes="0" containsString="0" containsNumber="1" containsInteger="1" minValue="0" maxValue="8"/>
    </cacheField>
    <cacheField name="f2312_4" numFmtId="0">
      <sharedItems containsSemiMixedTypes="0" containsString="0" containsNumber="1" containsInteger="1" minValue="0" maxValue="155"/>
    </cacheField>
    <cacheField name="f2312_5" numFmtId="0">
      <sharedItems containsSemiMixedTypes="0" containsString="0" containsNumber="1" containsInteger="1" minValue="0" maxValue="155"/>
    </cacheField>
    <cacheField name="f2313_1" numFmtId="0">
      <sharedItems containsSemiMixedTypes="0" containsString="0" containsNumber="1" containsInteger="1" minValue="2" maxValue="74"/>
    </cacheField>
    <cacheField name="f2313_2" numFmtId="0">
      <sharedItems containsSemiMixedTypes="0" containsString="0" containsNumber="1" containsInteger="1" minValue="0" maxValue="19"/>
    </cacheField>
    <cacheField name="f2314_1" numFmtId="0">
      <sharedItems containsSemiMixedTypes="0" containsString="0" containsNumber="1" containsInteger="1" minValue="0" maxValue="1319"/>
    </cacheField>
    <cacheField name="f2314_2" numFmtId="0">
      <sharedItems containsSemiMixedTypes="0" containsString="0" containsNumber="1" containsInteger="1" minValue="0" maxValue="344"/>
    </cacheField>
    <cacheField name="f2401_1" numFmtId="0">
      <sharedItems containsSemiMixedTypes="0" containsString="0" containsNumber="1" containsInteger="1" minValue="0" maxValue="75180"/>
    </cacheField>
    <cacheField name="f2401_2" numFmtId="0">
      <sharedItems containsSemiMixedTypes="0" containsString="0" containsNumber="1" containsInteger="1" minValue="0" maxValue="61242"/>
    </cacheField>
    <cacheField name="f2401_3" numFmtId="0">
      <sharedItems containsSemiMixedTypes="0" containsString="0" containsNumber="1" containsInteger="1" minValue="0" maxValue="38160"/>
    </cacheField>
    <cacheField name="f2401_4" numFmtId="0">
      <sharedItems containsSemiMixedTypes="0" containsString="0" containsNumber="1" containsInteger="1" minValue="0" maxValue="13600"/>
    </cacheField>
    <cacheField name="f2401_5" numFmtId="0">
      <sharedItems containsSemiMixedTypes="0" containsString="0" containsNumber="1" containsInteger="1" minValue="0" maxValue="47827"/>
    </cacheField>
    <cacheField name="f2401_6" numFmtId="0">
      <sharedItems containsSemiMixedTypes="0" containsString="0" containsNumber="1" containsInteger="1" minValue="0" maxValue="47827"/>
    </cacheField>
    <cacheField name="f2401_7" numFmtId="0">
      <sharedItems containsSemiMixedTypes="0" containsString="0" containsNumber="1" containsInteger="1" minValue="0" maxValue="24177"/>
    </cacheField>
    <cacheField name="f2401_8" numFmtId="0">
      <sharedItems containsSemiMixedTypes="0" containsString="0" containsNumber="1" containsInteger="1" minValue="0" maxValue="10200"/>
    </cacheField>
    <cacheField name="f2402_1" numFmtId="0">
      <sharedItems containsSemiMixedTypes="0" containsString="0" containsNumber="1" containsInteger="1" minValue="0" maxValue="5568"/>
    </cacheField>
    <cacheField name="f2402_2" numFmtId="0">
      <sharedItems containsSemiMixedTypes="0" containsString="0" containsNumber="1" containsInteger="1" minValue="0" maxValue="5568"/>
    </cacheField>
    <cacheField name="f2402_3" numFmtId="0">
      <sharedItems containsSemiMixedTypes="0" containsString="0" containsNumber="1" containsInteger="1" minValue="0" maxValue="634"/>
    </cacheField>
    <cacheField name="f2402_4" numFmtId="0">
      <sharedItems containsSemiMixedTypes="0" containsString="0" containsNumber="1" containsInteger="1" minValue="0" maxValue="4061"/>
    </cacheField>
    <cacheField name="f2402_5" numFmtId="0">
      <sharedItems containsSemiMixedTypes="0" containsString="0" containsNumber="1" containsInteger="1" minValue="0" maxValue="1544"/>
    </cacheField>
    <cacheField name="f2402_6" numFmtId="0">
      <sharedItems containsSemiMixedTypes="0" containsString="0" containsNumber="1" containsInteger="1" minValue="0" maxValue="1544"/>
    </cacheField>
    <cacheField name="f2402_7" numFmtId="0">
      <sharedItems containsSemiMixedTypes="0" containsString="0" containsNumber="1" containsInteger="1" minValue="0" maxValue="460"/>
    </cacheField>
    <cacheField name="f2402_8" numFmtId="0">
      <sharedItems containsSemiMixedTypes="0" containsString="0" containsNumber="1" containsInteger="1" minValue="0" maxValue="845"/>
    </cacheField>
    <cacheField name="f2403_1" numFmtId="0">
      <sharedItems containsSemiMixedTypes="0" containsString="0" containsNumber="1" containsInteger="1" minValue="0" maxValue="6720"/>
    </cacheField>
    <cacheField name="f2403_2" numFmtId="0">
      <sharedItems containsSemiMixedTypes="0" containsString="0" containsNumber="1" containsInteger="1" minValue="0" maxValue="6720"/>
    </cacheField>
    <cacheField name="f2403_3" numFmtId="0">
      <sharedItems containsSemiMixedTypes="0" containsString="0" containsNumber="1" containsInteger="1" minValue="0" maxValue="634"/>
    </cacheField>
    <cacheField name="f2403_4" numFmtId="0">
      <sharedItems containsSemiMixedTypes="0" containsString="0" containsNumber="1" containsInteger="1" minValue="0" maxValue="0"/>
    </cacheField>
    <cacheField name="f2403_5" numFmtId="0">
      <sharedItems containsSemiMixedTypes="0" containsString="0" containsNumber="1" containsInteger="1" minValue="0" maxValue="3449"/>
    </cacheField>
    <cacheField name="f2403_6" numFmtId="0">
      <sharedItems containsSemiMixedTypes="0" containsString="0" containsNumber="1" containsInteger="1" minValue="0" maxValue="3449"/>
    </cacheField>
    <cacheField name="f2403_7" numFmtId="0">
      <sharedItems containsSemiMixedTypes="0" containsString="0" containsNumber="1" containsInteger="1" minValue="0" maxValue="382"/>
    </cacheField>
    <cacheField name="f2403_8" numFmtId="0">
      <sharedItems containsSemiMixedTypes="0" containsString="0" containsNumber="1" containsInteger="1" minValue="0" maxValue="0"/>
    </cacheField>
    <cacheField name="f2404_1" numFmtId="0">
      <sharedItems containsSemiMixedTypes="0" containsString="0" containsNumber="1" containsInteger="1" minValue="0" maxValue="7500"/>
    </cacheField>
    <cacheField name="f2404_2" numFmtId="0">
      <sharedItems containsSemiMixedTypes="0" containsString="0" containsNumber="1" containsInteger="1" minValue="0" maxValue="7500"/>
    </cacheField>
    <cacheField name="f2404_3" numFmtId="0">
      <sharedItems containsSemiMixedTypes="0" containsString="0" containsNumber="1" containsInteger="1" minValue="0" maxValue="0"/>
    </cacheField>
    <cacheField name="f2404_4" numFmtId="0">
      <sharedItems containsSemiMixedTypes="0" containsString="0" containsNumber="1" containsInteger="1" minValue="0" maxValue="0"/>
    </cacheField>
    <cacheField name="f2404_5" numFmtId="0">
      <sharedItems containsSemiMixedTypes="0" containsString="0" containsNumber="1" containsInteger="1" minValue="0" maxValue="6681"/>
    </cacheField>
    <cacheField name="f2404_6" numFmtId="0">
      <sharedItems containsSemiMixedTypes="0" containsString="0" containsNumber="1" containsInteger="1" minValue="0" maxValue="6681"/>
    </cacheField>
    <cacheField name="f2404_7" numFmtId="0">
      <sharedItems containsSemiMixedTypes="0" containsString="0" containsNumber="1" containsInteger="1" minValue="0" maxValue="0"/>
    </cacheField>
    <cacheField name="f2404_8" numFmtId="0">
      <sharedItems containsSemiMixedTypes="0" containsString="0" containsNumber="1" containsInteger="1" minValue="0" maxValue="0"/>
    </cacheField>
    <cacheField name="f2405_1" numFmtId="0">
      <sharedItems containsSemiMixedTypes="0" containsString="0" containsNumber="1" containsInteger="1" minValue="0" maxValue="4158"/>
    </cacheField>
    <cacheField name="f2405_2" numFmtId="0">
      <sharedItems containsSemiMixedTypes="0" containsString="0" containsNumber="1" containsInteger="1" minValue="0" maxValue="3200"/>
    </cacheField>
    <cacheField name="f2405_3" numFmtId="0">
      <sharedItems containsSemiMixedTypes="0" containsString="0" containsNumber="1" containsInteger="1" minValue="0" maxValue="4158"/>
    </cacheField>
    <cacheField name="f2405_4" numFmtId="0">
      <sharedItems containsSemiMixedTypes="0" containsString="0" containsNumber="1" containsInteger="1" minValue="0" maxValue="0"/>
    </cacheField>
    <cacheField name="f2405_5" numFmtId="0">
      <sharedItems containsSemiMixedTypes="0" containsString="0" containsNumber="1" containsInteger="1" minValue="0" maxValue="4114"/>
    </cacheField>
    <cacheField name="f2405_6" numFmtId="0">
      <sharedItems containsSemiMixedTypes="0" containsString="0" containsNumber="1" containsInteger="1" minValue="0" maxValue="1612"/>
    </cacheField>
    <cacheField name="f2405_7" numFmtId="0">
      <sharedItems containsSemiMixedTypes="0" containsString="0" containsNumber="1" containsInteger="1" minValue="0" maxValue="4114"/>
    </cacheField>
    <cacheField name="f2405_8" numFmtId="0">
      <sharedItems containsSemiMixedTypes="0" containsString="0" containsNumber="1" containsInteger="1" minValue="0" maxValue="0"/>
    </cacheField>
    <cacheField name="f2406_1" numFmtId="0">
      <sharedItems containsSemiMixedTypes="0" containsString="0" containsNumber="1" containsInteger="1" minValue="0" maxValue="13146"/>
    </cacheField>
    <cacheField name="f2406_2" numFmtId="0">
      <sharedItems containsSemiMixedTypes="0" containsString="0" containsNumber="1" containsInteger="1" minValue="0" maxValue="11704"/>
    </cacheField>
    <cacheField name="f2406_3" numFmtId="0">
      <sharedItems containsSemiMixedTypes="0" containsString="0" containsNumber="1" containsInteger="1" minValue="0" maxValue="9392"/>
    </cacheField>
    <cacheField name="f2406_4" numFmtId="0">
      <sharedItems containsSemiMixedTypes="0" containsString="0" containsNumber="1" containsInteger="1" minValue="0" maxValue="2600"/>
    </cacheField>
    <cacheField name="f2406_5" numFmtId="0">
      <sharedItems containsSemiMixedTypes="0" containsString="0" containsNumber="1" containsInteger="1" minValue="0" maxValue="11697"/>
    </cacheField>
    <cacheField name="f2406_6" numFmtId="0">
      <sharedItems containsSemiMixedTypes="0" containsString="0" containsNumber="1" containsInteger="1" minValue="0" maxValue="10340"/>
    </cacheField>
    <cacheField name="f2406_7" numFmtId="0">
      <sharedItems containsSemiMixedTypes="0" containsString="0" containsNumber="1" containsInteger="1" minValue="0" maxValue="6004"/>
    </cacheField>
    <cacheField name="f2406_8" numFmtId="0">
      <sharedItems containsSemiMixedTypes="0" containsString="0" containsNumber="1" containsInteger="1" minValue="0" maxValue="2549"/>
    </cacheField>
    <cacheField name="f2407_1" numFmtId="0">
      <sharedItems containsSemiMixedTypes="0" containsString="0" containsNumber="1" containsInteger="1" minValue="0" maxValue="12555"/>
    </cacheField>
    <cacheField name="f2407_2" numFmtId="0">
      <sharedItems containsSemiMixedTypes="0" containsString="0" containsNumber="1" containsInteger="1" minValue="0" maxValue="12555"/>
    </cacheField>
    <cacheField name="f2407_3" numFmtId="0">
      <sharedItems containsSemiMixedTypes="0" containsString="0" containsNumber="1" containsInteger="1" minValue="0" maxValue="3840"/>
    </cacheField>
    <cacheField name="f2407_4" numFmtId="0">
      <sharedItems containsSemiMixedTypes="0" containsString="0" containsNumber="1" containsInteger="1" minValue="0" maxValue="240"/>
    </cacheField>
    <cacheField name="f2407_5" numFmtId="0">
      <sharedItems containsSemiMixedTypes="0" containsString="0" containsNumber="1" containsInteger="1" minValue="0" maxValue="9548"/>
    </cacheField>
    <cacheField name="f2407_6" numFmtId="0">
      <sharedItems containsSemiMixedTypes="0" containsString="0" containsNumber="1" containsInteger="1" minValue="0" maxValue="9548"/>
    </cacheField>
    <cacheField name="f2407_7" numFmtId="0">
      <sharedItems containsSemiMixedTypes="0" containsString="0" containsNumber="1" containsInteger="1" minValue="0" maxValue="1200"/>
    </cacheField>
    <cacheField name="f2407_8" numFmtId="0">
      <sharedItems containsSemiMixedTypes="0" containsString="0" containsNumber="1" containsInteger="1" minValue="0" maxValue="230"/>
    </cacheField>
    <cacheField name="f2408_1" numFmtId="0">
      <sharedItems containsSemiMixedTypes="0" containsString="0" containsNumber="1" containsInteger="1" minValue="0" maxValue="1600"/>
    </cacheField>
    <cacheField name="f2408_2" numFmtId="0">
      <sharedItems containsSemiMixedTypes="0" containsString="0" containsNumber="1" containsInteger="1" minValue="0" maxValue="1600"/>
    </cacheField>
    <cacheField name="f2408_3" numFmtId="0">
      <sharedItems containsSemiMixedTypes="0" containsString="0" containsNumber="1" containsInteger="1" minValue="0" maxValue="259"/>
    </cacheField>
    <cacheField name="f2408_4" numFmtId="0">
      <sharedItems containsSemiMixedTypes="0" containsString="0" containsNumber="1" containsInteger="1" minValue="0" maxValue="259"/>
    </cacheField>
    <cacheField name="f2408_5" numFmtId="0">
      <sharedItems containsSemiMixedTypes="0" containsString="0" containsNumber="1" containsInteger="1" minValue="0" maxValue="1030"/>
    </cacheField>
    <cacheField name="f2408_6" numFmtId="0">
      <sharedItems containsSemiMixedTypes="0" containsString="0" containsNumber="1" containsInteger="1" minValue="0" maxValue="1030"/>
    </cacheField>
    <cacheField name="f2408_7" numFmtId="0">
      <sharedItems containsSemiMixedTypes="0" containsString="0" containsNumber="1" containsInteger="1" minValue="0" maxValue="259"/>
    </cacheField>
    <cacheField name="f2408_8" numFmtId="0">
      <sharedItems containsSemiMixedTypes="0" containsString="0" containsNumber="1" containsInteger="1" minValue="0" maxValue="259"/>
    </cacheField>
    <cacheField name="f2409_1" numFmtId="0">
      <sharedItems containsSemiMixedTypes="0" containsString="0" containsNumber="1" containsInteger="1" minValue="0" maxValue="11456"/>
    </cacheField>
    <cacheField name="f2409_2" numFmtId="0">
      <sharedItems containsSemiMixedTypes="0" containsString="0" containsNumber="1" containsInteger="1" minValue="0" maxValue="7938"/>
    </cacheField>
    <cacheField name="f2409_3" numFmtId="0">
      <sharedItems containsSemiMixedTypes="0" containsString="0" containsNumber="1" containsInteger="1" minValue="0" maxValue="11456"/>
    </cacheField>
    <cacheField name="f2409_4" numFmtId="0">
      <sharedItems containsSemiMixedTypes="0" containsString="0" containsNumber="1" containsInteger="1" minValue="0" maxValue="152"/>
    </cacheField>
    <cacheField name="f2409_5" numFmtId="0">
      <sharedItems containsSemiMixedTypes="0" containsString="0" containsNumber="1" containsInteger="1" minValue="0" maxValue="6400"/>
    </cacheField>
    <cacheField name="f2409_6" numFmtId="0">
      <sharedItems containsSemiMixedTypes="0" containsString="0" containsNumber="1" containsInteger="1" minValue="0" maxValue="2650"/>
    </cacheField>
    <cacheField name="f2409_7" numFmtId="0">
      <sharedItems containsSemiMixedTypes="0" containsString="0" containsNumber="1" containsInteger="1" minValue="0" maxValue="6400"/>
    </cacheField>
    <cacheField name="f2409_8" numFmtId="0">
      <sharedItems containsSemiMixedTypes="0" containsString="0" containsNumber="1" containsInteger="1" minValue="0" maxValue="5"/>
    </cacheField>
    <cacheField name="f2410_1" numFmtId="0">
      <sharedItems containsSemiMixedTypes="0" containsString="0" containsNumber="1" containsInteger="1" minValue="0" maxValue="165650"/>
    </cacheField>
    <cacheField name="f2410_2" numFmtId="0">
      <sharedItems containsSemiMixedTypes="0" containsString="0" containsNumber="1" containsInteger="1" minValue="0" maxValue="34196"/>
    </cacheField>
    <cacheField name="f2410_3" numFmtId="0">
      <sharedItems containsSemiMixedTypes="0" containsString="0" containsNumber="1" containsInteger="1" minValue="0" maxValue="147344"/>
    </cacheField>
    <cacheField name="f2410_4" numFmtId="0">
      <sharedItems containsSemiMixedTypes="0" containsString="0" containsNumber="1" containsInteger="1" minValue="0" maxValue="2000"/>
    </cacheField>
    <cacheField name="f2410_5" numFmtId="0">
      <sharedItems containsSemiMixedTypes="0" containsString="0" containsNumber="1" containsInteger="1" minValue="0" maxValue="46986"/>
    </cacheField>
    <cacheField name="f2410_6" numFmtId="0">
      <sharedItems containsSemiMixedTypes="0" containsString="0" containsNumber="1" containsInteger="1" minValue="0" maxValue="23449"/>
    </cacheField>
    <cacheField name="f2410_7" numFmtId="0">
      <sharedItems containsSemiMixedTypes="0" containsString="0" containsNumber="1" containsInteger="1" minValue="0" maxValue="32103"/>
    </cacheField>
    <cacheField name="f2410_8" numFmtId="0">
      <sharedItems containsSemiMixedTypes="0" containsString="0" containsNumber="1" containsInteger="1" minValue="0" maxValue="1799"/>
    </cacheField>
    <cacheField name="f2411_1" numFmtId="0">
      <sharedItems containsSemiMixedTypes="0" containsString="0" containsNumber="1" containsInteger="1" minValue="4870" maxValue="241454"/>
    </cacheField>
    <cacheField name="f2411_2" numFmtId="0">
      <sharedItems containsSemiMixedTypes="0" containsString="0" containsNumber="1" containsInteger="1" minValue="0" maxValue="93156"/>
    </cacheField>
    <cacheField name="f2411_3" numFmtId="0">
      <sharedItems containsSemiMixedTypes="0" containsString="0" containsNumber="1" containsInteger="1" minValue="0" maxValue="148298"/>
    </cacheField>
    <cacheField name="f2411_4" numFmtId="0">
      <sharedItems containsSemiMixedTypes="0" containsString="0" containsNumber="1" containsInteger="1" minValue="0" maxValue="13600"/>
    </cacheField>
    <cacheField name="f2411_5" numFmtId="0">
      <sharedItems containsSemiMixedTypes="0" containsString="0" containsNumber="1" containsInteger="1" minValue="2930" maxValue="78615"/>
    </cacheField>
    <cacheField name="f2411_6" numFmtId="0">
      <sharedItems containsSemiMixedTypes="0" containsString="0" containsNumber="1" containsInteger="1" minValue="0" maxValue="53991"/>
    </cacheField>
    <cacheField name="f2411_7" numFmtId="0">
      <sharedItems containsSemiMixedTypes="0" containsString="0" containsNumber="1" containsInteger="1" minValue="0" maxValue="32414"/>
    </cacheField>
    <cacheField name="f2411_8" numFmtId="0">
      <sharedItems containsSemiMixedTypes="0" containsString="0" containsNumber="1" containsInteger="1" minValue="0" maxValue="10200"/>
    </cacheField>
    <cacheField name="f2412_1" numFmtId="0">
      <sharedItems containsSemiMixedTypes="0" containsString="0" containsNumber="1" containsInteger="1" minValue="0" maxValue="37276"/>
    </cacheField>
    <cacheField name="f2412_2" numFmtId="0">
      <sharedItems containsSemiMixedTypes="0" containsString="0" containsNumber="1" containsInteger="1" minValue="0" maxValue="36594"/>
    </cacheField>
    <cacheField name="f2412_3" numFmtId="0">
      <sharedItems containsSemiMixedTypes="0" containsString="0" containsNumber="1" containsInteger="1" minValue="0" maxValue="14739"/>
    </cacheField>
    <cacheField name="f2412_4" numFmtId="0">
      <sharedItems containsSemiMixedTypes="0" containsString="0" containsNumber="1" containsInteger="1" minValue="0" maxValue="13600"/>
    </cacheField>
    <cacheField name="f2412_5" numFmtId="0">
      <sharedItems containsSemiMixedTypes="0" containsString="0" containsNumber="1" containsInteger="1" minValue="0" maxValue="29679"/>
    </cacheField>
    <cacheField name="f2412_6" numFmtId="0">
      <sharedItems containsSemiMixedTypes="0" containsString="0" containsNumber="1" containsInteger="1" minValue="0" maxValue="28363"/>
    </cacheField>
    <cacheField name="f2412_7" numFmtId="0">
      <sharedItems containsSemiMixedTypes="0" containsString="0" containsNumber="1" containsInteger="1" minValue="0" maxValue="14600"/>
    </cacheField>
    <cacheField name="f2412_8" numFmtId="0">
      <sharedItems containsSemiMixedTypes="0" containsString="0" containsNumber="1" containsInteger="1" minValue="0" maxValue="10200"/>
    </cacheField>
    <cacheField name="Kontrola" numFmtId="0">
      <sharedItems containsSemiMixedTypes="0" containsString="0" containsNumber="1" containsInteger="1" minValue="1" maxValue="1"/>
    </cacheField>
    <cacheField name="Souhlas" numFmtId="0">
      <sharedItems containsSemiMixedTypes="0" containsString="0" containsNumber="1" containsInteger="1" minValue="0" maxValue="1"/>
    </cacheField>
    <cacheField name="Vyplneno" numFmtId="22">
      <sharedItems containsSemiMixedTypes="0" containsNonDate="0" containsDate="1" containsString="0" minDate="2010-02-03T09:42:47" maxDate="2010-06-30T15:29: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sef Richtr" refreshedDate="44489.960495833337" createdVersion="3" refreshedVersion="6" minRefreshableVersion="3" recordCount="61">
  <cacheSource type="worksheet">
    <worksheetSource name="Tabulka_Dotaz_z_MySQLDivadla_110"/>
  </cacheSource>
  <cacheFields count="92">
    <cacheField name="StatID" numFmtId="0">
      <sharedItems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ntainsMixedTypes="1" containsNumber="1" containsInteger="1" minValue="0" maxValue="0" count="4">
        <s v="crkve"/>
        <s v="podnk"/>
        <s v="stati"/>
        <n v="0" u="1"/>
      </sharedItems>
    </cacheField>
    <cacheField name="JednotkaID" numFmtId="0">
      <sharedItems containsSemiMixedTypes="0" containsString="0" containsNumber="1" containsInteger="1" minValue="22" maxValue="219"/>
    </cacheField>
    <cacheField name="f0101_1" numFmtId="0">
      <sharedItems containsSemiMixedTypes="0" containsString="0" containsNumber="1" containsInteger="1" minValue="1" maxValue="4"/>
    </cacheField>
    <cacheField name="f0101_2" numFmtId="0">
      <sharedItems containsSemiMixedTypes="0" containsString="0" containsNumber="1" containsInteger="1" minValue="0" maxValue="1"/>
    </cacheField>
    <cacheField name="f0102_1" numFmtId="0">
      <sharedItems/>
    </cacheField>
    <cacheField name="f0102_2" numFmtId="0">
      <sharedItems containsSemiMixedTypes="0" containsString="0" containsNumber="1" containsInteger="1" minValue="50" maxValue="1200"/>
    </cacheField>
    <cacheField name="f0103_1" numFmtId="0">
      <sharedItems/>
    </cacheField>
    <cacheField name="f0103_2" numFmtId="0">
      <sharedItems containsSemiMixedTypes="0" containsString="0" containsNumber="1" containsInteger="1" minValue="0" maxValue="980"/>
    </cacheField>
    <cacheField name="f0104_1" numFmtId="0">
      <sharedItems/>
    </cacheField>
    <cacheField name="f0104_2" numFmtId="0">
      <sharedItems containsSemiMixedTypes="0" containsString="0" containsNumber="1" containsInteger="1" minValue="0" maxValue="600"/>
    </cacheField>
    <cacheField name="f0105_1" numFmtId="0">
      <sharedItems/>
    </cacheField>
    <cacheField name="f0105_2" numFmtId="0">
      <sharedItems containsSemiMixedTypes="0" containsString="0" containsNumber="1" containsInteger="1" minValue="0" maxValue="250"/>
    </cacheField>
    <cacheField name="f0106_1" numFmtId="0">
      <sharedItems containsSemiMixedTypes="0" containsString="0" containsNumber="1" containsInteger="1" minValue="0" maxValue="0"/>
    </cacheField>
    <cacheField name="f0107_1" numFmtId="0">
      <sharedItems containsSemiMixedTypes="0" containsString="0" containsNumber="1" containsInteger="1" minValue="0" maxValue="0"/>
    </cacheField>
    <cacheField name="f0108_1" numFmtId="0">
      <sharedItems containsSemiMixedTypes="0" containsString="0" containsNumber="1" containsInteger="1" minValue="0" maxValue="0"/>
    </cacheField>
    <cacheField name="f0109_1" numFmtId="0">
      <sharedItems containsSemiMixedTypes="0" containsString="0" containsNumber="1" containsInteger="1" minValue="0" maxValue="0"/>
    </cacheField>
    <cacheField name="f0110_1" numFmtId="0">
      <sharedItems containsSemiMixedTypes="0" containsString="0" containsNumber="1" containsInteger="1" minValue="0" maxValue="0"/>
    </cacheField>
    <cacheField name="f0111_1" numFmtId="0">
      <sharedItems containsSemiMixedTypes="0" containsString="0" containsNumber="1" containsInteger="1" minValue="0" maxValue="0"/>
    </cacheField>
    <cacheField name="f0112_1" numFmtId="0">
      <sharedItems containsSemiMixedTypes="0" containsString="0" containsNumber="1" containsInteger="1" minValue="0" maxValue="0"/>
    </cacheField>
    <cacheField name="f0113_1" numFmtId="0">
      <sharedItems containsSemiMixedTypes="0" containsString="0" containsNumber="1" containsInteger="1" minValue="0" maxValue="0"/>
    </cacheField>
    <cacheField name="f0114_1" numFmtId="0">
      <sharedItems containsSemiMixedTypes="0" containsString="0" containsNumber="1" containsInteger="1" minValue="0" maxValue="0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2501_1" numFmtId="0">
      <sharedItems containsSemiMixedTypes="0" containsString="0" containsNumber="1" minValue="0" maxValue="30383.8"/>
    </cacheField>
    <cacheField name="f2502_1" numFmtId="0">
      <sharedItems containsSemiMixedTypes="0" containsString="0" containsNumber="1" minValue="0" maxValue="11398"/>
    </cacheField>
    <cacheField name="f2503_1" numFmtId="0">
      <sharedItems containsSemiMixedTypes="0" containsString="0" containsNumber="1" containsInteger="1" minValue="0" maxValue="5624"/>
    </cacheField>
    <cacheField name="f2504_1" numFmtId="0">
      <sharedItems containsSemiMixedTypes="0" containsString="0" containsNumber="1" containsInteger="1" minValue="0" maxValue="20386"/>
    </cacheField>
    <cacheField name="f2505_1" numFmtId="0">
      <sharedItems containsSemiMixedTypes="0" containsString="0" containsNumber="1" minValue="0" maxValue="18648"/>
    </cacheField>
    <cacheField name="f2506_1" numFmtId="0">
      <sharedItems containsSemiMixedTypes="0" containsString="0" containsNumber="1" containsInteger="1" minValue="0" maxValue="1200"/>
    </cacheField>
    <cacheField name="f2507_1" numFmtId="0">
      <sharedItems containsSemiMixedTypes="0" containsString="0" containsNumber="1" containsInteger="1" minValue="0" maxValue="4328"/>
    </cacheField>
    <cacheField name="f2508_1" numFmtId="0">
      <sharedItems containsSemiMixedTypes="0" containsString="0" containsNumber="1" containsInteger="1" minValue="0" maxValue="321"/>
    </cacheField>
    <cacheField name="f2509_1" numFmtId="0">
      <sharedItems containsSemiMixedTypes="0" containsString="0" containsNumber="1" containsInteger="1" minValue="0" maxValue="2317"/>
    </cacheField>
    <cacheField name="f2510_1" numFmtId="0">
      <sharedItems containsSemiMixedTypes="0" containsString="0" containsNumber="1" minValue="0" maxValue="2218"/>
    </cacheField>
    <cacheField name="f2511_1" numFmtId="0">
      <sharedItems containsSemiMixedTypes="0" containsString="0" containsNumber="1" minValue="0" maxValue="43190"/>
    </cacheField>
    <cacheField name="f2512_1" numFmtId="0">
      <sharedItems containsSemiMixedTypes="0" containsString="0" containsNumber="1" containsInteger="1" minValue="0" maxValue="0"/>
    </cacheField>
    <cacheField name="f2513_1" numFmtId="0">
      <sharedItems containsSemiMixedTypes="0" containsString="0" containsNumber="1" containsInteger="1" minValue="0" maxValue="0"/>
    </cacheField>
    <cacheField name="f2514_1" numFmtId="0">
      <sharedItems containsSemiMixedTypes="0" containsString="0" containsNumber="1" containsInteger="1" minValue="0" maxValue="255"/>
    </cacheField>
    <cacheField name="f2515_1" numFmtId="0">
      <sharedItems containsSemiMixedTypes="0" containsString="0" containsNumber="1" containsInteger="1" minValue="0" maxValue="0"/>
    </cacheField>
    <cacheField name="f2516_1" numFmtId="0">
      <sharedItems containsSemiMixedTypes="0" containsString="0" containsNumber="1" containsInteger="1" minValue="0" maxValue="0"/>
    </cacheField>
    <cacheField name="f2517_1" numFmtId="0">
      <sharedItems containsSemiMixedTypes="0" containsString="0" containsNumber="1" containsInteger="1" minValue="0" maxValue="0"/>
    </cacheField>
    <cacheField name="f2518_1" numFmtId="0">
      <sharedItems containsSemiMixedTypes="0" containsString="0" containsNumber="1" containsInteger="1" minValue="0" maxValue="255"/>
    </cacheField>
    <cacheField name="f2601_1" numFmtId="0">
      <sharedItems containsSemiMixedTypes="0" containsString="0" containsNumber="1" minValue="0" maxValue="25574"/>
    </cacheField>
    <cacheField name="f2602_1" numFmtId="0">
      <sharedItems containsSemiMixedTypes="0" containsString="0" containsNumber="1" minValue="0" maxValue="4412.3"/>
    </cacheField>
    <cacheField name="f2603_1" numFmtId="0">
      <sharedItems containsSemiMixedTypes="0" containsString="0" containsNumber="1" minValue="0" maxValue="14773"/>
    </cacheField>
    <cacheField name="f2604_1" numFmtId="0">
      <sharedItems containsSemiMixedTypes="0" containsString="0" containsNumber="1" minValue="0" maxValue="9783"/>
    </cacheField>
    <cacheField name="f2605_1" numFmtId="0">
      <sharedItems containsSemiMixedTypes="0" containsString="0" containsNumber="1" minValue="0" maxValue="7037"/>
    </cacheField>
    <cacheField name="f2606_1" numFmtId="0">
      <sharedItems containsSemiMixedTypes="0" containsString="0" containsNumber="1" minValue="0" maxValue="3278"/>
    </cacheField>
    <cacheField name="f2607_1" numFmtId="0">
      <sharedItems containsSemiMixedTypes="0" containsString="0" containsNumber="1" minValue="0" maxValue="445.2"/>
    </cacheField>
    <cacheField name="f2608_1" numFmtId="0">
      <sharedItems containsSemiMixedTypes="0" containsString="0" containsNumber="1" minValue="0" maxValue="8659"/>
    </cacheField>
    <cacheField name="f2609_1" numFmtId="0">
      <sharedItems containsSemiMixedTypes="0" containsString="0" containsNumber="1" minValue="0" maxValue="397"/>
    </cacheField>
    <cacheField name="f2610_1" numFmtId="0">
      <sharedItems containsSemiMixedTypes="0" containsString="0" containsNumber="1" minValue="0" maxValue="331"/>
    </cacheField>
    <cacheField name="f2611_1" numFmtId="0">
      <sharedItems containsSemiMixedTypes="0" containsString="0" containsNumber="1" minValue="0" maxValue="7159"/>
    </cacheField>
    <cacheField name="f2612_1" numFmtId="0">
      <sharedItems containsSemiMixedTypes="0" containsString="0" containsNumber="1" minValue="0" maxValue="5098"/>
    </cacheField>
    <cacheField name="f2613_1" numFmtId="0">
      <sharedItems containsSemiMixedTypes="0" containsString="0" containsNumber="1" minValue="0" maxValue="50641"/>
    </cacheField>
    <cacheField name="f2614_1" numFmtId="0">
      <sharedItems containsSemiMixedTypes="0" containsString="0" containsNumber="1" minValue="0" maxValue="2086"/>
    </cacheField>
    <cacheField name="f2615_1" numFmtId="0">
      <sharedItems containsSemiMixedTypes="0" containsString="0" containsNumber="1" minValue="0" maxValue="2086"/>
    </cacheField>
    <cacheField name="f2616_1" numFmtId="0">
      <sharedItems containsSemiMixedTypes="0" containsString="0" containsNumber="1" containsInteger="1" minValue="0" maxValue="187"/>
    </cacheField>
    <cacheField name="f2701_1" numFmtId="0">
      <sharedItems containsSemiMixedTypes="0" containsString="0" containsNumber="1" containsInteger="1" minValue="120" maxValue="1000"/>
    </cacheField>
    <cacheField name="f2701_2" numFmtId="0">
      <sharedItems containsSemiMixedTypes="0" containsString="0" containsNumber="1" containsInteger="1" minValue="1" maxValue="140"/>
    </cacheField>
    <cacheField name="f2702_1" numFmtId="0">
      <sharedItems containsSemiMixedTypes="0" containsString="0" containsNumber="1" containsInteger="1" minValue="0" maxValue="1000"/>
    </cacheField>
    <cacheField name="f2702_2" numFmtId="0">
      <sharedItems containsSemiMixedTypes="0" containsString="0" containsNumber="1" containsInteger="1" minValue="0" maxValue="300"/>
    </cacheField>
    <cacheField name="f2703_1" numFmtId="0">
      <sharedItems containsSemiMixedTypes="0" containsString="0" containsNumber="1" containsInteger="1" minValue="0" maxValue="490"/>
    </cacheField>
    <cacheField name="f2703_2" numFmtId="0">
      <sharedItems containsSemiMixedTypes="0" containsString="0" containsNumber="1" containsInteger="1" minValue="0" maxValue="270"/>
    </cacheField>
    <cacheField name="f2704_1" numFmtId="0">
      <sharedItems containsSemiMixedTypes="0" containsString="0" containsNumber="1" containsInteger="1" minValue="0" maxValue="490"/>
    </cacheField>
    <cacheField name="f2704_2" numFmtId="0">
      <sharedItems containsSemiMixedTypes="0" containsString="0" containsNumber="1" containsInteger="1" minValue="0" maxValue="250"/>
    </cacheField>
    <cacheField name="f2705_1" numFmtId="0">
      <sharedItems containsSemiMixedTypes="0" containsString="0" containsNumber="1" containsInteger="1" minValue="0" maxValue="600"/>
    </cacheField>
    <cacheField name="f2705_2" numFmtId="0">
      <sharedItems containsSemiMixedTypes="0" containsString="0" containsNumber="1" containsInteger="1" minValue="0" maxValue="250"/>
    </cacheField>
    <cacheField name="f2706_1" numFmtId="0">
      <sharedItems containsSemiMixedTypes="0" containsString="0" containsNumber="1" containsInteger="1" minValue="0" maxValue="490"/>
    </cacheField>
    <cacheField name="f2706_2" numFmtId="0">
      <sharedItems containsSemiMixedTypes="0" containsString="0" containsNumber="1" containsInteger="1" minValue="0" maxValue="250"/>
    </cacheField>
    <cacheField name="f2707_1" numFmtId="0">
      <sharedItems containsSemiMixedTypes="0" containsString="0" containsNumber="1" containsInteger="1" minValue="0" maxValue="350"/>
    </cacheField>
    <cacheField name="f2707_2" numFmtId="0">
      <sharedItems containsSemiMixedTypes="0" containsString="0" containsNumber="1" containsInteger="1" minValue="0" maxValue="200"/>
    </cacheField>
    <cacheField name="f2708_1" numFmtId="0">
      <sharedItems containsSemiMixedTypes="0" containsString="0" containsNumber="1" containsInteger="1" minValue="0" maxValue="170"/>
    </cacheField>
    <cacheField name="f2708_2" numFmtId="0">
      <sharedItems containsSemiMixedTypes="0" containsString="0" containsNumber="1" containsInteger="1" minValue="0" maxValue="120"/>
    </cacheField>
    <cacheField name="f2709_1" numFmtId="0">
      <sharedItems containsSemiMixedTypes="0" containsString="0" containsNumber="1" containsInteger="1" minValue="0" maxValue="250"/>
    </cacheField>
    <cacheField name="f2709_2" numFmtId="0">
      <sharedItems containsSemiMixedTypes="0" containsString="0" containsNumber="1" containsInteger="1" minValue="0" maxValue="80"/>
    </cacheField>
    <cacheField name="f2710_1" numFmtId="0">
      <sharedItems containsSemiMixedTypes="0" containsString="0" containsNumber="1" containsInteger="1" minValue="0" maxValue="200"/>
    </cacheField>
    <cacheField name="f2710_2" numFmtId="0">
      <sharedItems containsSemiMixedTypes="0" containsString="0" containsNumber="1" containsInteger="1" minValue="0" maxValue="120"/>
    </cacheField>
    <cacheField name="f2711_1" numFmtId="0">
      <sharedItems containsSemiMixedTypes="0" containsString="0" containsNumber="1" containsInteger="1" minValue="0" maxValue="1000"/>
    </cacheField>
    <cacheField name="f2711_2" numFmtId="0">
      <sharedItems containsSemiMixedTypes="0" containsString="0" containsNumber="1" containsInteger="1" minValue="0" maxValue="250"/>
    </cacheField>
    <cacheField name="f2801_1" numFmtId="0">
      <sharedItems containsSemiMixedTypes="0" containsString="0" containsNumber="1" containsInteger="1" minValue="0" maxValue="1"/>
    </cacheField>
    <cacheField name="f2801_2" numFmtId="0">
      <sharedItems containsSemiMixedTypes="0" containsString="0" containsNumber="1" containsInteger="1" minValue="0" maxValue="80"/>
    </cacheField>
    <cacheField name="f2802_1" numFmtId="0">
      <sharedItems containsSemiMixedTypes="0" containsString="0" containsNumber="1" containsInteger="1" minValue="0" maxValue="1"/>
    </cacheField>
    <cacheField name="f2802_2" numFmtId="0">
      <sharedItems containsSemiMixedTypes="0" containsString="0" containsNumber="1" containsInteger="1" minValue="0" maxValue="2988"/>
    </cacheField>
    <cacheField name="f2803_1" numFmtId="0">
      <sharedItems containsSemiMixedTypes="0" containsString="0" containsNumber="1" containsInteger="1" minValue="0" maxValue="1"/>
    </cacheField>
    <cacheField name="f2803_2" numFmtId="0">
      <sharedItems containsSemiMixedTypes="0" containsString="0" containsNumber="1" containsInteger="1" minValue="0" maxValue="70"/>
    </cacheField>
    <cacheField name="Kontrola" numFmtId="22">
      <sharedItems containsSemiMixedTypes="0" containsNonDate="0" containsDate="1" containsString="0" minDate="1899-12-31T00:00:00" maxDate="1900-01-01T00:00:00"/>
    </cacheField>
    <cacheField name="Souhlas" numFmtId="22">
      <sharedItems containsSemiMixedTypes="0" containsNonDate="0" containsDate="1" containsString="0" minDate="1899-12-30T00:00:00" maxDate="1900-01-01T00:00:00"/>
    </cacheField>
    <cacheField name="Vyplneno" numFmtId="22">
      <sharedItems containsSemiMixedTypes="0" containsNonDate="0" containsDate="1" containsString="0" minDate="2010-02-03T09:42:47" maxDate="2010-06-30T15:29: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Milan Dedera" refreshedDate="45229.743160879632" createdVersion="3" refreshedVersion="6" minRefreshableVersion="3" recordCount="137">
  <cacheSource type="worksheet">
    <worksheetSource name="Tabulka_Dotaz_z_MySQLDivadla_17"/>
  </cacheSource>
  <cacheFields count="174">
    <cacheField name="StatID" numFmtId="22">
      <sharedItems/>
    </cacheField>
    <cacheField name="JednotkaID" numFmtId="0">
      <sharedItems containsSemiMixedTypes="0" containsString="0" containsNumber="1" containsInteger="1" minValue="17" maxValue="216"/>
    </cacheField>
    <cacheField name="Kraj" numFmtId="0">
      <sharedItems/>
    </cacheField>
    <cacheField name="NázevKraj" numFmtId="0">
      <sharedItems/>
    </cacheField>
    <cacheField name="kodZriz" numFmtId="0">
      <sharedItems/>
    </cacheField>
    <cacheField name="typzriz" numFmtId="0">
      <sharedItems count="4">
        <s v="stati"/>
        <s v="crkve"/>
        <s v="podnk"/>
        <e v="#N/A" u="1"/>
      </sharedItems>
    </cacheField>
    <cacheField name="Zrizovatel" numFmtId="0">
      <sharedItems/>
    </cacheField>
    <cacheField name="f0101_1" numFmtId="0">
      <sharedItems containsSemiMixedTypes="0" containsString="0" containsNumber="1" containsInteger="1" minValue="0" maxValue="7"/>
    </cacheField>
    <cacheField name="f0101_2" numFmtId="0">
      <sharedItems containsSemiMixedTypes="0" containsString="0" containsNumber="1" containsInteger="1" minValue="0" maxValue="2"/>
    </cacheField>
    <cacheField name="f0102_1" numFmtId="0">
      <sharedItems/>
    </cacheField>
    <cacheField name="f0102_2" numFmtId="0">
      <sharedItems containsSemiMixedTypes="0" containsString="0" containsNumber="1" containsInteger="1" minValue="0" maxValue="1142"/>
    </cacheField>
    <cacheField name="f0103_1" numFmtId="0">
      <sharedItems/>
    </cacheField>
    <cacheField name="f0103_2" numFmtId="0">
      <sharedItems containsSemiMixedTypes="0" containsString="0" containsNumber="1" containsInteger="1" minValue="0" maxValue="875"/>
    </cacheField>
    <cacheField name="f0104_1" numFmtId="0">
      <sharedItems/>
    </cacheField>
    <cacheField name="f0104_2" numFmtId="0">
      <sharedItems containsSemiMixedTypes="0" containsString="0" containsNumber="1" containsInteger="1" minValue="0" maxValue="634"/>
    </cacheField>
    <cacheField name="f0105_1" numFmtId="0">
      <sharedItems/>
    </cacheField>
    <cacheField name="f0105_2" numFmtId="0">
      <sharedItems containsSemiMixedTypes="0" containsString="0" containsNumber="1" containsInteger="1" minValue="0" maxValue="644"/>
    </cacheField>
    <cacheField name="f0106_1" numFmtId="0">
      <sharedItems containsSemiMixedTypes="0" containsString="0" containsNumber="1" containsInteger="1" minValue="0" maxValue="4"/>
    </cacheField>
    <cacheField name="f0107_1" numFmtId="0">
      <sharedItems containsSemiMixedTypes="0" containsString="0" containsNumber="1" containsInteger="1" minValue="0" maxValue="3"/>
    </cacheField>
    <cacheField name="f0108_1" numFmtId="0">
      <sharedItems containsSemiMixedTypes="0" containsString="0" containsNumber="1" containsInteger="1" minValue="0" maxValue="1"/>
    </cacheField>
    <cacheField name="f0109_1" numFmtId="0">
      <sharedItems containsSemiMixedTypes="0" containsString="0" containsNumber="1" containsInteger="1" minValue="0" maxValue="1"/>
    </cacheField>
    <cacheField name="f0110_1" numFmtId="0">
      <sharedItems containsSemiMixedTypes="0" containsString="0" containsNumber="1" containsInteger="1" minValue="0" maxValue="1"/>
    </cacheField>
    <cacheField name="f0111_1" numFmtId="0">
      <sharedItems containsSemiMixedTypes="0" containsString="0" containsNumber="1" containsInteger="1" minValue="0" maxValue="1"/>
    </cacheField>
    <cacheField name="f0112_1" numFmtId="0">
      <sharedItems containsSemiMixedTypes="0" containsString="0" containsNumber="1" containsInteger="1" minValue="0" maxValue="1"/>
    </cacheField>
    <cacheField name="f0113_1" numFmtId="0">
      <sharedItems containsSemiMixedTypes="0" containsString="0" containsNumber="1" containsInteger="1" minValue="0" maxValue="1"/>
    </cacheField>
    <cacheField name="f0114_1" numFmtId="0">
      <sharedItems containsSemiMixedTypes="0" containsString="0" containsNumber="1" containsInteger="1" minValue="0" maxValue="2"/>
    </cacheField>
    <cacheField name="f0115_1" numFmtId="0">
      <sharedItems containsSemiMixedTypes="0" containsString="0" containsNumber="1" containsInteger="1" minValue="0" maxValue="1"/>
    </cacheField>
    <cacheField name="f0115" numFmtId="0">
      <sharedItems/>
    </cacheField>
    <cacheField name="f1201_1" numFmtId="0">
      <sharedItems containsSemiMixedTypes="0" containsString="0" containsNumber="1" minValue="0" maxValue="46"/>
    </cacheField>
    <cacheField name="f1202_1" numFmtId="0">
      <sharedItems containsSemiMixedTypes="0" containsString="0" containsNumber="1" minValue="0" maxValue="69"/>
    </cacheField>
    <cacheField name="f1203_1" numFmtId="0">
      <sharedItems containsSemiMixedTypes="0" containsString="0" containsNumber="1" minValue="0" maxValue="22.9"/>
    </cacheField>
    <cacheField name="f1204_1" numFmtId="0">
      <sharedItems containsSemiMixedTypes="0" containsString="0" containsNumber="1" minValue="0" maxValue="96"/>
    </cacheField>
    <cacheField name="f1205_1" numFmtId="0">
      <sharedItems containsSemiMixedTypes="0" containsString="0" containsNumber="1" minValue="0" maxValue="37"/>
    </cacheField>
    <cacheField name="f1206_1" numFmtId="0">
      <sharedItems containsSemiMixedTypes="0" containsString="0" containsNumber="1" minValue="0" maxValue="123"/>
    </cacheField>
    <cacheField name="f1207_1" numFmtId="0">
      <sharedItems containsSemiMixedTypes="0" containsString="0" containsNumber="1" minValue="0" maxValue="50"/>
    </cacheField>
    <cacheField name="f1208_1" numFmtId="0">
      <sharedItems containsSemiMixedTypes="0" containsString="0" containsNumber="1" minValue="0" maxValue="48"/>
    </cacheField>
    <cacheField name="f1209_1" numFmtId="0">
      <sharedItems containsSemiMixedTypes="0" containsString="0" containsNumber="1" minValue="0" maxValue="374"/>
    </cacheField>
    <cacheField name="f1209_2" numFmtId="0">
      <sharedItems containsSemiMixedTypes="0" containsString="0" containsNumber="1" containsInteger="1" minValue="0" maxValue="556"/>
    </cacheField>
    <cacheField name="f1210_1" numFmtId="0">
      <sharedItems containsSemiMixedTypes="0" containsString="0" containsNumber="1" minValue="0" maxValue="290"/>
    </cacheField>
    <cacheField name="f1210_2" numFmtId="0">
      <sharedItems containsSemiMixedTypes="0" containsString="0" containsNumber="1" containsInteger="1" minValue="0" maxValue="0"/>
    </cacheField>
    <cacheField name="f1211_1" numFmtId="0">
      <sharedItems containsSemiMixedTypes="0" containsString="0" containsNumber="1" minValue="0" maxValue="121"/>
    </cacheField>
    <cacheField name="f1211_2" numFmtId="0">
      <sharedItems containsSemiMixedTypes="0" containsString="0" containsNumber="1" containsInteger="1" minValue="0" maxValue="0"/>
    </cacheField>
    <cacheField name="f1212_1" numFmtId="0">
      <sharedItems containsSemiMixedTypes="0" containsString="0" containsNumber="1" minValue="0" maxValue="237"/>
    </cacheField>
    <cacheField name="f1212_2" numFmtId="0">
      <sharedItems containsSemiMixedTypes="0" containsString="0" containsNumber="1" minValue="0" maxValue="80"/>
    </cacheField>
    <cacheField name="f1213_1" numFmtId="0">
      <sharedItems containsSemiMixedTypes="0" containsString="0" containsNumber="1" minValue="0" maxValue="1022"/>
    </cacheField>
    <cacheField name="f1213_2" numFmtId="0">
      <sharedItems containsSemiMixedTypes="0" containsString="0" containsNumber="1" minValue="0" maxValue="556"/>
    </cacheField>
    <cacheField name="f1301_1" numFmtId="0">
      <sharedItems containsSemiMixedTypes="0" containsString="0" containsNumber="1" containsInteger="1" minValue="0" maxValue="61"/>
    </cacheField>
    <cacheField name="f1301_2" numFmtId="0">
      <sharedItems containsSemiMixedTypes="0" containsString="0" containsNumber="1" containsInteger="1" minValue="0" maxValue="17"/>
    </cacheField>
    <cacheField name="f1301_3" numFmtId="0">
      <sharedItems containsSemiMixedTypes="0" containsString="0" containsNumber="1" containsInteger="1" minValue="0" maxValue="500"/>
    </cacheField>
    <cacheField name="f1301_4" numFmtId="0">
      <sharedItems containsSemiMixedTypes="0" containsString="0" containsNumber="1" containsInteger="1" minValue="0" maxValue="457"/>
    </cacheField>
    <cacheField name="f1301_5" numFmtId="0">
      <sharedItems containsSemiMixedTypes="0" containsString="0" containsNumber="1" containsInteger="1" minValue="0" maxValue="67"/>
    </cacheField>
    <cacheField name="f1301_6" numFmtId="0">
      <sharedItems containsSemiMixedTypes="0" containsString="0" containsNumber="1" containsInteger="1" minValue="0" maxValue="121"/>
    </cacheField>
    <cacheField name="f1301_7" numFmtId="0">
      <sharedItems containsSemiMixedTypes="0" containsString="0" containsNumber="1" containsInteger="1" minValue="0" maxValue="121"/>
    </cacheField>
    <cacheField name="f1301_8" numFmtId="0">
      <sharedItems containsSemiMixedTypes="0" containsString="0" containsNumber="1" containsInteger="1" minValue="0" maxValue="60"/>
    </cacheField>
    <cacheField name="f1302_1" numFmtId="0">
      <sharedItems containsSemiMixedTypes="0" containsString="0" containsNumber="1" containsInteger="1" minValue="0" maxValue="29"/>
    </cacheField>
    <cacheField name="f1302_2" numFmtId="0">
      <sharedItems containsSemiMixedTypes="0" containsString="0" containsNumber="1" containsInteger="1" minValue="0" maxValue="7"/>
    </cacheField>
    <cacheField name="f1302_3" numFmtId="0">
      <sharedItems containsSemiMixedTypes="0" containsString="0" containsNumber="1" containsInteger="1" minValue="0" maxValue="223"/>
    </cacheField>
    <cacheField name="f1302_4" numFmtId="0">
      <sharedItems containsSemiMixedTypes="0" containsString="0" containsNumber="1" containsInteger="1" minValue="0" maxValue="215"/>
    </cacheField>
    <cacheField name="f1302_5" numFmtId="0">
      <sharedItems containsSemiMixedTypes="0" containsString="0" containsNumber="1" containsInteger="1" minValue="0" maxValue="25"/>
    </cacheField>
    <cacheField name="f1302_6" numFmtId="0">
      <sharedItems containsSemiMixedTypes="0" containsString="0" containsNumber="1" containsInteger="1" minValue="0" maxValue="3"/>
    </cacheField>
    <cacheField name="f1302_7" numFmtId="0">
      <sharedItems containsSemiMixedTypes="0" containsString="0" containsNumber="1" containsInteger="1" minValue="0" maxValue="3"/>
    </cacheField>
    <cacheField name="f1302_8" numFmtId="0">
      <sharedItems containsSemiMixedTypes="0" containsString="0" containsNumber="1" containsInteger="1" minValue="0" maxValue="2"/>
    </cacheField>
    <cacheField name="f1303_1" numFmtId="0">
      <sharedItems containsSemiMixedTypes="0" containsString="0" containsNumber="1" containsInteger="1" minValue="0" maxValue="14"/>
    </cacheField>
    <cacheField name="f1303_2" numFmtId="0">
      <sharedItems containsSemiMixedTypes="0" containsString="0" containsNumber="1" containsInteger="1" minValue="0" maxValue="5"/>
    </cacheField>
    <cacheField name="f1303_3" numFmtId="0">
      <sharedItems containsSemiMixedTypes="0" containsString="0" containsNumber="1" containsInteger="1" minValue="0" maxValue="156"/>
    </cacheField>
    <cacheField name="f1303_4" numFmtId="0">
      <sharedItems containsSemiMixedTypes="0" containsString="0" containsNumber="1" containsInteger="1" minValue="0" maxValue="155"/>
    </cacheField>
    <cacheField name="f1303_5" numFmtId="0">
      <sharedItems containsSemiMixedTypes="0" containsString="0" containsNumber="1" containsInteger="1" minValue="0" maxValue="4"/>
    </cacheField>
    <cacheField name="f1303_6" numFmtId="0">
      <sharedItems containsSemiMixedTypes="0" containsString="0" containsNumber="1" containsInteger="1" minValue="0" maxValue="6"/>
    </cacheField>
    <cacheField name="f1303_7" numFmtId="0">
      <sharedItems containsSemiMixedTypes="0" containsString="0" containsNumber="1" containsInteger="1" minValue="0" maxValue="6"/>
    </cacheField>
    <cacheField name="f1303_8" numFmtId="0">
      <sharedItems containsSemiMixedTypes="0" containsString="0" containsNumber="1" containsInteger="1" minValue="0" maxValue="2"/>
    </cacheField>
    <cacheField name="f1304_1" numFmtId="0">
      <sharedItems containsSemiMixedTypes="0" containsString="0" containsNumber="1" containsInteger="1" minValue="0" maxValue="16"/>
    </cacheField>
    <cacheField name="f1304_2" numFmtId="0">
      <sharedItems containsSemiMixedTypes="0" containsString="0" containsNumber="1" containsInteger="1" minValue="0" maxValue="3"/>
    </cacheField>
    <cacheField name="f1304_3" numFmtId="0">
      <sharedItems containsSemiMixedTypes="0" containsString="0" containsNumber="1" containsInteger="1" minValue="0" maxValue="201"/>
    </cacheField>
    <cacheField name="f1304_4" numFmtId="0">
      <sharedItems containsSemiMixedTypes="0" containsString="0" containsNumber="1" containsInteger="1" minValue="0" maxValue="153"/>
    </cacheField>
    <cacheField name="f1304_5" numFmtId="0">
      <sharedItems containsSemiMixedTypes="0" containsString="0" containsNumber="1" containsInteger="1" minValue="0" maxValue="101"/>
    </cacheField>
    <cacheField name="f1304_6" numFmtId="0">
      <sharedItems containsSemiMixedTypes="0" containsString="0" containsNumber="1" containsInteger="1" minValue="0" maxValue="18"/>
    </cacheField>
    <cacheField name="f1304_7" numFmtId="0">
      <sharedItems containsSemiMixedTypes="0" containsString="0" containsNumber="1" containsInteger="1" minValue="0" maxValue="18"/>
    </cacheField>
    <cacheField name="f1304_8" numFmtId="0">
      <sharedItems containsSemiMixedTypes="0" containsString="0" containsNumber="1" containsInteger="1" minValue="0" maxValue="2"/>
    </cacheField>
    <cacheField name="f1305_1" numFmtId="0">
      <sharedItems containsSemiMixedTypes="0" containsString="0" containsNumber="1" containsInteger="1" minValue="0" maxValue="17"/>
    </cacheField>
    <cacheField name="f1305_2" numFmtId="0">
      <sharedItems containsSemiMixedTypes="0" containsString="0" containsNumber="1" containsInteger="1" minValue="0" maxValue="4"/>
    </cacheField>
    <cacheField name="f1305_3" numFmtId="0">
      <sharedItems containsSemiMixedTypes="0" containsString="0" containsNumber="1" containsInteger="1" minValue="0" maxValue="112"/>
    </cacheField>
    <cacheField name="f1305_4" numFmtId="0">
      <sharedItems containsSemiMixedTypes="0" containsString="0" containsNumber="1" containsInteger="1" minValue="0" maxValue="111"/>
    </cacheField>
    <cacheField name="f1305_5" numFmtId="0">
      <sharedItems containsSemiMixedTypes="0" containsString="0" containsNumber="1" containsInteger="1" minValue="0" maxValue="9"/>
    </cacheField>
    <cacheField name="f1305_6" numFmtId="0">
      <sharedItems containsSemiMixedTypes="0" containsString="0" containsNumber="1" containsInteger="1" minValue="0" maxValue="22"/>
    </cacheField>
    <cacheField name="f1305_7" numFmtId="0">
      <sharedItems containsSemiMixedTypes="0" containsString="0" containsNumber="1" containsInteger="1" minValue="0" maxValue="22"/>
    </cacheField>
    <cacheField name="f1305_8" numFmtId="0">
      <sharedItems containsSemiMixedTypes="0" containsString="0" containsNumber="1" containsInteger="1" minValue="0" maxValue="3"/>
    </cacheField>
    <cacheField name="f1306_1" numFmtId="0">
      <sharedItems containsSemiMixedTypes="0" containsString="0" containsNumber="1" containsInteger="1" minValue="0" maxValue="13"/>
    </cacheField>
    <cacheField name="f1306_2" numFmtId="0">
      <sharedItems containsSemiMixedTypes="0" containsString="0" containsNumber="1" containsInteger="1" minValue="0" maxValue="10"/>
    </cacheField>
    <cacheField name="f1306_3" numFmtId="0">
      <sharedItems containsSemiMixedTypes="0" containsString="0" containsNumber="1" containsInteger="1" minValue="0" maxValue="368"/>
    </cacheField>
    <cacheField name="f1306_4" numFmtId="0">
      <sharedItems containsSemiMixedTypes="0" containsString="0" containsNumber="1" containsInteger="1" minValue="0" maxValue="366"/>
    </cacheField>
    <cacheField name="f1306_5" numFmtId="0">
      <sharedItems containsSemiMixedTypes="0" containsString="0" containsNumber="1" containsInteger="1" minValue="0" maxValue="62"/>
    </cacheField>
    <cacheField name="f1306_6" numFmtId="0">
      <sharedItems containsSemiMixedTypes="0" containsString="0" containsNumber="1" containsInteger="1" minValue="0" maxValue="24"/>
    </cacheField>
    <cacheField name="f1306_7" numFmtId="0">
      <sharedItems containsSemiMixedTypes="0" containsString="0" containsNumber="1" containsInteger="1" minValue="0" maxValue="24"/>
    </cacheField>
    <cacheField name="f1306_8" numFmtId="0">
      <sharedItems containsSemiMixedTypes="0" containsString="0" containsNumber="1" containsInteger="1" minValue="0" maxValue="8"/>
    </cacheField>
    <cacheField name="f1307_1" numFmtId="0">
      <sharedItems containsSemiMixedTypes="0" containsString="0" containsNumber="1" containsInteger="1" minValue="0" maxValue="27"/>
    </cacheField>
    <cacheField name="f1307_2" numFmtId="0">
      <sharedItems containsSemiMixedTypes="0" containsString="0" containsNumber="1" containsInteger="1" minValue="0" maxValue="5"/>
    </cacheField>
    <cacheField name="f1307_3" numFmtId="0">
      <sharedItems containsSemiMixedTypes="0" containsString="0" containsNumber="1" containsInteger="1" minValue="0" maxValue="444"/>
    </cacheField>
    <cacheField name="f1307_4" numFmtId="0">
      <sharedItems containsSemiMixedTypes="0" containsString="0" containsNumber="1" containsInteger="1" minValue="0" maxValue="426"/>
    </cacheField>
    <cacheField name="f1307_5" numFmtId="0">
      <sharedItems containsSemiMixedTypes="0" containsString="0" containsNumber="1" containsInteger="1" minValue="0" maxValue="52"/>
    </cacheField>
    <cacheField name="f1307_6" numFmtId="0">
      <sharedItems containsSemiMixedTypes="0" containsString="0" containsNumber="1" containsInteger="1" minValue="0" maxValue="117"/>
    </cacheField>
    <cacheField name="f1307_7" numFmtId="0">
      <sharedItems containsSemiMixedTypes="0" containsString="0" containsNumber="1" containsInteger="1" minValue="0" maxValue="117"/>
    </cacheField>
    <cacheField name="f1307_8" numFmtId="0">
      <sharedItems containsSemiMixedTypes="0" containsString="0" containsNumber="1" containsInteger="1" minValue="0" maxValue="14"/>
    </cacheField>
    <cacheField name="f1308_1" numFmtId="0">
      <sharedItems containsSemiMixedTypes="0" containsString="0" containsNumber="1" containsInteger="1" minValue="0" maxValue="5"/>
    </cacheField>
    <cacheField name="f1308_2" numFmtId="0">
      <sharedItems containsSemiMixedTypes="0" containsString="0" containsNumber="1" containsInteger="1" minValue="0" maxValue="5"/>
    </cacheField>
    <cacheField name="f1308_3" numFmtId="0">
      <sharedItems containsSemiMixedTypes="0" containsString="0" containsNumber="1" containsInteger="1" minValue="0" maxValue="11"/>
    </cacheField>
    <cacheField name="f1308_4" numFmtId="0">
      <sharedItems containsSemiMixedTypes="0" containsString="0" containsNumber="1" containsInteger="1" minValue="0" maxValue="5"/>
    </cacheField>
    <cacheField name="f1308_5" numFmtId="0">
      <sharedItems containsSemiMixedTypes="0" containsString="0" containsNumber="1" containsInteger="1" minValue="0" maxValue="0"/>
    </cacheField>
    <cacheField name="f1308_6" numFmtId="0">
      <sharedItems containsSemiMixedTypes="0" containsString="0" containsNumber="1" containsInteger="1" minValue="0" maxValue="96"/>
    </cacheField>
    <cacheField name="f1308_7" numFmtId="0">
      <sharedItems containsSemiMixedTypes="0" containsString="0" containsNumber="1" containsInteger="1" minValue="0" maxValue="96"/>
    </cacheField>
    <cacheField name="f1308_8" numFmtId="0">
      <sharedItems containsSemiMixedTypes="0" containsString="0" containsNumber="1" containsInteger="1" minValue="0" maxValue="31"/>
    </cacheField>
    <cacheField name="f1309_1" numFmtId="0">
      <sharedItems containsSemiMixedTypes="0" containsString="0" containsNumber="1" containsInteger="1" minValue="0" maxValue="6"/>
    </cacheField>
    <cacheField name="f1309_2" numFmtId="0">
      <sharedItems containsSemiMixedTypes="0" containsString="0" containsNumber="1" containsInteger="1" minValue="0" maxValue="6"/>
    </cacheField>
    <cacheField name="f1309_3" numFmtId="0">
      <sharedItems containsSemiMixedTypes="0" containsString="0" containsNumber="1" containsInteger="1" minValue="0" maxValue="619"/>
    </cacheField>
    <cacheField name="f1309_4" numFmtId="0">
      <sharedItems containsSemiMixedTypes="0" containsString="0" containsNumber="1" containsInteger="1" minValue="0" maxValue="619"/>
    </cacheField>
    <cacheField name="f1309_5" numFmtId="0">
      <sharedItems containsSemiMixedTypes="0" containsString="0" containsNumber="1" containsInteger="1" minValue="0" maxValue="3"/>
    </cacheField>
    <cacheField name="f1309_6" numFmtId="0">
      <sharedItems containsSemiMixedTypes="0" containsString="0" containsNumber="1" containsInteger="1" minValue="0" maxValue="7"/>
    </cacheField>
    <cacheField name="f1309_7" numFmtId="0">
      <sharedItems containsSemiMixedTypes="0" containsString="0" containsNumber="1" containsInteger="1" minValue="0" maxValue="7"/>
    </cacheField>
    <cacheField name="f1309_8" numFmtId="0">
      <sharedItems containsSemiMixedTypes="0" containsString="0" containsNumber="1" containsInteger="1" minValue="0" maxValue="2"/>
    </cacheField>
    <cacheField name="f1310_1" numFmtId="0">
      <sharedItems containsSemiMixedTypes="0" containsString="0" containsNumber="1" containsInteger="1" minValue="0" maxValue="44"/>
    </cacheField>
    <cacheField name="f1310_2" numFmtId="0">
      <sharedItems containsSemiMixedTypes="0" containsString="0" containsNumber="1" containsInteger="1" minValue="0" maxValue="11"/>
    </cacheField>
    <cacheField name="f1310_3" numFmtId="0">
      <sharedItems containsSemiMixedTypes="0" containsString="0" containsNumber="1" containsInteger="1" minValue="0" maxValue="221"/>
    </cacheField>
    <cacheField name="f1310_4" numFmtId="0">
      <sharedItems containsSemiMixedTypes="0" containsString="0" containsNumber="1" containsInteger="1" minValue="0" maxValue="221"/>
    </cacheField>
    <cacheField name="f1310_5" numFmtId="0">
      <sharedItems containsSemiMixedTypes="0" containsString="0" containsNumber="1" containsInteger="1" minValue="0" maxValue="74"/>
    </cacheField>
    <cacheField name="f1310_6" numFmtId="0">
      <sharedItems containsSemiMixedTypes="0" containsString="0" containsNumber="1" containsInteger="1" minValue="0" maxValue="66"/>
    </cacheField>
    <cacheField name="f1310_7" numFmtId="0">
      <sharedItems containsSemiMixedTypes="0" containsString="0" containsNumber="1" containsInteger="1" minValue="0" maxValue="66"/>
    </cacheField>
    <cacheField name="f1310_8" numFmtId="0">
      <sharedItems containsSemiMixedTypes="0" containsString="0" containsNumber="1" containsInteger="1" minValue="0" maxValue="11"/>
    </cacheField>
    <cacheField name="f1311_1" numFmtId="0">
      <sharedItems containsSemiMixedTypes="0" containsString="0" containsNumber="1" containsInteger="1" minValue="1" maxValue="104"/>
    </cacheField>
    <cacheField name="f1311_2" numFmtId="0">
      <sharedItems containsSemiMixedTypes="0" containsString="0" containsNumber="1" containsInteger="1" minValue="0" maxValue="24"/>
    </cacheField>
    <cacheField name="f1311_3" numFmtId="0">
      <sharedItems containsSemiMixedTypes="0" containsString="0" containsNumber="1" containsInteger="1" minValue="3" maxValue="750"/>
    </cacheField>
    <cacheField name="f1311_4" numFmtId="0">
      <sharedItems containsSemiMixedTypes="0" containsString="0" containsNumber="1" containsInteger="1" minValue="0" maxValue="738"/>
    </cacheField>
    <cacheField name="f1311_5" numFmtId="0">
      <sharedItems containsSemiMixedTypes="0" containsString="0" containsNumber="1" containsInteger="1" minValue="0" maxValue="107"/>
    </cacheField>
    <cacheField name="f1311_6" numFmtId="0">
      <sharedItems containsSemiMixedTypes="0" containsString="0" containsNumber="1" containsInteger="1" minValue="0" maxValue="223"/>
    </cacheField>
    <cacheField name="f1311_7" numFmtId="0">
      <sharedItems containsSemiMixedTypes="0" containsString="0" containsNumber="1" containsInteger="1" minValue="0" maxValue="223"/>
    </cacheField>
    <cacheField name="f1311_8" numFmtId="0">
      <sharedItems containsSemiMixedTypes="0" containsString="0" containsNumber="1" containsInteger="1" minValue="0" maxValue="64"/>
    </cacheField>
    <cacheField name="f1312_1" numFmtId="0">
      <sharedItems containsSemiMixedTypes="0" containsString="0" containsNumber="1" containsInteger="1" minValue="0" maxValue="47"/>
    </cacheField>
    <cacheField name="f1312_2" numFmtId="0">
      <sharedItems containsSemiMixedTypes="0" containsString="0" containsNumber="1" containsInteger="1" minValue="0" maxValue="12"/>
    </cacheField>
    <cacheField name="f1312_3" numFmtId="0">
      <sharedItems containsSemiMixedTypes="0" containsString="0" containsNumber="1" containsInteger="1" minValue="0" maxValue="475"/>
    </cacheField>
    <cacheField name="f1312_4" numFmtId="0">
      <sharedItems containsSemiMixedTypes="0" containsString="0" containsNumber="1" containsInteger="1" minValue="0" maxValue="426"/>
    </cacheField>
    <cacheField name="f1312_5" numFmtId="0">
      <sharedItems containsSemiMixedTypes="0" containsString="0" containsNumber="1" containsInteger="1" minValue="0" maxValue="89"/>
    </cacheField>
    <cacheField name="f1312_6" numFmtId="0">
      <sharedItems containsSemiMixedTypes="0" containsString="0" containsNumber="1" containsInteger="1" minValue="0" maxValue="117"/>
    </cacheField>
    <cacheField name="f1312_7" numFmtId="0">
      <sharedItems containsSemiMixedTypes="0" containsString="0" containsNumber="1" containsInteger="1" minValue="0" maxValue="117"/>
    </cacheField>
    <cacheField name="f1312_8" numFmtId="0">
      <sharedItems containsSemiMixedTypes="0" containsString="0" containsNumber="1" containsInteger="1" minValue="0" maxValue="14"/>
    </cacheField>
    <cacheField name="f1313_1" numFmtId="0">
      <sharedItems containsSemiMixedTypes="0" containsString="0" containsNumber="1" containsInteger="1" minValue="0" maxValue="738"/>
    </cacheField>
    <cacheField name="f1313_2" numFmtId="0">
      <sharedItems containsSemiMixedTypes="0" containsString="0" containsNumber="1" containsInteger="1" minValue="0" maxValue="378922"/>
    </cacheField>
    <cacheField name="f1314_1" numFmtId="0">
      <sharedItems containsSemiMixedTypes="0" containsString="0" containsNumber="1" containsInteger="1" minValue="0" maxValue="356"/>
    </cacheField>
    <cacheField name="f1314_2" numFmtId="0">
      <sharedItems containsSemiMixedTypes="0" containsString="0" containsNumber="1" containsInteger="1" minValue="0" maxValue="66848"/>
    </cacheField>
    <cacheField name="f1315_1" numFmtId="0">
      <sharedItems containsSemiMixedTypes="0" containsString="0" containsNumber="1" containsInteger="1" minValue="0" maxValue="521"/>
    </cacheField>
    <cacheField name="f1315_2" numFmtId="0">
      <sharedItems containsSemiMixedTypes="0" containsString="0" containsNumber="1" containsInteger="1" minValue="0" maxValue="137076"/>
    </cacheField>
    <cacheField name="f1316_1" numFmtId="0">
      <sharedItems containsSemiMixedTypes="0" containsString="0" containsNumber="1" containsInteger="1" minValue="0" maxValue="506"/>
    </cacheField>
    <cacheField name="f1316_2" numFmtId="0">
      <sharedItems containsSemiMixedTypes="0" containsString="0" containsNumber="1" containsInteger="1" minValue="0" maxValue="160401"/>
    </cacheField>
    <cacheField name="f1317_1" numFmtId="0">
      <sharedItems containsSemiMixedTypes="0" containsString="0" containsNumber="1" containsInteger="1" minValue="0" maxValue="187"/>
    </cacheField>
    <cacheField name="f1317_2" numFmtId="0">
      <sharedItems containsSemiMixedTypes="0" containsString="0" containsNumber="1" containsInteger="1" minValue="0" maxValue="16989"/>
    </cacheField>
    <cacheField name="f1318_1" numFmtId="0">
      <sharedItems containsSemiMixedTypes="0" containsString="0" containsNumber="1" containsInteger="1" minValue="0" maxValue="554"/>
    </cacheField>
    <cacheField name="f1318_2" numFmtId="0">
      <sharedItems containsSemiMixedTypes="0" containsString="0" containsNumber="1" containsInteger="1" minValue="0" maxValue="87195"/>
    </cacheField>
    <cacheField name="f1319_1" numFmtId="0">
      <sharedItems containsSemiMixedTypes="0" containsString="0" containsNumber="1" containsInteger="1" minValue="0" maxValue="295"/>
    </cacheField>
    <cacheField name="f1319_2" numFmtId="0">
      <sharedItems containsSemiMixedTypes="0" containsString="0" containsNumber="1" containsInteger="1" minValue="0" maxValue="55773"/>
    </cacheField>
    <cacheField name="f1320_1" numFmtId="0">
      <sharedItems containsSemiMixedTypes="0" containsString="0" containsNumber="1" containsInteger="1" minValue="0" maxValue="248"/>
    </cacheField>
    <cacheField name="f1320_2" numFmtId="0">
      <sharedItems containsSemiMixedTypes="0" containsString="0" containsNumber="1" containsInteger="1" minValue="0" maxValue="61747"/>
    </cacheField>
    <cacheField name="f1321_1" numFmtId="0">
      <sharedItems containsSemiMixedTypes="0" containsString="0" containsNumber="1" containsInteger="1" minValue="0" maxValue="274"/>
    </cacheField>
    <cacheField name="f1321_2" numFmtId="0">
      <sharedItems containsSemiMixedTypes="0" containsString="0" containsNumber="1" containsInteger="1" minValue="0" maxValue="96276"/>
    </cacheField>
    <cacheField name="f1322_1" numFmtId="0">
      <sharedItems containsSemiMixedTypes="0" containsString="0" containsNumber="1" containsInteger="1" minValue="0" maxValue="197"/>
    </cacheField>
    <cacheField name="f1322_2" numFmtId="0">
      <sharedItems containsSemiMixedTypes="0" containsString="0" containsNumber="1" containsInteger="1" minValue="0" maxValue="53725"/>
    </cacheField>
    <cacheField name="f1323_1" numFmtId="0">
      <sharedItems containsSemiMixedTypes="0" containsString="0" containsNumber="1" containsInteger="1" minValue="0" maxValue="578"/>
    </cacheField>
    <cacheField name="f1323_2" numFmtId="0">
      <sharedItems containsSemiMixedTypes="0" containsString="0" containsNumber="1" containsInteger="1" minValue="0" maxValue="231485"/>
    </cacheField>
    <cacheField name="f1324_1" numFmtId="0">
      <sharedItems containsSemiMixedTypes="0" containsString="0" containsNumber="1" containsInteger="1" minValue="0" maxValue="309"/>
    </cacheField>
    <cacheField name="f1324_2" numFmtId="0">
      <sharedItems containsSemiMixedTypes="0" containsString="0" containsNumber="1" containsInteger="1" minValue="0" maxValue="92309"/>
    </cacheField>
    <cacheField name="f1325_1" numFmtId="0">
      <sharedItems containsSemiMixedTypes="0" containsString="0" containsNumber="1" containsInteger="1" minValue="0" maxValue="260"/>
    </cacheField>
    <cacheField name="f1325_2" numFmtId="0">
      <sharedItems containsSemiMixedTypes="0" containsString="0" containsNumber="1" containsInteger="1" minValue="0" maxValue="85065"/>
    </cacheField>
    <cacheField name="f1326_1" numFmtId="0">
      <sharedItems containsSemiMixedTypes="0" containsString="0" containsNumber="1" containsInteger="1" minValue="0" maxValue="515"/>
    </cacheField>
    <cacheField name="f1326_2" numFmtId="0">
      <sharedItems containsSemiMixedTypes="0" containsString="0" containsNumber="1" containsInteger="1" minValue="0" maxValue="173555"/>
    </cacheField>
    <cacheField name="Kontrola" numFmtId="0">
      <sharedItems containsSemiMixedTypes="0" containsString="0" containsNumber="1" containsInteger="1" minValue="0" maxValue="1"/>
    </cacheField>
    <cacheField name="Souhlas" numFmtId="0">
      <sharedItems containsSemiMixedTypes="0" containsString="0" containsNumber="1" containsInteger="1" minValue="0" maxValue="1"/>
    </cacheField>
    <cacheField name="Vyplneno" numFmtId="22">
      <sharedItems containsSemiMixedTypes="0" containsNonDate="0" containsDate="1" containsString="0" minDate="2010-01-29T14:13:41" maxDate="2010-09-21T11:13:42"/>
    </cacheField>
    <cacheField name="Mutac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s v="01/001111"/>
    <n v="32"/>
    <s v="CZ010"/>
    <s v="Hlavní město Praha"/>
    <s v="01"/>
    <x v="0"/>
    <n v="3"/>
    <n v="0"/>
    <s v="Národní divadllo"/>
    <n v="995"/>
    <s v="Statovské divadlo"/>
    <n v="695"/>
    <s v="Divadlo Kolowrat"/>
    <n v="80"/>
    <s v="0"/>
    <n v="0"/>
    <n v="3"/>
    <n v="1"/>
    <n v="1"/>
    <n v="0"/>
    <n v="0"/>
    <n v="1"/>
    <n v="0"/>
    <n v="0"/>
    <n v="0"/>
    <n v="0"/>
    <s v="NE"/>
    <n v="237736"/>
    <n v="0"/>
    <n v="236072"/>
    <n v="3279"/>
    <n v="176065"/>
    <n v="174401"/>
    <n v="2769"/>
    <n v="0"/>
    <n v="0"/>
    <n v="0"/>
    <n v="176182"/>
    <n v="0"/>
    <n v="169762"/>
    <n v="1500"/>
    <n v="139419"/>
    <n v="133489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665"/>
    <n v="0"/>
    <n v="80385"/>
    <n v="8545"/>
    <n v="71312"/>
    <n v="71032"/>
    <n v="8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8"/>
    <n v="0"/>
    <n v="0"/>
    <n v="0"/>
    <n v="0"/>
    <n v="0"/>
    <n v="22503"/>
    <n v="4975"/>
    <n v="17016"/>
    <n v="494583"/>
    <n v="3788"/>
    <n v="486219"/>
    <n v="13324"/>
    <n v="386796"/>
    <n v="378922"/>
    <n v="12699"/>
    <n v="22503"/>
    <n v="4975"/>
    <n v="17016"/>
    <n v="15670"/>
    <n v="0"/>
    <n v="15670"/>
    <n v="0"/>
    <n v="14032"/>
    <n v="14032"/>
    <n v="0"/>
    <n v="0"/>
    <n v="0"/>
    <n v="0"/>
    <n v="163008"/>
    <n v="124583"/>
    <n v="0"/>
    <n v="0"/>
    <n v="503301"/>
    <n v="0"/>
    <n v="0"/>
    <n v="0"/>
    <n v="0"/>
    <n v="0"/>
    <n v="25620"/>
    <n v="61065"/>
    <n v="752994"/>
    <n v="17108"/>
    <n v="0"/>
    <n v="0"/>
    <n v="0"/>
    <n v="0"/>
    <n v="0"/>
    <n v="17108"/>
    <n v="243694"/>
    <n v="3909"/>
    <n v="412925"/>
    <n v="297213"/>
    <n v="6570"/>
    <n v="101084"/>
    <n v="8058"/>
    <n v="8231"/>
    <n v="911"/>
    <n v="0"/>
    <n v="69543"/>
    <n v="17640"/>
    <n v="752944"/>
    <n v="96883"/>
    <n v="95242"/>
    <n v="1641"/>
    <n v="1400"/>
    <n v="30"/>
    <n v="900"/>
    <n v="30"/>
    <n v="1400"/>
    <n v="50"/>
    <n v="0"/>
    <n v="0"/>
    <n v="0"/>
    <n v="0"/>
    <n v="1000"/>
    <n v="30"/>
    <n v="0"/>
    <n v="0"/>
    <n v="0"/>
    <n v="0"/>
    <n v="0"/>
    <n v="0"/>
    <n v="0"/>
    <n v="0"/>
    <n v="0"/>
    <n v="0"/>
    <n v="0"/>
    <n v="10"/>
    <n v="1"/>
    <n v="0"/>
    <n v="1"/>
    <n v="0"/>
    <d v="1899-12-31T00:00:00"/>
    <d v="1899-12-31T00:00:00"/>
    <d v="2010-05-04T10:37:40"/>
  </r>
  <r>
    <s v="01/002111"/>
    <n v="19"/>
    <s v="CZ010"/>
    <s v="Hlavní město Praha"/>
    <s v="01"/>
    <x v="0"/>
    <n v="1"/>
    <n v="0"/>
    <s v="Státní opera Praha"/>
    <n v="1074"/>
    <s v="0"/>
    <n v="0"/>
    <s v="0"/>
    <n v="0"/>
    <s v="0"/>
    <n v="0"/>
    <n v="2"/>
    <n v="0"/>
    <n v="1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176997"/>
    <n v="0"/>
    <n v="175929"/>
    <n v="58458"/>
    <n v="126747"/>
    <n v="125679"/>
    <n v="58022"/>
    <n v="0"/>
    <n v="0"/>
    <n v="0"/>
    <n v="15642"/>
    <n v="0"/>
    <n v="14574"/>
    <n v="0"/>
    <n v="10416"/>
    <n v="9348"/>
    <n v="0"/>
    <n v="0"/>
    <n v="0"/>
    <n v="0"/>
    <n v="0"/>
    <n v="0"/>
    <n v="0"/>
    <n v="0"/>
    <n v="0"/>
    <n v="0"/>
    <n v="0"/>
    <n v="0"/>
    <n v="0"/>
    <n v="0"/>
    <n v="48219"/>
    <n v="0"/>
    <n v="46845"/>
    <n v="4562"/>
    <n v="36613"/>
    <n v="35239"/>
    <n v="4028"/>
    <n v="1041"/>
    <n v="0"/>
    <n v="8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82"/>
    <n v="2684"/>
    <n v="2082"/>
    <n v="300"/>
    <n v="1920"/>
    <n v="1520"/>
    <n v="300"/>
    <n v="4164"/>
    <n v="3123"/>
    <n v="3626"/>
    <n v="243440"/>
    <n v="2684"/>
    <n v="239430"/>
    <n v="63320"/>
    <n v="175696"/>
    <n v="171786"/>
    <n v="62350"/>
    <n v="5205"/>
    <n v="3123"/>
    <n v="4474"/>
    <n v="10410"/>
    <n v="0"/>
    <n v="10410"/>
    <n v="0"/>
    <n v="8035"/>
    <n v="8035"/>
    <n v="0"/>
    <n v="1041"/>
    <n v="0"/>
    <n v="848"/>
    <n v="102295"/>
    <n v="78738"/>
    <n v="1020"/>
    <n v="22537"/>
    <n v="147725"/>
    <n v="0"/>
    <n v="400"/>
    <n v="0"/>
    <n v="0"/>
    <n v="0"/>
    <n v="205"/>
    <n v="24663"/>
    <n v="275288"/>
    <n v="0"/>
    <n v="0"/>
    <n v="0"/>
    <n v="0"/>
    <n v="0"/>
    <n v="0"/>
    <n v="0"/>
    <n v="87073"/>
    <n v="1981"/>
    <n v="133366"/>
    <n v="96974"/>
    <n v="1434"/>
    <n v="32489"/>
    <n v="2469"/>
    <n v="26914"/>
    <n v="578"/>
    <n v="16"/>
    <n v="16719"/>
    <n v="8822"/>
    <n v="273488"/>
    <n v="4398"/>
    <n v="4398"/>
    <n v="0"/>
    <n v="1150"/>
    <n v="100"/>
    <n v="0"/>
    <n v="0"/>
    <n v="0"/>
    <n v="0"/>
    <n v="1150"/>
    <n v="100"/>
    <n v="0"/>
    <n v="0"/>
    <n v="800"/>
    <n v="100"/>
    <n v="0"/>
    <n v="0"/>
    <n v="0"/>
    <n v="0"/>
    <n v="0"/>
    <n v="0"/>
    <n v="0"/>
    <n v="0"/>
    <n v="600"/>
    <n v="100"/>
    <n v="0"/>
    <n v="50"/>
    <n v="0"/>
    <n v="5"/>
    <n v="0"/>
    <n v="20"/>
    <d v="1899-12-31T00:00:00"/>
    <d v="1899-12-31T00:00:00"/>
    <d v="2010-02-08T12:18:21"/>
  </r>
  <r>
    <s v="01/003111"/>
    <n v="167"/>
    <s v="CZ010"/>
    <s v="Hlavní město Praha"/>
    <s v="01"/>
    <x v="0"/>
    <n v="1"/>
    <n v="0"/>
    <s v="Laterna magika"/>
    <n v="393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3144"/>
    <n v="0"/>
    <n v="2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3"/>
    <n v="0"/>
    <n v="156"/>
    <n v="0"/>
    <n v="0"/>
    <n v="0"/>
    <n v="0"/>
    <n v="0"/>
    <n v="0"/>
    <n v="0"/>
    <n v="0"/>
    <n v="0"/>
    <n v="0"/>
    <n v="0"/>
    <n v="0"/>
    <n v="0"/>
    <n v="0"/>
    <n v="0"/>
    <n v="0"/>
    <n v="0"/>
    <n v="7074"/>
    <n v="0"/>
    <n v="59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53"/>
    <n v="0"/>
    <n v="86853"/>
    <n v="0"/>
    <n v="44017"/>
    <n v="44017"/>
    <n v="0"/>
    <n v="0"/>
    <n v="0"/>
    <n v="0"/>
    <n v="0"/>
    <n v="0"/>
    <n v="0"/>
    <n v="0"/>
    <n v="0"/>
    <n v="0"/>
    <n v="0"/>
    <n v="393"/>
    <n v="0"/>
    <n v="393"/>
    <n v="86853"/>
    <n v="0"/>
    <n v="86853"/>
    <n v="0"/>
    <n v="44017"/>
    <n v="44017"/>
    <n v="0"/>
    <n v="11004"/>
    <n v="0"/>
    <n v="8846"/>
    <n v="0"/>
    <n v="0"/>
    <n v="0"/>
    <n v="0"/>
    <n v="0"/>
    <n v="0"/>
    <n v="0"/>
    <n v="7467"/>
    <n v="0"/>
    <n v="5486"/>
    <n v="22567"/>
    <n v="21164"/>
    <n v="0"/>
    <n v="0"/>
    <n v="18281"/>
    <n v="0"/>
    <n v="0"/>
    <n v="0"/>
    <n v="0"/>
    <n v="0"/>
    <n v="1075"/>
    <n v="2769"/>
    <n v="44692"/>
    <n v="0"/>
    <n v="0"/>
    <n v="0"/>
    <n v="0"/>
    <n v="0"/>
    <n v="0"/>
    <n v="0"/>
    <n v="24111"/>
    <n v="6592"/>
    <n v="25671"/>
    <n v="17843"/>
    <n v="914"/>
    <n v="6114"/>
    <n v="800"/>
    <n v="0"/>
    <n v="5"/>
    <n v="279"/>
    <n v="0"/>
    <n v="614"/>
    <n v="50680"/>
    <n v="0"/>
    <n v="0"/>
    <n v="0"/>
    <n v="680"/>
    <n v="100"/>
    <n v="680"/>
    <n v="100"/>
    <n v="0"/>
    <n v="0"/>
    <n v="0"/>
    <n v="0"/>
    <n v="680"/>
    <n v="100"/>
    <n v="0"/>
    <n v="0"/>
    <n v="680"/>
    <n v="100"/>
    <n v="0"/>
    <n v="0"/>
    <n v="0"/>
    <n v="0"/>
    <n v="680"/>
    <n v="100"/>
    <n v="680"/>
    <n v="100"/>
    <n v="1"/>
    <n v="0"/>
    <n v="0"/>
    <n v="20"/>
    <n v="1"/>
    <n v="0"/>
    <d v="1899-12-31T00:00:00"/>
    <d v="1899-12-31T00:00:00"/>
    <d v="2010-04-13T10:29:20"/>
  </r>
  <r>
    <s v="01/004111"/>
    <n v="178"/>
    <s v="CZ010"/>
    <s v="Hlavní město Praha"/>
    <s v="21"/>
    <x v="0"/>
    <n v="2"/>
    <n v="0"/>
    <s v="Pruhovaný sál"/>
    <n v="175"/>
    <s v="Eliadová knihovna"/>
    <n v="55"/>
    <s v="0"/>
    <n v="0"/>
    <s v="0"/>
    <n v="0"/>
    <n v="1"/>
    <n v="1"/>
    <n v="0"/>
    <n v="0"/>
    <n v="0"/>
    <n v="0"/>
    <n v="0"/>
    <n v="0"/>
    <n v="0"/>
    <n v="0"/>
    <s v="NE"/>
    <n v="38933"/>
    <n v="750"/>
    <n v="34007"/>
    <n v="492"/>
    <n v="31081"/>
    <n v="27897"/>
    <n v="357"/>
    <n v="5573"/>
    <n v="875"/>
    <n v="47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200"/>
    <n v="0"/>
    <n v="200"/>
    <n v="20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50"/>
    <n v="50"/>
    <n v="0"/>
    <n v="114"/>
    <n v="0"/>
    <n v="114"/>
    <n v="39183"/>
    <n v="750"/>
    <n v="34257"/>
    <n v="492"/>
    <n v="31331"/>
    <n v="28147"/>
    <n v="357"/>
    <n v="5687"/>
    <n v="875"/>
    <n v="4843"/>
    <n v="1261"/>
    <n v="0"/>
    <n v="1261"/>
    <n v="0"/>
    <n v="1132"/>
    <n v="1132"/>
    <n v="0"/>
    <n v="0"/>
    <n v="0"/>
    <n v="0"/>
    <n v="6427"/>
    <n v="4461"/>
    <n v="506"/>
    <n v="35"/>
    <n v="35"/>
    <n v="0"/>
    <n v="20569"/>
    <n v="0"/>
    <n v="0"/>
    <n v="0"/>
    <n v="50"/>
    <n v="164"/>
    <n v="27245"/>
    <n v="0"/>
    <n v="0"/>
    <n v="3200"/>
    <n v="0"/>
    <n v="0"/>
    <n v="0"/>
    <n v="3200"/>
    <n v="4841"/>
    <n v="103"/>
    <n v="17630"/>
    <n v="12708"/>
    <n v="339"/>
    <n v="4232"/>
    <n v="351"/>
    <n v="2391"/>
    <n v="0"/>
    <n v="0"/>
    <n v="1174"/>
    <n v="1009"/>
    <n v="27045"/>
    <n v="4418"/>
    <n v="4418"/>
    <n v="0"/>
    <n v="350"/>
    <n v="1"/>
    <n v="350"/>
    <n v="100"/>
    <n v="0"/>
    <n v="0"/>
    <n v="0"/>
    <n v="0"/>
    <n v="0"/>
    <n v="0"/>
    <n v="0"/>
    <n v="0"/>
    <n v="0"/>
    <n v="0"/>
    <n v="0"/>
    <n v="0"/>
    <n v="40"/>
    <n v="40"/>
    <n v="0"/>
    <n v="0"/>
    <n v="250"/>
    <n v="1"/>
    <n v="0"/>
    <n v="20"/>
    <n v="0"/>
    <n v="15"/>
    <n v="0"/>
    <n v="30"/>
    <d v="1899-12-31T00:00:00"/>
    <d v="1899-12-31T00:00:00"/>
    <d v="2010-04-16T09:07:15"/>
  </r>
  <r>
    <s v="01/006111"/>
    <n v="125"/>
    <s v="CZ010"/>
    <s v="Hlavní město Praha"/>
    <s v="21"/>
    <x v="0"/>
    <n v="2"/>
    <n v="0"/>
    <s v="Divadlo"/>
    <n v="172"/>
    <s v="Malá scéna"/>
    <n v="120"/>
    <s v="0"/>
    <n v="0"/>
    <s v="0"/>
    <n v="0"/>
    <n v="2"/>
    <n v="2"/>
    <n v="0"/>
    <n v="0"/>
    <n v="0"/>
    <n v="0"/>
    <n v="0"/>
    <n v="0"/>
    <n v="0"/>
    <n v="1"/>
    <s v="ANO"/>
    <n v="37874"/>
    <n v="0"/>
    <n v="30274"/>
    <n v="0"/>
    <n v="33626"/>
    <n v="26026"/>
    <n v="0"/>
    <n v="5218"/>
    <n v="0"/>
    <n v="5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74"/>
    <n v="0"/>
    <n v="30274"/>
    <n v="0"/>
    <n v="33626"/>
    <n v="26026"/>
    <n v="0"/>
    <n v="5218"/>
    <n v="0"/>
    <n v="5060"/>
    <n v="12374"/>
    <n v="0"/>
    <n v="9174"/>
    <n v="0"/>
    <n v="10422"/>
    <n v="7222"/>
    <n v="0"/>
    <n v="3002"/>
    <n v="0"/>
    <n v="2844"/>
    <n v="7365"/>
    <n v="5463"/>
    <n v="1016"/>
    <n v="0"/>
    <n v="0"/>
    <n v="0"/>
    <n v="20679"/>
    <n v="0"/>
    <n v="0"/>
    <n v="0"/>
    <n v="0"/>
    <n v="1217"/>
    <n v="29261"/>
    <n v="0"/>
    <n v="0"/>
    <n v="0"/>
    <n v="0"/>
    <n v="0"/>
    <n v="0"/>
    <n v="0"/>
    <n v="8948"/>
    <n v="3535"/>
    <n v="17492"/>
    <n v="12165"/>
    <n v="741"/>
    <n v="4132"/>
    <n v="454"/>
    <n v="1706"/>
    <n v="74"/>
    <n v="0"/>
    <n v="1041"/>
    <n v="0"/>
    <n v="29261"/>
    <n v="0"/>
    <n v="0"/>
    <n v="0"/>
    <n v="350"/>
    <n v="30"/>
    <n v="35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3"/>
    <d v="1899-12-31T00:00:00"/>
    <d v="1899-12-31T00:00:00"/>
    <d v="2010-05-03T11:29:43"/>
  </r>
  <r>
    <s v="01/007111"/>
    <n v="35"/>
    <s v="CZ010"/>
    <s v="Hlavní město Praha"/>
    <s v="21"/>
    <x v="0"/>
    <n v="1"/>
    <n v="0"/>
    <s v="Divadlo v Dlouhé"/>
    <n v="483"/>
    <s v="0"/>
    <n v="0"/>
    <s v="0"/>
    <n v="0"/>
    <s v="0"/>
    <n v="0"/>
    <n v="1"/>
    <n v="1"/>
    <n v="0"/>
    <n v="0"/>
    <n v="0"/>
    <n v="0"/>
    <n v="0"/>
    <n v="0"/>
    <n v="0"/>
    <n v="1"/>
    <s v="ANO"/>
    <n v="91656"/>
    <n v="0"/>
    <n v="80856"/>
    <n v="1200"/>
    <n v="89760"/>
    <n v="78960"/>
    <n v="1200"/>
    <n v="13405"/>
    <n v="0"/>
    <n v="13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56"/>
    <n v="0"/>
    <n v="80856"/>
    <n v="1200"/>
    <n v="89760"/>
    <n v="78960"/>
    <n v="1200"/>
    <n v="13405"/>
    <n v="0"/>
    <n v="13041"/>
    <n v="48300"/>
    <n v="0"/>
    <n v="47900"/>
    <n v="0"/>
    <n v="47626"/>
    <n v="47226"/>
    <n v="0"/>
    <n v="13000"/>
    <n v="0"/>
    <n v="12636"/>
    <n v="22548"/>
    <n v="12032"/>
    <n v="1218"/>
    <n v="0"/>
    <n v="179"/>
    <n v="0"/>
    <n v="38951"/>
    <n v="0"/>
    <n v="0"/>
    <n v="0"/>
    <n v="246"/>
    <n v="67"/>
    <n v="61991"/>
    <n v="0"/>
    <n v="0"/>
    <n v="0"/>
    <n v="0"/>
    <n v="0"/>
    <n v="0"/>
    <n v="0"/>
    <n v="31290"/>
    <n v="9290"/>
    <n v="24722"/>
    <n v="18057"/>
    <n v="625"/>
    <n v="6035"/>
    <n v="5"/>
    <n v="1889"/>
    <n v="5"/>
    <n v="12"/>
    <n v="2769"/>
    <n v="729"/>
    <n v="61416"/>
    <n v="3760"/>
    <n v="3760"/>
    <n v="0"/>
    <n v="290"/>
    <n v="1"/>
    <n v="29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3"/>
    <n v="1"/>
    <n v="0"/>
    <d v="1899-12-31T00:00:00"/>
    <d v="1899-12-31T00:00:00"/>
    <d v="2010-02-01T12:34:21"/>
  </r>
  <r>
    <s v="01/008111"/>
    <n v="81"/>
    <s v="CZ010"/>
    <s v="Hlavní město Praha"/>
    <s v="21"/>
    <x v="0"/>
    <n v="2"/>
    <n v="0"/>
    <s v="Divadlo Minor - Velký sál"/>
    <n v="224"/>
    <s v="Divadlo Minor - Malá scéna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72"/>
    <n v="444"/>
    <n v="48422"/>
    <n v="1250"/>
    <n v="41585"/>
    <n v="40335"/>
    <n v="1250"/>
    <n v="14964"/>
    <n v="444"/>
    <n v="14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672"/>
    <n v="444"/>
    <n v="48422"/>
    <n v="1250"/>
    <n v="41585"/>
    <n v="40335"/>
    <n v="1250"/>
    <n v="14964"/>
    <n v="444"/>
    <n v="14263"/>
    <n v="49672"/>
    <n v="444"/>
    <n v="48422"/>
    <n v="1250"/>
    <n v="41585"/>
    <n v="40335"/>
    <n v="1250"/>
    <n v="14964"/>
    <n v="444"/>
    <n v="14263"/>
    <n v="4444"/>
    <n v="4312"/>
    <n v="132"/>
    <n v="0"/>
    <n v="0"/>
    <n v="0"/>
    <n v="30225"/>
    <n v="0"/>
    <n v="60"/>
    <n v="0"/>
    <n v="450"/>
    <n v="924"/>
    <n v="36103"/>
    <n v="0"/>
    <n v="0"/>
    <n v="0"/>
    <n v="0"/>
    <n v="0"/>
    <n v="0"/>
    <n v="0"/>
    <n v="11471"/>
    <n v="611"/>
    <n v="18857"/>
    <n v="13747"/>
    <n v="526"/>
    <n v="4584"/>
    <n v="0"/>
    <n v="3098"/>
    <n v="0"/>
    <n v="0"/>
    <n v="2674"/>
    <n v="0"/>
    <n v="36100"/>
    <n v="1234"/>
    <n v="1234"/>
    <n v="0"/>
    <n v="250"/>
    <n v="1"/>
    <n v="0"/>
    <n v="0"/>
    <n v="0"/>
    <n v="0"/>
    <n v="0"/>
    <n v="0"/>
    <n v="0"/>
    <n v="0"/>
    <n v="0"/>
    <n v="0"/>
    <n v="0"/>
    <n v="0"/>
    <n v="250"/>
    <n v="1"/>
    <n v="0"/>
    <n v="0"/>
    <n v="0"/>
    <n v="0"/>
    <n v="0"/>
    <n v="0"/>
    <n v="0"/>
    <n v="1"/>
    <n v="0"/>
    <n v="50"/>
    <n v="0"/>
    <n v="10"/>
    <d v="1899-12-31T00:00:00"/>
    <d v="1899-12-31T00:00:00"/>
    <d v="2010-03-12T11:47:43"/>
  </r>
  <r>
    <s v="01/009111"/>
    <n v="139"/>
    <s v="CZ010"/>
    <s v="Hlavní město Praha"/>
    <s v="02"/>
    <x v="0"/>
    <n v="2"/>
    <n v="0"/>
    <s v="DISK"/>
    <n v="120"/>
    <s v="Řetízek"/>
    <n v="40"/>
    <s v="0"/>
    <n v="0"/>
    <s v="0"/>
    <n v="0"/>
    <n v="2"/>
    <n v="1"/>
    <n v="0"/>
    <n v="0"/>
    <n v="0"/>
    <n v="0"/>
    <n v="0"/>
    <n v="1"/>
    <n v="0"/>
    <n v="0"/>
    <s v="NE"/>
    <n v="17110"/>
    <n v="0"/>
    <n v="16080"/>
    <n v="0"/>
    <n v="12623"/>
    <n v="11620"/>
    <n v="0"/>
    <n v="789"/>
    <n v="0"/>
    <n v="6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0"/>
    <n v="0"/>
    <n v="2040"/>
    <n v="180"/>
    <n v="758"/>
    <n v="758"/>
    <n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150"/>
    <n v="0"/>
    <n v="18120"/>
    <n v="180"/>
    <n v="13381"/>
    <n v="12378"/>
    <n v="169"/>
    <n v="789"/>
    <n v="0"/>
    <n v="673"/>
    <n v="2040"/>
    <n v="0"/>
    <n v="2040"/>
    <n v="180"/>
    <n v="758"/>
    <n v="758"/>
    <n v="169"/>
    <n v="0"/>
    <n v="0"/>
    <n v="0"/>
    <n v="1523"/>
    <n v="929"/>
    <n v="25"/>
    <n v="27"/>
    <n v="8196"/>
    <n v="50"/>
    <n v="0"/>
    <n v="25"/>
    <n v="0"/>
    <n v="0"/>
    <n v="120"/>
    <n v="13"/>
    <n v="9927"/>
    <n v="0"/>
    <n v="0"/>
    <n v="0"/>
    <n v="0"/>
    <n v="0"/>
    <n v="0"/>
    <n v="0"/>
    <n v="4175"/>
    <n v="15"/>
    <n v="5351"/>
    <n v="3663"/>
    <n v="468"/>
    <n v="1212"/>
    <n v="8"/>
    <n v="210"/>
    <n v="1"/>
    <n v="0"/>
    <n v="0"/>
    <n v="757"/>
    <n v="10494"/>
    <n v="0"/>
    <n v="0"/>
    <n v="0"/>
    <n v="120"/>
    <n v="40"/>
    <n v="120"/>
    <n v="40"/>
    <n v="0"/>
    <n v="0"/>
    <n v="0"/>
    <n v="0"/>
    <n v="0"/>
    <n v="0"/>
    <n v="0"/>
    <n v="0"/>
    <n v="0"/>
    <n v="0"/>
    <n v="120"/>
    <n v="40"/>
    <n v="0"/>
    <n v="0"/>
    <n v="0"/>
    <n v="0"/>
    <n v="0"/>
    <n v="0"/>
    <n v="0"/>
    <n v="80"/>
    <n v="0"/>
    <n v="7"/>
    <n v="1"/>
    <n v="0"/>
    <d v="1899-12-31T00:00:00"/>
    <d v="1899-12-30T00:00:00"/>
    <d v="2010-04-06T14:12:54"/>
  </r>
  <r>
    <s v="01/010112"/>
    <n v="111"/>
    <s v="CZ010"/>
    <s v="Hlavní město Praha"/>
    <s v="21"/>
    <x v="0"/>
    <n v="3"/>
    <n v="0"/>
    <s v="ABC"/>
    <n v="482"/>
    <s v="Abíčko - malá scéna"/>
    <n v="56"/>
    <s v="Rokoko"/>
    <n v="202"/>
    <s v="0"/>
    <n v="0"/>
    <n v="1"/>
    <n v="1"/>
    <n v="0"/>
    <n v="0"/>
    <n v="0"/>
    <n v="0"/>
    <n v="0"/>
    <n v="0"/>
    <n v="0"/>
    <n v="0"/>
    <s v="NE"/>
    <n v="162816"/>
    <n v="0"/>
    <n v="147766"/>
    <n v="700"/>
    <n v="137439"/>
    <n v="122389"/>
    <n v="700"/>
    <n v="964"/>
    <n v="0"/>
    <n v="9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4"/>
    <n v="0"/>
    <n v="964"/>
    <n v="0"/>
    <n v="0"/>
    <n v="0"/>
    <n v="0"/>
    <n v="0"/>
    <n v="0"/>
    <n v="0"/>
    <n v="0"/>
    <n v="0"/>
    <n v="0"/>
    <n v="0"/>
    <n v="1446"/>
    <n v="0"/>
    <n v="0"/>
    <n v="0"/>
    <n v="0"/>
    <n v="0"/>
    <n v="2410"/>
    <n v="1446"/>
    <n v="2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0"/>
    <n v="0"/>
    <n v="1020"/>
    <n v="162816"/>
    <n v="1446"/>
    <n v="147766"/>
    <n v="700"/>
    <n v="137439"/>
    <n v="122389"/>
    <n v="700"/>
    <n v="5358"/>
    <n v="1446"/>
    <n v="5358"/>
    <n v="4820"/>
    <n v="0"/>
    <n v="4820"/>
    <n v="0"/>
    <n v="3571"/>
    <n v="3571"/>
    <n v="0"/>
    <n v="964"/>
    <n v="0"/>
    <n v="964"/>
    <n v="27995"/>
    <n v="23214"/>
    <n v="1895"/>
    <n v="106"/>
    <n v="42"/>
    <n v="0"/>
    <n v="52990"/>
    <n v="0"/>
    <n v="0"/>
    <n v="0"/>
    <n v="0"/>
    <n v="166"/>
    <n v="81193"/>
    <n v="0"/>
    <n v="0"/>
    <n v="3000"/>
    <n v="0"/>
    <n v="0"/>
    <n v="0"/>
    <n v="3000"/>
    <n v="26823"/>
    <n v="6238"/>
    <n v="40757"/>
    <n v="27477"/>
    <n v="3086"/>
    <n v="9631"/>
    <n v="563"/>
    <n v="7664"/>
    <n v="0"/>
    <n v="0"/>
    <n v="5508"/>
    <n v="321"/>
    <n v="81073"/>
    <n v="9305"/>
    <n v="9245"/>
    <n v="60"/>
    <n v="350"/>
    <n v="90"/>
    <n v="350"/>
    <n v="90"/>
    <n v="0"/>
    <n v="0"/>
    <n v="0"/>
    <n v="0"/>
    <n v="350"/>
    <n v="90"/>
    <n v="0"/>
    <n v="0"/>
    <n v="350"/>
    <n v="90"/>
    <n v="0"/>
    <n v="0"/>
    <n v="0"/>
    <n v="0"/>
    <n v="0"/>
    <n v="0"/>
    <n v="350"/>
    <n v="90"/>
    <n v="0"/>
    <n v="10"/>
    <n v="0"/>
    <n v="75"/>
    <n v="1"/>
    <n v="0"/>
    <d v="1899-12-31T00:00:00"/>
    <d v="1899-12-31T00:00:00"/>
    <d v="2010-03-25T14:20:52"/>
  </r>
  <r>
    <s v="01/011111"/>
    <n v="162"/>
    <s v="CZ010"/>
    <s v="Hlavní město Praha"/>
    <s v="71"/>
    <x v="1"/>
    <n v="1"/>
    <n v="0"/>
    <s v="Divadelní sál"/>
    <n v="55"/>
    <s v="0"/>
    <n v="0"/>
    <s v="0"/>
    <n v="0"/>
    <s v="0"/>
    <n v="0"/>
    <n v="0"/>
    <n v="0"/>
    <n v="0"/>
    <n v="0"/>
    <n v="0"/>
    <n v="0"/>
    <n v="0"/>
    <n v="0"/>
    <n v="0"/>
    <n v="1"/>
    <s v="ANO"/>
    <n v="3505"/>
    <n v="1350"/>
    <n v="3355"/>
    <n v="0"/>
    <n v="3015"/>
    <n v="2875"/>
    <n v="0"/>
    <n v="4125"/>
    <n v="1485"/>
    <n v="3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5"/>
    <n v="1350"/>
    <n v="3355"/>
    <n v="0"/>
    <n v="3015"/>
    <n v="2875"/>
    <n v="0"/>
    <n v="4125"/>
    <n v="1485"/>
    <n v="3117"/>
    <n v="0"/>
    <n v="0"/>
    <n v="0"/>
    <n v="0"/>
    <n v="0"/>
    <n v="0"/>
    <n v="0"/>
    <n v="0"/>
    <n v="0"/>
    <n v="0"/>
    <n v="685"/>
    <n v="662"/>
    <n v="23"/>
    <n v="0"/>
    <n v="0"/>
    <n v="1100"/>
    <n v="0"/>
    <n v="0"/>
    <n v="0"/>
    <n v="0"/>
    <n v="75"/>
    <n v="143"/>
    <n v="2003"/>
    <n v="0"/>
    <n v="0"/>
    <n v="0"/>
    <n v="0"/>
    <n v="0"/>
    <n v="0"/>
    <n v="0"/>
    <n v="713"/>
    <n v="88"/>
    <n v="280"/>
    <n v="193"/>
    <n v="0"/>
    <n v="87"/>
    <n v="0"/>
    <n v="529"/>
    <n v="0"/>
    <n v="0"/>
    <n v="0"/>
    <n v="483"/>
    <n v="2005"/>
    <n v="0"/>
    <n v="0"/>
    <n v="0"/>
    <n v="200"/>
    <n v="50"/>
    <n v="20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5"/>
    <n v="1"/>
    <n v="0"/>
    <d v="1899-12-31T00:00:00"/>
    <d v="1899-12-31T00:00:00"/>
    <d v="2010-04-13T08:38:13"/>
  </r>
  <r>
    <s v="01/012111"/>
    <n v="107"/>
    <s v="CZ010"/>
    <s v="Hlavní město Praha"/>
    <s v="50"/>
    <x v="2"/>
    <n v="2"/>
    <n v="0"/>
    <s v="Nejvyšší purkrabství Pražského hradu"/>
    <n v="600"/>
    <s v="Lichtenštejnský palác - HAMU"/>
    <n v="600"/>
    <s v="0"/>
    <n v="0"/>
    <s v="0"/>
    <n v="0"/>
    <n v="1"/>
    <n v="1"/>
    <n v="0"/>
    <n v="0"/>
    <n v="0"/>
    <n v="0"/>
    <n v="0"/>
    <n v="0"/>
    <n v="0"/>
    <n v="1"/>
    <s v="ANO"/>
    <n v="89100"/>
    <n v="16300"/>
    <n v="54000"/>
    <n v="13500"/>
    <n v="63570"/>
    <n v="42360"/>
    <n v="14400"/>
    <n v="19200"/>
    <n v="17400"/>
    <n v="17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100"/>
    <n v="16300"/>
    <n v="54000"/>
    <n v="13500"/>
    <n v="63570"/>
    <n v="42360"/>
    <n v="14400"/>
    <n v="19200"/>
    <n v="17400"/>
    <n v="17100"/>
    <n v="0"/>
    <n v="0"/>
    <n v="0"/>
    <n v="0"/>
    <n v="0"/>
    <n v="0"/>
    <n v="0"/>
    <n v="0"/>
    <n v="0"/>
    <n v="0"/>
    <n v="28495"/>
    <n v="22570"/>
    <n v="4575"/>
    <n v="1350"/>
    <n v="0"/>
    <n v="0"/>
    <n v="250"/>
    <n v="0"/>
    <n v="0"/>
    <n v="0"/>
    <n v="1650"/>
    <n v="14999"/>
    <n v="45394"/>
    <n v="0"/>
    <n v="0"/>
    <n v="0"/>
    <n v="0"/>
    <n v="0"/>
    <n v="0"/>
    <n v="0"/>
    <n v="23704"/>
    <n v="3200"/>
    <n v="0"/>
    <n v="0"/>
    <n v="0"/>
    <n v="0"/>
    <n v="0"/>
    <n v="11525"/>
    <n v="0"/>
    <n v="0"/>
    <n v="0"/>
    <n v="0"/>
    <n v="35229"/>
    <n v="0"/>
    <n v="0"/>
    <n v="0"/>
    <n v="990"/>
    <n v="280"/>
    <n v="990"/>
    <n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15"/>
    <d v="1899-12-31T00:00:00"/>
    <d v="1899-12-30T00:00:00"/>
    <d v="2010-06-01T14:39:33"/>
  </r>
  <r>
    <s v="01/013111"/>
    <n v="132"/>
    <s v="CZ010"/>
    <s v="Hlavní město Praha"/>
    <s v="70"/>
    <x v="1"/>
    <n v="1"/>
    <n v="0"/>
    <s v="Divadlo v Celetné"/>
    <n v="180"/>
    <s v="0"/>
    <n v="0"/>
    <s v="0"/>
    <n v="0"/>
    <s v="0"/>
    <n v="0"/>
    <n v="1"/>
    <n v="1"/>
    <n v="0"/>
    <n v="0"/>
    <n v="0"/>
    <n v="0"/>
    <n v="0"/>
    <n v="0"/>
    <n v="0"/>
    <n v="1"/>
    <s v="ANO"/>
    <n v="8220"/>
    <n v="0"/>
    <n v="7020"/>
    <n v="0"/>
    <n v="5400"/>
    <n v="4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0"/>
    <n v="0"/>
    <n v="7020"/>
    <n v="0"/>
    <n v="5400"/>
    <n v="4550"/>
    <n v="0"/>
    <n v="0"/>
    <n v="0"/>
    <n v="0"/>
    <n v="4220"/>
    <n v="0"/>
    <n v="3400"/>
    <n v="0"/>
    <n v="2900"/>
    <n v="2200"/>
    <n v="0"/>
    <n v="0"/>
    <n v="0"/>
    <n v="0"/>
    <n v="792"/>
    <n v="431"/>
    <n v="335"/>
    <n v="0"/>
    <n v="0"/>
    <n v="180"/>
    <n v="0"/>
    <n v="0"/>
    <n v="0"/>
    <n v="0"/>
    <n v="45"/>
    <n v="26"/>
    <n v="1043"/>
    <n v="0"/>
    <n v="0"/>
    <n v="0"/>
    <n v="0"/>
    <n v="0"/>
    <n v="0"/>
    <n v="0"/>
    <n v="218"/>
    <n v="218"/>
    <n v="0"/>
    <n v="0"/>
    <n v="0"/>
    <n v="0"/>
    <n v="0"/>
    <n v="746"/>
    <n v="0"/>
    <n v="0"/>
    <n v="0"/>
    <n v="242"/>
    <n v="1206"/>
    <n v="0"/>
    <n v="0"/>
    <n v="0"/>
    <n v="240"/>
    <n v="90"/>
    <n v="240"/>
    <n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5-03T13:51:39"/>
  </r>
  <r>
    <s v="01/014111"/>
    <n v="193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71200"/>
    <n v="0"/>
    <n v="0"/>
    <n v="0"/>
    <n v="7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200"/>
    <n v="0"/>
    <n v="0"/>
    <n v="0"/>
    <n v="7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150"/>
    <n v="30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09:22:12"/>
  </r>
  <r>
    <s v="01/015111"/>
    <n v="134"/>
    <s v="CZ010"/>
    <s v="Hlavní město Praha"/>
    <s v="60"/>
    <x v="2"/>
    <n v="1"/>
    <n v="0"/>
    <s v="Černé divadlo Animáto"/>
    <n v="74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54"/>
    <n v="0"/>
    <n v="16354"/>
    <n v="0"/>
    <n v="6507"/>
    <n v="6507"/>
    <n v="0"/>
    <n v="0"/>
    <n v="0"/>
    <n v="0"/>
    <n v="16354"/>
    <n v="0"/>
    <n v="16354"/>
    <n v="0"/>
    <n v="6507"/>
    <n v="6507"/>
    <n v="0"/>
    <n v="0"/>
    <n v="0"/>
    <n v="0"/>
    <n v="0"/>
    <n v="0"/>
    <n v="0"/>
    <n v="0"/>
    <n v="0"/>
    <n v="0"/>
    <n v="0"/>
    <n v="0"/>
    <n v="0"/>
    <n v="0"/>
    <n v="2624"/>
    <n v="2624"/>
    <n v="0"/>
    <n v="0"/>
    <n v="0"/>
    <n v="0"/>
    <n v="0"/>
    <n v="0"/>
    <n v="0"/>
    <n v="0"/>
    <n v="0"/>
    <n v="0"/>
    <n v="2624"/>
    <n v="0"/>
    <n v="0"/>
    <n v="0"/>
    <n v="0"/>
    <n v="0"/>
    <n v="0"/>
    <n v="0"/>
    <n v="922"/>
    <n v="732"/>
    <n v="0"/>
    <n v="0"/>
    <n v="0"/>
    <n v="0"/>
    <n v="0"/>
    <n v="182"/>
    <n v="0"/>
    <n v="0"/>
    <n v="0"/>
    <n v="1341"/>
    <n v="2445"/>
    <n v="0"/>
    <n v="0"/>
    <n v="0"/>
    <n v="490"/>
    <n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"/>
    <n v="280"/>
    <n v="1"/>
    <n v="0"/>
    <n v="0"/>
    <n v="23"/>
    <n v="1"/>
    <n v="0"/>
    <d v="1899-12-31T00:00:00"/>
    <d v="1899-12-30T00:00:00"/>
    <d v="2010-04-01T15:52:55"/>
  </r>
  <r>
    <s v="01/017111"/>
    <n v="200"/>
    <s v="CZ010"/>
    <s v="Hlavní město Praha"/>
    <s v="60"/>
    <x v="2"/>
    <n v="1"/>
    <n v="0"/>
    <s v="Jungmannova 31"/>
    <n v="319"/>
    <s v="0"/>
    <n v="0"/>
    <s v="0"/>
    <n v="0"/>
    <s v="0"/>
    <n v="0"/>
    <n v="0"/>
    <n v="0"/>
    <n v="0"/>
    <n v="0"/>
    <n v="0"/>
    <n v="0"/>
    <n v="0"/>
    <n v="0"/>
    <n v="0"/>
    <n v="1"/>
    <s v="ANO"/>
    <n v="115532"/>
    <n v="2401"/>
    <n v="104282"/>
    <n v="0"/>
    <n v="94792"/>
    <n v="83542"/>
    <n v="0"/>
    <n v="22299"/>
    <n v="3174"/>
    <n v="18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5"/>
    <n v="0"/>
    <n v="4785"/>
    <n v="0"/>
    <n v="3382"/>
    <n v="33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66"/>
    <n v="0"/>
    <n v="6561"/>
    <n v="120317"/>
    <n v="2401"/>
    <n v="109067"/>
    <n v="0"/>
    <n v="98174"/>
    <n v="86924"/>
    <n v="0"/>
    <n v="29065"/>
    <n v="3174"/>
    <n v="25080"/>
    <n v="8294"/>
    <n v="0"/>
    <n v="8294"/>
    <n v="0"/>
    <n v="5214"/>
    <n v="5214"/>
    <n v="0"/>
    <n v="2871"/>
    <n v="0"/>
    <n v="2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320"/>
    <n v="490"/>
    <n v="320"/>
    <n v="0"/>
    <n v="0"/>
    <n v="0"/>
    <n v="0"/>
    <n v="390"/>
    <n v="390"/>
    <n v="0"/>
    <n v="0"/>
    <n v="0"/>
    <n v="0"/>
    <n v="0"/>
    <n v="0"/>
    <n v="0"/>
    <n v="0"/>
    <n v="0"/>
    <n v="0"/>
    <n v="600"/>
    <n v="390"/>
    <n v="0"/>
    <n v="35"/>
    <n v="0"/>
    <n v="25"/>
    <n v="1"/>
    <n v="0"/>
    <d v="1899-12-31T00:00:00"/>
    <d v="1899-12-30T00:00:00"/>
    <d v="2010-05-04T09:32:13"/>
  </r>
  <r>
    <s v="01/018111"/>
    <n v="137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10"/>
    <n v="0"/>
    <n v="0"/>
    <n v="0"/>
    <n v="19989"/>
    <n v="0"/>
    <n v="0"/>
    <n v="0"/>
    <n v="0"/>
    <n v="0"/>
    <n v="22210"/>
    <n v="0"/>
    <n v="0"/>
    <n v="0"/>
    <n v="19989"/>
    <n v="0"/>
    <n v="0"/>
    <n v="0"/>
    <n v="0"/>
    <n v="0"/>
    <n v="12240"/>
    <n v="0"/>
    <n v="0"/>
    <n v="0"/>
    <n v="11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1"/>
    <n v="1"/>
    <n v="0"/>
    <n v="1"/>
    <n v="0"/>
    <n v="1"/>
    <n v="0"/>
    <d v="1899-12-31T00:00:00"/>
    <d v="1899-12-30T00:00:00"/>
    <d v="2010-06-01T15:04:39"/>
  </r>
  <r>
    <s v="01/021111"/>
    <n v="179"/>
    <s v="CZ010"/>
    <s v="Hlavní město Praha"/>
    <s v="50"/>
    <x v="2"/>
    <n v="4"/>
    <n v="2"/>
    <s v="Divadlo na Královské cestě"/>
    <n v="100"/>
    <s v="Theatre Little Broadway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150"/>
    <n v="0"/>
    <n v="33150"/>
    <n v="0"/>
    <n v="15900"/>
    <n v="15900"/>
    <n v="0"/>
    <n v="0"/>
    <n v="0"/>
    <n v="0"/>
    <n v="0"/>
    <n v="0"/>
    <n v="0"/>
    <n v="0"/>
    <n v="0"/>
    <n v="0"/>
    <n v="0"/>
    <n v="0"/>
    <n v="0"/>
    <n v="0"/>
    <n v="12750"/>
    <n v="0"/>
    <n v="12750"/>
    <n v="0"/>
    <n v="6750"/>
    <n v="6750"/>
    <n v="0"/>
    <n v="0"/>
    <n v="0"/>
    <n v="0"/>
    <n v="0"/>
    <n v="0"/>
    <n v="0"/>
    <n v="0"/>
    <n v="0"/>
    <n v="0"/>
    <n v="0"/>
    <n v="0"/>
    <n v="0"/>
    <n v="0"/>
    <n v="45900"/>
    <n v="0"/>
    <n v="45900"/>
    <n v="0"/>
    <n v="22650"/>
    <n v="22650"/>
    <n v="0"/>
    <n v="0"/>
    <n v="0"/>
    <n v="0"/>
    <n v="9600"/>
    <n v="0"/>
    <n v="9600"/>
    <n v="0"/>
    <n v="5350"/>
    <n v="5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"/>
    <n v="250"/>
    <n v="0"/>
    <n v="0"/>
    <n v="0"/>
    <n v="0"/>
    <n v="0"/>
    <n v="0"/>
    <n v="0"/>
    <n v="0"/>
    <n v="0"/>
    <n v="0"/>
    <n v="0"/>
    <n v="0"/>
    <n v="590"/>
    <n v="250"/>
    <n v="0"/>
    <n v="0"/>
    <n v="500"/>
    <n v="250"/>
    <n v="0"/>
    <n v="0"/>
    <n v="1"/>
    <n v="0"/>
    <n v="0"/>
    <n v="12"/>
    <n v="1"/>
    <n v="0"/>
    <d v="1899-12-31T00:00:00"/>
    <d v="1899-12-30T00:00:00"/>
    <d v="2010-04-16T10:22:25"/>
  </r>
  <r>
    <s v="01/022111"/>
    <n v="161"/>
    <s v="CZ010"/>
    <s v="Hlavní město Praha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0"/>
    <n v="0"/>
    <n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0"/>
    <n v="0"/>
    <n v="0"/>
    <n v="295"/>
    <n v="0"/>
    <n v="0"/>
    <n v="0"/>
    <n v="0"/>
    <n v="0"/>
    <n v="0"/>
    <n v="0"/>
    <n v="0"/>
    <n v="0"/>
    <n v="0"/>
    <n v="0"/>
    <n v="0"/>
    <n v="0"/>
    <n v="0"/>
    <n v="0"/>
    <n v="20.5"/>
    <n v="15.5"/>
    <n v="5"/>
    <n v="0"/>
    <n v="0"/>
    <n v="0"/>
    <n v="0"/>
    <n v="0"/>
    <n v="0"/>
    <n v="0"/>
    <n v="10.4"/>
    <n v="66.599999999999994"/>
    <n v="97.5"/>
    <n v="0"/>
    <n v="0"/>
    <n v="0"/>
    <n v="0"/>
    <n v="0"/>
    <n v="0"/>
    <n v="0"/>
    <n v="34.6"/>
    <n v="27.3"/>
    <n v="0"/>
    <n v="0"/>
    <n v="0"/>
    <n v="0"/>
    <n v="0"/>
    <n v="31.1"/>
    <n v="0"/>
    <n v="0"/>
    <n v="0"/>
    <n v="31.8"/>
    <n v="97.5"/>
    <n v="20"/>
    <n v="20"/>
    <n v="0"/>
    <n v="150"/>
    <n v="50"/>
    <n v="0"/>
    <n v="0"/>
    <n v="0"/>
    <n v="0"/>
    <n v="0"/>
    <n v="0"/>
    <n v="0"/>
    <n v="0"/>
    <n v="0"/>
    <n v="0"/>
    <n v="0"/>
    <n v="0"/>
    <n v="0"/>
    <n v="0"/>
    <n v="150"/>
    <n v="50"/>
    <n v="0"/>
    <n v="0"/>
    <n v="0"/>
    <n v="0"/>
    <n v="1"/>
    <n v="0"/>
    <n v="0"/>
    <n v="20"/>
    <n v="1"/>
    <n v="0"/>
    <d v="1899-12-31T00:00:00"/>
    <d v="1899-12-31T00:00:00"/>
    <d v="2010-04-13T08:38:54"/>
  </r>
  <r>
    <s v="01/023111"/>
    <n v="149"/>
    <s v="CZ010"/>
    <s v="Hlavní město Praha"/>
    <s v="60"/>
    <x v="2"/>
    <n v="1"/>
    <n v="0"/>
    <s v="Divadlo Ungelt"/>
    <n v="81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350"/>
    <n v="380"/>
    <n v="350"/>
    <n v="0"/>
    <n v="0"/>
    <n v="0"/>
    <n v="0"/>
    <n v="0"/>
    <n v="0"/>
    <n v="0"/>
    <n v="0"/>
    <n v="0"/>
    <n v="0"/>
    <n v="0"/>
    <n v="0"/>
    <n v="0"/>
    <n v="0"/>
    <n v="0"/>
    <n v="0"/>
    <n v="350"/>
    <n v="350"/>
    <n v="1"/>
    <n v="0"/>
    <n v="0"/>
    <n v="65"/>
    <n v="1"/>
    <n v="0"/>
    <d v="1899-12-30T00:00:00"/>
    <d v="1899-12-30T00:00:00"/>
    <d v="2010-04-08T10:37:09"/>
  </r>
  <r>
    <s v="01/026111"/>
    <n v="206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"/>
    <n v="0"/>
    <n v="0"/>
    <n v="3166"/>
    <n v="2472"/>
    <n v="0"/>
    <n v="2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8"/>
    <n v="0"/>
    <n v="0"/>
    <n v="3166"/>
    <n v="2472"/>
    <n v="0"/>
    <n v="2450"/>
    <n v="0"/>
    <n v="0"/>
    <n v="0"/>
    <n v="0"/>
    <n v="0"/>
    <n v="0"/>
    <n v="0"/>
    <n v="0"/>
    <n v="0"/>
    <n v="0"/>
    <n v="0"/>
    <n v="0"/>
    <n v="0"/>
    <n v="1241"/>
    <n v="67"/>
    <n v="233"/>
    <n v="940"/>
    <n v="1210"/>
    <n v="0"/>
    <n v="1100"/>
    <n v="0"/>
    <n v="0"/>
    <n v="0"/>
    <n v="70"/>
    <n v="15"/>
    <n v="3636"/>
    <n v="0"/>
    <n v="0"/>
    <n v="0"/>
    <n v="0"/>
    <n v="0"/>
    <n v="0"/>
    <n v="0"/>
    <n v="1637"/>
    <n v="318"/>
    <n v="0"/>
    <n v="0"/>
    <n v="0"/>
    <n v="0"/>
    <n v="0"/>
    <n v="1768"/>
    <n v="0"/>
    <n v="0"/>
    <n v="0"/>
    <n v="299"/>
    <n v="3704"/>
    <n v="0"/>
    <n v="0"/>
    <n v="0"/>
    <n v="400"/>
    <n v="80"/>
    <n v="0"/>
    <n v="0"/>
    <n v="0"/>
    <n v="0"/>
    <n v="0"/>
    <n v="0"/>
    <n v="0"/>
    <n v="0"/>
    <n v="0"/>
    <n v="0"/>
    <n v="400"/>
    <n v="80"/>
    <n v="0"/>
    <n v="0"/>
    <n v="0"/>
    <n v="0"/>
    <n v="0"/>
    <n v="0"/>
    <n v="0"/>
    <n v="0"/>
    <n v="1"/>
    <n v="0"/>
    <n v="0"/>
    <n v="75"/>
    <n v="1"/>
    <n v="0"/>
    <d v="1899-12-31T00:00:00"/>
    <d v="1899-12-31T00:00:00"/>
    <d v="2010-04-26T15:19:02"/>
  </r>
  <r>
    <s v="01/027111"/>
    <n v="91"/>
    <s v="CZ010"/>
    <s v="Hlavní město Praha"/>
    <s v="60"/>
    <x v="2"/>
    <n v="1"/>
    <n v="0"/>
    <s v="Image Theatre"/>
    <n v="150"/>
    <s v="0"/>
    <n v="0"/>
    <s v="0"/>
    <n v="0"/>
    <s v="0"/>
    <n v="0"/>
    <n v="1"/>
    <n v="0"/>
    <n v="0"/>
    <n v="0"/>
    <n v="0"/>
    <n v="0"/>
    <n v="1"/>
    <n v="0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00"/>
    <n v="0"/>
    <n v="54900"/>
    <n v="9000"/>
    <n v="51108"/>
    <n v="50508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500"/>
    <n v="0"/>
    <n v="54900"/>
    <n v="9000"/>
    <n v="51108"/>
    <n v="50508"/>
    <n v="6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  <n v="50"/>
    <n v="0"/>
    <n v="0"/>
    <n v="0"/>
    <n v="0"/>
    <n v="0"/>
    <n v="0"/>
    <n v="0"/>
    <n v="0"/>
    <n v="0"/>
    <n v="0"/>
    <n v="480"/>
    <n v="50"/>
    <n v="0"/>
    <n v="0"/>
    <n v="0"/>
    <n v="0"/>
    <n v="0"/>
    <n v="0"/>
    <n v="0"/>
    <n v="0"/>
    <n v="0"/>
    <n v="20"/>
    <n v="0"/>
    <n v="20"/>
    <n v="1"/>
    <n v="0"/>
    <d v="1899-12-31T00:00:00"/>
    <d v="1899-12-31T00:00:00"/>
    <d v="2010-03-11T15:01:19"/>
  </r>
  <r>
    <s v="01/029111"/>
    <n v="201"/>
    <s v="CZ010"/>
    <s v="Hlavní město Praha"/>
    <s v="70"/>
    <x v="1"/>
    <n v="1"/>
    <n v="0"/>
    <s v="Divadlo v Celetné"/>
    <n v="186"/>
    <s v="0"/>
    <n v="0"/>
    <s v="0"/>
    <n v="0"/>
    <s v="0"/>
    <n v="0"/>
    <n v="1"/>
    <n v="1"/>
    <n v="0"/>
    <n v="0"/>
    <n v="0"/>
    <n v="0"/>
    <n v="0"/>
    <n v="0"/>
    <n v="0"/>
    <n v="0"/>
    <s v="NE"/>
    <n v="45274"/>
    <n v="0"/>
    <n v="30462"/>
    <n v="0"/>
    <n v="29500"/>
    <n v="197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274"/>
    <n v="0"/>
    <n v="30462"/>
    <n v="0"/>
    <n v="29500"/>
    <n v="19789"/>
    <n v="0"/>
    <n v="0"/>
    <n v="0"/>
    <n v="0"/>
    <n v="0"/>
    <n v="0"/>
    <n v="0"/>
    <n v="0"/>
    <n v="0"/>
    <n v="0"/>
    <n v="0"/>
    <n v="0"/>
    <n v="0"/>
    <n v="0"/>
    <n v="5907"/>
    <n v="3852"/>
    <n v="2055"/>
    <n v="0"/>
    <n v="800"/>
    <n v="350"/>
    <n v="250"/>
    <n v="0"/>
    <n v="0"/>
    <n v="0"/>
    <n v="84"/>
    <n v="3185"/>
    <n v="10576"/>
    <n v="0"/>
    <n v="0"/>
    <n v="0"/>
    <n v="0"/>
    <n v="0"/>
    <n v="0"/>
    <n v="0"/>
    <n v="5269"/>
    <n v="771"/>
    <n v="334"/>
    <n v="334"/>
    <n v="0"/>
    <n v="0"/>
    <n v="0"/>
    <n v="4994"/>
    <n v="0"/>
    <n v="0"/>
    <n v="0"/>
    <n v="10"/>
    <n v="10607"/>
    <n v="0"/>
    <n v="0"/>
    <n v="0"/>
    <n v="350"/>
    <n v="50"/>
    <n v="35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65"/>
    <n v="1"/>
    <n v="0"/>
    <d v="1899-12-31T00:00:00"/>
    <d v="1899-12-31T00:00:00"/>
    <d v="2010-09-21T11:13:42"/>
  </r>
  <r>
    <s v="01/032111"/>
    <n v="122"/>
    <s v="CZ010"/>
    <s v="Hlavní město Praha"/>
    <s v="71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0"/>
    <n v="0"/>
    <n v="0"/>
    <n v="510"/>
    <n v="0"/>
    <n v="0"/>
    <n v="0"/>
    <n v="0"/>
    <n v="0"/>
    <n v="550"/>
    <n v="0"/>
    <n v="0"/>
    <n v="0"/>
    <n v="510"/>
    <n v="0"/>
    <n v="0"/>
    <n v="0"/>
    <n v="0"/>
    <n v="0"/>
    <n v="0"/>
    <n v="0"/>
    <n v="0"/>
    <n v="0"/>
    <n v="0"/>
    <n v="0"/>
    <n v="0"/>
    <n v="0"/>
    <n v="0"/>
    <n v="0"/>
    <n v="23"/>
    <n v="0"/>
    <n v="23"/>
    <n v="0"/>
    <n v="0"/>
    <n v="0"/>
    <n v="0"/>
    <n v="0"/>
    <n v="0"/>
    <n v="0"/>
    <n v="0"/>
    <n v="0"/>
    <n v="23"/>
    <n v="0"/>
    <n v="0"/>
    <n v="0"/>
    <n v="0"/>
    <n v="0"/>
    <n v="0"/>
    <n v="0"/>
    <n v="1"/>
    <n v="0"/>
    <n v="20"/>
    <n v="0"/>
    <n v="20"/>
    <n v="0"/>
    <n v="0"/>
    <n v="0"/>
    <n v="0"/>
    <n v="0"/>
    <n v="0"/>
    <n v="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30T11:19:01"/>
  </r>
  <r>
    <s v="01/035111"/>
    <n v="69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700"/>
    <n v="0"/>
    <n v="0"/>
    <n v="0"/>
    <n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0"/>
    <n v="458"/>
    <n v="0"/>
    <n v="0"/>
    <n v="0"/>
    <n v="0"/>
    <n v="0"/>
    <n v="0"/>
    <n v="0"/>
    <n v="0"/>
    <n v="0"/>
    <n v="0"/>
    <n v="0"/>
    <n v="0"/>
    <n v="0"/>
    <n v="0"/>
    <n v="0"/>
    <n v="21.4"/>
    <n v="21.4"/>
    <n v="0"/>
    <n v="0"/>
    <n v="0"/>
    <n v="0"/>
    <n v="0"/>
    <n v="0"/>
    <n v="0"/>
    <n v="0"/>
    <n v="0"/>
    <n v="0"/>
    <n v="21.4"/>
    <n v="0"/>
    <n v="0"/>
    <n v="0"/>
    <n v="0"/>
    <n v="0"/>
    <n v="0"/>
    <n v="0"/>
    <n v="2.2000000000000002"/>
    <n v="0"/>
    <n v="0"/>
    <n v="0"/>
    <n v="0"/>
    <n v="0"/>
    <n v="0"/>
    <n v="6.5"/>
    <n v="1"/>
    <n v="0"/>
    <n v="0"/>
    <n v="0.6"/>
    <n v="10.3"/>
    <n v="0"/>
    <n v="0"/>
    <n v="0"/>
    <n v="100"/>
    <n v="20"/>
    <n v="10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0"/>
    <n v="0"/>
    <n v="15"/>
    <d v="1899-12-31T00:00:00"/>
    <d v="1899-12-31T00:00:00"/>
    <d v="2010-03-18T10:06:23"/>
  </r>
  <r>
    <s v="01/036111"/>
    <n v="196"/>
    <s v="CZ010"/>
    <s v="Hlavní město Praha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200"/>
    <n v="0"/>
    <n v="0"/>
    <n v="0"/>
    <n v="0"/>
    <n v="0"/>
    <n v="850"/>
    <n v="0"/>
    <n v="0"/>
    <n v="0"/>
    <n v="850"/>
    <n v="0"/>
    <n v="0"/>
    <n v="0"/>
    <n v="0"/>
    <n v="0"/>
    <n v="0"/>
    <n v="0"/>
    <n v="0"/>
    <n v="0"/>
    <n v="0"/>
    <n v="0"/>
    <n v="0"/>
    <n v="0"/>
    <n v="0"/>
    <n v="0"/>
    <n v="480"/>
    <n v="0"/>
    <n v="0"/>
    <n v="0"/>
    <n v="480"/>
    <n v="0"/>
    <n v="0"/>
    <n v="0"/>
    <n v="0"/>
    <n v="0"/>
    <n v="2800"/>
    <n v="0"/>
    <n v="0"/>
    <n v="0"/>
    <n v="2800"/>
    <n v="0"/>
    <n v="0"/>
    <n v="0"/>
    <n v="0"/>
    <n v="0"/>
    <n v="5330"/>
    <n v="0"/>
    <n v="0"/>
    <n v="0"/>
    <n v="5330"/>
    <n v="0"/>
    <n v="0"/>
    <n v="0"/>
    <n v="0"/>
    <n v="0"/>
    <n v="3650"/>
    <n v="0"/>
    <n v="0"/>
    <n v="0"/>
    <n v="3650"/>
    <n v="0"/>
    <n v="0"/>
    <n v="0"/>
    <n v="0"/>
    <n v="0"/>
    <n v="275"/>
    <n v="180"/>
    <n v="95"/>
    <n v="0"/>
    <n v="0"/>
    <n v="170"/>
    <n v="110"/>
    <n v="220"/>
    <n v="0"/>
    <n v="0"/>
    <n v="0"/>
    <n v="0"/>
    <n v="775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375"/>
    <n v="775"/>
    <n v="0"/>
    <n v="0"/>
    <n v="0"/>
    <n v="250"/>
    <n v="30"/>
    <n v="0"/>
    <n v="0"/>
    <n v="0"/>
    <n v="0"/>
    <n v="0"/>
    <n v="0"/>
    <n v="0"/>
    <n v="0"/>
    <n v="0"/>
    <n v="0"/>
    <n v="250"/>
    <n v="120"/>
    <n v="70"/>
    <n v="50"/>
    <n v="0"/>
    <n v="0"/>
    <n v="250"/>
    <n v="80"/>
    <n v="50"/>
    <n v="30"/>
    <n v="1"/>
    <n v="0"/>
    <n v="0"/>
    <n v="20"/>
    <n v="1"/>
    <n v="0"/>
    <d v="1899-12-31T00:00:00"/>
    <d v="1899-12-31T00:00:00"/>
    <d v="2010-04-18T13:20:16"/>
  </r>
  <r>
    <s v="01/037111"/>
    <n v="26"/>
    <s v="CZ010"/>
    <s v="Hlavní město Praha"/>
    <s v="71"/>
    <x v="1"/>
    <n v="1"/>
    <n v="0"/>
    <s v="Divadlo Viola"/>
    <n v="7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41"/>
    <n v="0"/>
    <n v="17941"/>
    <n v="0"/>
    <n v="12331"/>
    <n v="12331"/>
    <n v="0"/>
    <n v="0"/>
    <n v="0"/>
    <n v="0"/>
    <n v="17941"/>
    <n v="0"/>
    <n v="17941"/>
    <n v="0"/>
    <n v="12331"/>
    <n v="12331"/>
    <n v="0"/>
    <n v="0"/>
    <n v="0"/>
    <n v="0"/>
    <n v="1617"/>
    <n v="0"/>
    <n v="1617"/>
    <n v="0"/>
    <n v="1468"/>
    <n v="1468"/>
    <n v="0"/>
    <n v="0"/>
    <n v="0"/>
    <n v="0"/>
    <n v="2507"/>
    <n v="2103"/>
    <n v="54"/>
    <n v="0"/>
    <n v="0"/>
    <n v="0"/>
    <n v="1050"/>
    <n v="0"/>
    <n v="0"/>
    <n v="0"/>
    <n v="526"/>
    <n v="16"/>
    <n v="4099"/>
    <n v="0"/>
    <n v="0"/>
    <n v="0"/>
    <n v="0"/>
    <n v="0"/>
    <n v="0"/>
    <n v="0"/>
    <n v="3195"/>
    <n v="41"/>
    <n v="1245"/>
    <n v="714"/>
    <n v="293"/>
    <n v="234"/>
    <n v="4"/>
    <n v="0"/>
    <n v="0"/>
    <n v="0"/>
    <n v="0"/>
    <n v="16"/>
    <n v="4456"/>
    <n v="0"/>
    <n v="0"/>
    <n v="0"/>
    <n v="30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100"/>
    <n v="1"/>
    <n v="0"/>
    <n v="0"/>
    <n v="5"/>
    <n v="1"/>
    <n v="0"/>
    <d v="1899-12-31T00:00:00"/>
    <d v="1899-12-30T00:00:00"/>
    <d v="2010-05-03T14:46:20"/>
  </r>
  <r>
    <s v="01/038112"/>
    <n v="39"/>
    <s v="CZ010"/>
    <s v="Hlavní město Praha"/>
    <s v="21"/>
    <x v="0"/>
    <n v="2"/>
    <n v="0"/>
    <s v="hlavní scéna"/>
    <n v="629"/>
    <s v="zkušebna"/>
    <n v="60"/>
    <s v="0"/>
    <n v="0"/>
    <s v="0"/>
    <n v="0"/>
    <n v="1"/>
    <n v="1"/>
    <n v="0"/>
    <n v="0"/>
    <n v="0"/>
    <n v="0"/>
    <n v="0"/>
    <n v="0"/>
    <n v="0"/>
    <n v="0"/>
    <s v="NE"/>
    <n v="148930"/>
    <n v="0"/>
    <n v="148330"/>
    <n v="0"/>
    <n v="122999"/>
    <n v="122399"/>
    <n v="0"/>
    <n v="7548"/>
    <n v="0"/>
    <n v="75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930"/>
    <n v="0"/>
    <n v="148330"/>
    <n v="0"/>
    <n v="122999"/>
    <n v="122399"/>
    <n v="0"/>
    <n v="7548"/>
    <n v="0"/>
    <n v="7548"/>
    <n v="0"/>
    <n v="0"/>
    <n v="0"/>
    <n v="0"/>
    <n v="0"/>
    <n v="0"/>
    <n v="0"/>
    <n v="0"/>
    <n v="0"/>
    <n v="0"/>
    <n v="30894"/>
    <n v="25332"/>
    <n v="60"/>
    <n v="0"/>
    <n v="0"/>
    <n v="0"/>
    <n v="66482"/>
    <n v="0"/>
    <n v="0"/>
    <n v="0"/>
    <n v="0"/>
    <n v="0"/>
    <n v="97376"/>
    <n v="0"/>
    <n v="0"/>
    <n v="0"/>
    <n v="0"/>
    <n v="0"/>
    <n v="0"/>
    <n v="0"/>
    <n v="38880"/>
    <n v="233"/>
    <n v="58179"/>
    <n v="41524"/>
    <n v="1047"/>
    <n v="13643"/>
    <n v="1965"/>
    <n v="0"/>
    <n v="4"/>
    <n v="466"/>
    <n v="6342"/>
    <n v="0"/>
    <n v="103871"/>
    <n v="6283"/>
    <n v="6213"/>
    <n v="70"/>
    <n v="360"/>
    <n v="40"/>
    <n v="36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"/>
    <n v="0"/>
    <n v="1"/>
    <n v="0"/>
    <d v="1899-12-31T00:00:00"/>
    <d v="1899-12-31T00:00:00"/>
    <d v="2010-02-01T14:42:49"/>
  </r>
  <r>
    <s v="01/039116"/>
    <n v="29"/>
    <s v="CZ010"/>
    <s v="Hlavní město Praha"/>
    <s v="50"/>
    <x v="2"/>
    <n v="1"/>
    <n v="0"/>
    <s v="Divadlo Semafor - sál Globus Dejvická ulice"/>
    <n v="176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408"/>
    <n v="0"/>
    <n v="25408"/>
    <n v="0"/>
    <n v="18410"/>
    <n v="18410"/>
    <n v="0"/>
    <n v="9504"/>
    <n v="0"/>
    <n v="6895"/>
    <n v="25408"/>
    <n v="0"/>
    <n v="25408"/>
    <n v="0"/>
    <n v="18410"/>
    <n v="18410"/>
    <n v="0"/>
    <n v="9504"/>
    <n v="0"/>
    <n v="6895"/>
    <n v="0"/>
    <n v="0"/>
    <n v="0"/>
    <n v="0"/>
    <n v="0"/>
    <n v="0"/>
    <n v="0"/>
    <n v="528"/>
    <n v="0"/>
    <n v="382"/>
    <n v="8206"/>
    <n v="4384"/>
    <n v="673"/>
    <n v="0"/>
    <n v="8000"/>
    <n v="0"/>
    <n v="0"/>
    <n v="0"/>
    <n v="0"/>
    <n v="0"/>
    <n v="550"/>
    <n v="0"/>
    <n v="16756"/>
    <n v="0"/>
    <n v="0"/>
    <n v="0"/>
    <n v="0"/>
    <n v="0"/>
    <n v="0"/>
    <n v="0"/>
    <n v="7150"/>
    <n v="643"/>
    <n v="755"/>
    <n v="302"/>
    <n v="350"/>
    <n v="103"/>
    <n v="0"/>
    <n v="8340"/>
    <n v="0"/>
    <n v="0"/>
    <n v="238"/>
    <n v="800"/>
    <n v="17283"/>
    <n v="1583"/>
    <n v="1583"/>
    <n v="0"/>
    <n v="350"/>
    <n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"/>
    <n v="180"/>
    <n v="0"/>
    <n v="10"/>
    <n v="0"/>
    <n v="15"/>
    <n v="1"/>
    <n v="0"/>
    <d v="1899-12-31T00:00:00"/>
    <d v="1899-12-31T00:00:00"/>
    <d v="2010-05-04T09:53:00"/>
  </r>
  <r>
    <s v="01/040112"/>
    <n v="166"/>
    <s v="CZ010"/>
    <s v="Hlavní město Praha"/>
    <s v="5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48017"/>
    <n v="0"/>
    <n v="0"/>
    <n v="594"/>
    <n v="44233"/>
    <n v="0"/>
    <n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17"/>
    <n v="0"/>
    <n v="0"/>
    <n v="594"/>
    <n v="44233"/>
    <n v="0"/>
    <n v="5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3T10:14:04"/>
  </r>
  <r>
    <s v="01/044112"/>
    <n v="68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945"/>
    <n v="0"/>
    <n v="420"/>
    <n v="0"/>
    <n v="450"/>
    <n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"/>
    <n v="0"/>
    <n v="420"/>
    <n v="0"/>
    <n v="450"/>
    <n v="210"/>
    <n v="0"/>
    <n v="0"/>
    <n v="0"/>
    <n v="0"/>
    <n v="0"/>
    <n v="0"/>
    <n v="0"/>
    <n v="0"/>
    <n v="0"/>
    <n v="0"/>
    <n v="0"/>
    <n v="0"/>
    <n v="0"/>
    <n v="0"/>
    <n v="12"/>
    <n v="9"/>
    <n v="3"/>
    <n v="0"/>
    <n v="0"/>
    <n v="40"/>
    <n v="44"/>
    <n v="0"/>
    <n v="0"/>
    <n v="0"/>
    <n v="0"/>
    <n v="0"/>
    <n v="96"/>
    <n v="0"/>
    <n v="0"/>
    <n v="0"/>
    <n v="0"/>
    <n v="0"/>
    <n v="0"/>
    <n v="0"/>
    <n v="27"/>
    <n v="27"/>
    <n v="0"/>
    <n v="0"/>
    <n v="0"/>
    <n v="0"/>
    <n v="0"/>
    <n v="6"/>
    <n v="0"/>
    <n v="0"/>
    <n v="0"/>
    <n v="49"/>
    <n v="82"/>
    <n v="0"/>
    <n v="0"/>
    <n v="0"/>
    <n v="140"/>
    <n v="70"/>
    <n v="14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5"/>
    <n v="1"/>
    <n v="0"/>
    <d v="1899-12-31T00:00:00"/>
    <d v="1899-12-31T00:00:00"/>
    <d v="2010-04-20T15:44:33"/>
  </r>
  <r>
    <s v="01/045111"/>
    <n v="203"/>
    <s v="CZ010"/>
    <s v="Hlavní město Praha"/>
    <s v="50"/>
    <x v="2"/>
    <n v="1"/>
    <n v="0"/>
    <s v="Divadlo Kalich"/>
    <n v="432"/>
    <s v="0"/>
    <n v="0"/>
    <s v="0"/>
    <n v="0"/>
    <s v="0"/>
    <n v="0"/>
    <n v="0"/>
    <n v="0"/>
    <n v="0"/>
    <n v="0"/>
    <n v="0"/>
    <n v="0"/>
    <n v="0"/>
    <n v="0"/>
    <n v="0"/>
    <n v="1"/>
    <s v="ANO"/>
    <n v="155480"/>
    <n v="0"/>
    <n v="63936"/>
    <n v="4600"/>
    <n v="130494"/>
    <n v="56240"/>
    <n v="4226"/>
    <n v="2592"/>
    <n v="0"/>
    <n v="18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96"/>
    <n v="0"/>
    <n v="66096"/>
    <n v="24204"/>
    <n v="60153"/>
    <n v="60153"/>
    <n v="21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1576"/>
    <n v="0"/>
    <n v="130032"/>
    <n v="28804"/>
    <n v="190647"/>
    <n v="116393"/>
    <n v="25890"/>
    <n v="2592"/>
    <n v="0"/>
    <n v="1864"/>
    <n v="13824"/>
    <n v="0"/>
    <n v="13824"/>
    <n v="0"/>
    <n v="5233"/>
    <n v="5233"/>
    <n v="0"/>
    <n v="0"/>
    <n v="0"/>
    <n v="0"/>
    <n v="69916"/>
    <n v="56103"/>
    <n v="7336"/>
    <n v="1314"/>
    <n v="0"/>
    <n v="0"/>
    <n v="0"/>
    <n v="0"/>
    <n v="0"/>
    <n v="0"/>
    <n v="0"/>
    <n v="4156"/>
    <n v="74072"/>
    <n v="0"/>
    <n v="0"/>
    <n v="0"/>
    <n v="0"/>
    <n v="0"/>
    <n v="0"/>
    <n v="0"/>
    <n v="32746"/>
    <n v="3243"/>
    <n v="4920"/>
    <n v="3731"/>
    <n v="0"/>
    <n v="1189"/>
    <n v="0"/>
    <n v="35137"/>
    <n v="2"/>
    <n v="0"/>
    <n v="675"/>
    <n v="373"/>
    <n v="73853"/>
    <n v="977"/>
    <n v="977"/>
    <n v="0"/>
    <n v="799"/>
    <n v="99"/>
    <n v="499"/>
    <n v="99"/>
    <n v="0"/>
    <n v="0"/>
    <n v="0"/>
    <n v="0"/>
    <n v="699"/>
    <n v="199"/>
    <n v="0"/>
    <n v="0"/>
    <n v="0"/>
    <n v="0"/>
    <n v="0"/>
    <n v="0"/>
    <n v="0"/>
    <n v="0"/>
    <n v="0"/>
    <n v="0"/>
    <n v="799"/>
    <n v="99"/>
    <n v="0"/>
    <n v="15"/>
    <n v="0"/>
    <n v="35"/>
    <n v="1"/>
    <n v="0"/>
    <d v="1899-12-31T00:00:00"/>
    <d v="1899-12-31T00:00:00"/>
    <d v="2010-05-04T09:55:05"/>
  </r>
  <r>
    <s v="01/047113"/>
    <n v="148"/>
    <s v="CZ010"/>
    <s v="Hlavní město Praha"/>
    <s v="50"/>
    <x v="2"/>
    <n v="1"/>
    <n v="0"/>
    <s v="Žižkovské divadlo Járy Cimrmana"/>
    <n v="2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6-01T15:31:24"/>
  </r>
  <r>
    <s v="01/048113"/>
    <n v="79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0"/>
    <n v="0"/>
    <n v="0"/>
    <n v="400"/>
    <n v="0"/>
    <n v="0"/>
    <n v="0"/>
    <n v="0"/>
    <n v="0"/>
    <n v="400"/>
    <n v="0"/>
    <n v="0"/>
    <n v="0"/>
    <n v="400"/>
    <n v="0"/>
    <n v="0"/>
    <n v="0"/>
    <n v="0"/>
    <n v="0"/>
    <n v="9"/>
    <n v="0"/>
    <n v="9"/>
    <n v="0"/>
    <n v="0"/>
    <n v="0"/>
    <n v="0"/>
    <n v="0"/>
    <n v="0"/>
    <n v="0"/>
    <n v="0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09T14:41:48"/>
  </r>
  <r>
    <s v="01/053114"/>
    <n v="82"/>
    <s v="CZ010"/>
    <s v="Hlavní město Praha"/>
    <s v="50"/>
    <x v="2"/>
    <n v="2"/>
    <n v="0"/>
    <s v="Divadlo Na Fidlovačce"/>
    <n v="520"/>
    <s v="Komorní Fidlovačka"/>
    <n v="160"/>
    <s v="0"/>
    <n v="0"/>
    <s v="0"/>
    <n v="0"/>
    <n v="1"/>
    <n v="1"/>
    <n v="0"/>
    <n v="0"/>
    <n v="0"/>
    <n v="0"/>
    <n v="0"/>
    <n v="0"/>
    <n v="0"/>
    <n v="1"/>
    <s v="ANO"/>
    <n v="118600"/>
    <n v="0"/>
    <n v="111600"/>
    <n v="0"/>
    <n v="72282"/>
    <n v="67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000"/>
    <n v="0"/>
    <n v="33800"/>
    <n v="0"/>
    <n v="20848"/>
    <n v="20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600"/>
    <n v="0"/>
    <n v="145400"/>
    <n v="0"/>
    <n v="93130"/>
    <n v="87530"/>
    <n v="0"/>
    <n v="0"/>
    <n v="0"/>
    <n v="0"/>
    <n v="14040"/>
    <n v="0"/>
    <n v="14040"/>
    <n v="0"/>
    <n v="8452"/>
    <n v="8452"/>
    <n v="0"/>
    <n v="0"/>
    <n v="0"/>
    <n v="0"/>
    <n v="24581"/>
    <n v="21467"/>
    <n v="1535"/>
    <n v="0"/>
    <n v="8421"/>
    <n v="0"/>
    <n v="208"/>
    <n v="0"/>
    <n v="0"/>
    <n v="0"/>
    <n v="1230"/>
    <n v="630"/>
    <n v="35070"/>
    <n v="0"/>
    <n v="0"/>
    <n v="0"/>
    <n v="0"/>
    <n v="0"/>
    <n v="0"/>
    <n v="0"/>
    <n v="14199"/>
    <n v="605"/>
    <n v="10271"/>
    <n v="7146"/>
    <n v="647"/>
    <n v="2296"/>
    <n v="182"/>
    <n v="13284"/>
    <n v="2"/>
    <n v="0"/>
    <n v="56"/>
    <n v="150"/>
    <n v="37962"/>
    <n v="253"/>
    <n v="144"/>
    <n v="109"/>
    <n v="430"/>
    <n v="20"/>
    <n v="390"/>
    <n v="20"/>
    <n v="0"/>
    <n v="0"/>
    <n v="0"/>
    <n v="0"/>
    <n v="430"/>
    <n v="20"/>
    <n v="0"/>
    <n v="0"/>
    <n v="0"/>
    <n v="0"/>
    <n v="0"/>
    <n v="0"/>
    <n v="0"/>
    <n v="0"/>
    <n v="0"/>
    <n v="0"/>
    <n v="0"/>
    <n v="0"/>
    <n v="1"/>
    <n v="0"/>
    <n v="0"/>
    <n v="25"/>
    <n v="0"/>
    <n v="12"/>
    <d v="1899-12-31T00:00:00"/>
    <d v="1899-12-31T00:00:00"/>
    <d v="2010-03-10T11:36:17"/>
  </r>
  <r>
    <s v="01/054114"/>
    <n v="57"/>
    <s v="CZ010"/>
    <s v="Hlavní město Praha"/>
    <s v="71"/>
    <x v="1"/>
    <n v="1"/>
    <n v="0"/>
    <s v="Divadlo Duncan Centre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0"/>
    <n v="775"/>
    <n v="2640"/>
    <n v="0"/>
    <n v="2208"/>
    <n v="2208"/>
    <n v="0"/>
    <n v="2640"/>
    <n v="880"/>
    <n v="2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"/>
    <n v="0"/>
    <n v="1430"/>
    <n v="0"/>
    <n v="1192"/>
    <n v="1192"/>
    <n v="0"/>
    <n v="1430"/>
    <n v="0"/>
    <n v="974"/>
    <n v="4070"/>
    <n v="775"/>
    <n v="4070"/>
    <n v="0"/>
    <n v="3400"/>
    <n v="3400"/>
    <n v="0"/>
    <n v="4070"/>
    <n v="880"/>
    <n v="3300"/>
    <n v="0"/>
    <n v="0"/>
    <n v="0"/>
    <n v="0"/>
    <n v="0"/>
    <n v="0"/>
    <n v="0"/>
    <n v="0"/>
    <n v="0"/>
    <n v="0"/>
    <n v="100"/>
    <n v="81"/>
    <n v="0"/>
    <n v="0"/>
    <n v="100"/>
    <n v="0"/>
    <n v="550"/>
    <n v="0"/>
    <n v="0"/>
    <n v="0"/>
    <n v="0"/>
    <n v="221"/>
    <n v="971"/>
    <n v="0"/>
    <n v="0"/>
    <n v="0"/>
    <n v="0"/>
    <n v="0"/>
    <n v="0"/>
    <n v="0"/>
    <n v="9"/>
    <n v="0"/>
    <n v="220"/>
    <n v="0"/>
    <n v="220"/>
    <n v="0"/>
    <n v="0"/>
    <n v="542"/>
    <n v="0"/>
    <n v="0"/>
    <n v="0"/>
    <n v="282"/>
    <n v="1053"/>
    <n v="0"/>
    <n v="0"/>
    <n v="0"/>
    <n v="140"/>
    <n v="80"/>
    <n v="0"/>
    <n v="0"/>
    <n v="0"/>
    <n v="0"/>
    <n v="0"/>
    <n v="0"/>
    <n v="0"/>
    <n v="0"/>
    <n v="0"/>
    <n v="0"/>
    <n v="140"/>
    <n v="80"/>
    <n v="0"/>
    <n v="0"/>
    <n v="0"/>
    <n v="0"/>
    <n v="0"/>
    <n v="0"/>
    <n v="140"/>
    <n v="80"/>
    <n v="1"/>
    <n v="0"/>
    <n v="0"/>
    <n v="10"/>
    <n v="1"/>
    <n v="0"/>
    <d v="1899-12-31T00:00:00"/>
    <d v="1899-12-31T00:00:00"/>
    <d v="2010-05-03T10:15:22"/>
  </r>
  <r>
    <s v="01/059114"/>
    <n v="140"/>
    <s v="CZ010"/>
    <s v="Hlavní město Praha"/>
    <s v="5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5-03T11:13:22"/>
  </r>
  <r>
    <s v="01/060114"/>
    <n v="93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130000"/>
    <n v="0"/>
    <n v="0"/>
    <n v="2400"/>
    <n v="112000"/>
    <n v="0"/>
    <n v="2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0"/>
    <n v="0"/>
    <n v="0"/>
    <n v="4000"/>
    <n v="20400"/>
    <n v="0"/>
    <n v="4000"/>
    <n v="0"/>
    <n v="0"/>
    <n v="0"/>
    <n v="152000"/>
    <n v="0"/>
    <n v="0"/>
    <n v="6400"/>
    <n v="132400"/>
    <n v="0"/>
    <n v="6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09:56:28"/>
  </r>
  <r>
    <s v="01/061114"/>
    <n v="138"/>
    <s v="CZ010"/>
    <s v="Hlavní město Praha"/>
    <s v="50"/>
    <x v="2"/>
    <n v="1"/>
    <n v="0"/>
    <s v="Pididvadlo - Stálá scéna vyšší odborné školy herecké"/>
    <n v="76"/>
    <s v="0"/>
    <n v="0"/>
    <s v="0"/>
    <n v="0"/>
    <s v="0"/>
    <n v="0"/>
    <n v="2"/>
    <n v="1"/>
    <n v="0"/>
    <n v="0"/>
    <n v="0"/>
    <n v="0"/>
    <n v="0"/>
    <n v="1"/>
    <n v="0"/>
    <n v="1"/>
    <s v="ANO"/>
    <n v="8044"/>
    <n v="0"/>
    <n v="6992"/>
    <n v="0"/>
    <n v="3415"/>
    <n v="2363"/>
    <n v="0"/>
    <n v="304"/>
    <n v="304"/>
    <n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87"/>
    <n v="0"/>
    <n v="7828"/>
    <n v="0"/>
    <n v="6876"/>
    <n v="4199"/>
    <n v="0"/>
    <n v="228"/>
    <n v="228"/>
    <n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2"/>
    <n v="0"/>
    <n v="532"/>
    <n v="0"/>
    <n v="186"/>
    <n v="186"/>
    <n v="0"/>
    <n v="0"/>
    <n v="0"/>
    <n v="0"/>
    <n v="18163"/>
    <n v="0"/>
    <n v="15352"/>
    <n v="0"/>
    <n v="10477"/>
    <n v="6748"/>
    <n v="0"/>
    <n v="532"/>
    <n v="532"/>
    <n v="211"/>
    <n v="18163"/>
    <n v="0"/>
    <n v="15352"/>
    <n v="0"/>
    <n v="10477"/>
    <n v="6748"/>
    <n v="0"/>
    <n v="532"/>
    <n v="532"/>
    <n v="211"/>
    <n v="374"/>
    <n v="366"/>
    <n v="0"/>
    <n v="0"/>
    <n v="0"/>
    <n v="0"/>
    <n v="40"/>
    <n v="1310"/>
    <n v="0"/>
    <n v="0"/>
    <n v="20"/>
    <n v="0"/>
    <n v="1744"/>
    <n v="0"/>
    <n v="0"/>
    <n v="0"/>
    <n v="0"/>
    <n v="0"/>
    <n v="0"/>
    <n v="0"/>
    <n v="583"/>
    <n v="56"/>
    <n v="744"/>
    <n v="432"/>
    <n v="231"/>
    <n v="81"/>
    <n v="0"/>
    <n v="417"/>
    <n v="0"/>
    <n v="0"/>
    <n v="0"/>
    <n v="0"/>
    <n v="1744"/>
    <n v="0"/>
    <n v="0"/>
    <n v="0"/>
    <n v="110"/>
    <n v="30"/>
    <n v="110"/>
    <n v="30"/>
    <n v="0"/>
    <n v="0"/>
    <n v="0"/>
    <n v="0"/>
    <n v="0"/>
    <n v="0"/>
    <n v="0"/>
    <n v="0"/>
    <n v="0"/>
    <n v="0"/>
    <n v="110"/>
    <n v="30"/>
    <n v="0"/>
    <n v="0"/>
    <n v="0"/>
    <n v="0"/>
    <n v="110"/>
    <n v="30"/>
    <n v="1"/>
    <n v="0"/>
    <n v="0"/>
    <n v="50"/>
    <n v="1"/>
    <n v="0"/>
    <d v="1899-12-31T00:00:00"/>
    <d v="1899-12-31T00:00:00"/>
    <d v="2010-04-06T12:20:46"/>
  </r>
  <r>
    <s v="01/062115"/>
    <n v="177"/>
    <s v="CZ010"/>
    <s v="Hlavní město Praha"/>
    <s v="21"/>
    <x v="0"/>
    <n v="2"/>
    <n v="0"/>
    <s v="Velký sál"/>
    <n v="300"/>
    <s v="Studio"/>
    <n v="100"/>
    <s v="0"/>
    <n v="0"/>
    <s v="0"/>
    <n v="0"/>
    <n v="1"/>
    <n v="1"/>
    <n v="0"/>
    <n v="0"/>
    <n v="0"/>
    <n v="0"/>
    <n v="0"/>
    <n v="0"/>
    <n v="0"/>
    <n v="0"/>
    <s v="NE"/>
    <n v="58724"/>
    <n v="302"/>
    <n v="50937"/>
    <n v="510"/>
    <n v="44333"/>
    <n v="37880"/>
    <n v="480"/>
    <n v="3952"/>
    <n v="364"/>
    <n v="33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36"/>
    <n v="0"/>
    <n v="3816"/>
    <n v="0"/>
    <n v="0"/>
    <n v="0"/>
    <n v="0"/>
    <n v="0"/>
    <n v="0"/>
    <n v="0"/>
    <n v="50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7222"/>
    <n v="0"/>
    <n v="5707"/>
    <n v="58724"/>
    <n v="302"/>
    <n v="50937"/>
    <n v="510"/>
    <n v="44333"/>
    <n v="37880"/>
    <n v="480"/>
    <n v="16410"/>
    <n v="364"/>
    <n v="13400"/>
    <n v="600"/>
    <n v="0"/>
    <n v="600"/>
    <n v="0"/>
    <n v="600"/>
    <n v="600"/>
    <n v="0"/>
    <n v="2688"/>
    <n v="0"/>
    <n v="2466"/>
    <n v="13850"/>
    <n v="8716"/>
    <n v="1018"/>
    <n v="70"/>
    <n v="0"/>
    <n v="0"/>
    <n v="42065"/>
    <n v="0"/>
    <n v="0"/>
    <n v="0"/>
    <n v="400"/>
    <n v="1896"/>
    <n v="58211"/>
    <n v="0"/>
    <n v="0"/>
    <n v="0"/>
    <n v="0"/>
    <n v="0"/>
    <n v="0"/>
    <n v="0"/>
    <n v="16677"/>
    <n v="0"/>
    <n v="26129"/>
    <n v="18543"/>
    <n v="789"/>
    <n v="6218"/>
    <n v="579"/>
    <n v="4232"/>
    <n v="4"/>
    <n v="363"/>
    <n v="7826"/>
    <n v="662"/>
    <n v="55893"/>
    <n v="2606"/>
    <n v="2606"/>
    <n v="0"/>
    <n v="450"/>
    <n v="1"/>
    <n v="450"/>
    <n v="1"/>
    <n v="0"/>
    <n v="0"/>
    <n v="0"/>
    <n v="0"/>
    <n v="0"/>
    <n v="0"/>
    <n v="0"/>
    <n v="0"/>
    <n v="0"/>
    <n v="0"/>
    <n v="150"/>
    <n v="1"/>
    <n v="150"/>
    <n v="1"/>
    <n v="0"/>
    <n v="0"/>
    <n v="390"/>
    <n v="1"/>
    <n v="0"/>
    <n v="30"/>
    <n v="0"/>
    <n v="35"/>
    <n v="0"/>
    <n v="5"/>
    <d v="1899-12-31T00:00:00"/>
    <d v="1899-12-31T00:00:00"/>
    <d v="2010-04-15T16:08:50"/>
  </r>
  <r>
    <s v="01/063115"/>
    <n v="89"/>
    <s v="CZ010"/>
    <s v="Hlavní město Praha"/>
    <s v="60"/>
    <x v="2"/>
    <n v="1"/>
    <n v="0"/>
    <s v="Reduta"/>
    <n v="10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00"/>
    <n v="0"/>
    <n v="11600"/>
    <n v="49600"/>
    <n v="3480"/>
    <n v="3480"/>
    <n v="3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00"/>
    <n v="0"/>
    <n v="11600"/>
    <n v="49600"/>
    <n v="3480"/>
    <n v="3480"/>
    <n v="31000"/>
    <n v="0"/>
    <n v="0"/>
    <n v="0"/>
    <n v="0"/>
    <n v="0"/>
    <n v="0"/>
    <n v="0"/>
    <n v="0"/>
    <n v="0"/>
    <n v="0"/>
    <n v="0"/>
    <n v="0"/>
    <n v="0"/>
    <n v="2834"/>
    <n v="1152"/>
    <n v="14"/>
    <n v="1478"/>
    <n v="0"/>
    <n v="0"/>
    <n v="0"/>
    <n v="0"/>
    <n v="0"/>
    <n v="0"/>
    <n v="0"/>
    <n v="233"/>
    <n v="3067"/>
    <n v="0"/>
    <n v="0"/>
    <n v="0"/>
    <n v="0"/>
    <n v="0"/>
    <n v="0"/>
    <n v="0"/>
    <n v="3084"/>
    <n v="648"/>
    <n v="217"/>
    <n v="172"/>
    <n v="0"/>
    <n v="45"/>
    <n v="0"/>
    <n v="117"/>
    <n v="3"/>
    <n v="0"/>
    <n v="16"/>
    <n v="20"/>
    <n v="3457"/>
    <n v="0"/>
    <n v="0"/>
    <n v="0"/>
    <n v="590"/>
    <n v="520"/>
    <n v="0"/>
    <n v="0"/>
    <n v="0"/>
    <n v="0"/>
    <n v="0"/>
    <n v="0"/>
    <n v="0"/>
    <n v="0"/>
    <n v="0"/>
    <n v="0"/>
    <n v="590"/>
    <n v="520"/>
    <n v="0"/>
    <n v="0"/>
    <n v="0"/>
    <n v="0"/>
    <n v="0"/>
    <n v="0"/>
    <n v="0"/>
    <n v="0"/>
    <n v="1"/>
    <n v="0"/>
    <n v="0"/>
    <n v="30"/>
    <n v="0"/>
    <n v="20"/>
    <d v="1899-12-31T00:00:00"/>
    <d v="1899-12-31T00:00:00"/>
    <d v="2010-03-11T14:33:05"/>
  </r>
  <r>
    <s v="01/066115"/>
    <n v="40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"/>
    <n v="0"/>
    <n v="0"/>
    <n v="0"/>
    <n v="1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"/>
    <n v="0"/>
    <n v="0"/>
    <n v="0"/>
    <n v="1335"/>
    <n v="0"/>
    <n v="0"/>
    <n v="0"/>
    <n v="0"/>
    <n v="0"/>
    <n v="1400"/>
    <n v="0"/>
    <n v="0"/>
    <n v="0"/>
    <n v="1335"/>
    <n v="0"/>
    <n v="0"/>
    <n v="0"/>
    <n v="0"/>
    <n v="0"/>
    <n v="57"/>
    <n v="46"/>
    <n v="0"/>
    <n v="0"/>
    <n v="0"/>
    <n v="0"/>
    <n v="0"/>
    <n v="0"/>
    <n v="0"/>
    <n v="0"/>
    <n v="0"/>
    <n v="0"/>
    <n v="57"/>
    <n v="0"/>
    <n v="0"/>
    <n v="0"/>
    <n v="0"/>
    <n v="0"/>
    <n v="0"/>
    <n v="0"/>
    <n v="0"/>
    <n v="0"/>
    <n v="0"/>
    <n v="0"/>
    <n v="0"/>
    <n v="0"/>
    <n v="0"/>
    <n v="36"/>
    <n v="0"/>
    <n v="0"/>
    <n v="0"/>
    <n v="21"/>
    <n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49:16"/>
  </r>
  <r>
    <s v="01/067115"/>
    <n v="88"/>
    <s v="CZ010"/>
    <s v="Hlavní město Praha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9400"/>
    <n v="0"/>
    <n v="0"/>
    <n v="0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00"/>
    <n v="0"/>
    <n v="0"/>
    <n v="0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5"/>
    <n v="150"/>
    <n v="0"/>
    <n v="0"/>
    <n v="585"/>
    <n v="15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0"/>
    <n v="1"/>
    <n v="0"/>
    <d v="1899-12-31T00:00:00"/>
    <d v="1899-12-31T00:00:00"/>
    <d v="2010-05-04T09:58:42"/>
  </r>
  <r>
    <s v="01/069116"/>
    <n v="182"/>
    <s v="CZ010"/>
    <s v="Hlavní město Praha"/>
    <s v="71"/>
    <x v="1"/>
    <n v="1"/>
    <n v="0"/>
    <s v="Dejvické divadlo"/>
    <n v="125"/>
    <s v="0"/>
    <n v="0"/>
    <s v="0"/>
    <n v="0"/>
    <s v="0"/>
    <n v="0"/>
    <n v="1"/>
    <n v="1"/>
    <n v="0"/>
    <n v="0"/>
    <n v="0"/>
    <n v="0"/>
    <n v="0"/>
    <n v="0"/>
    <n v="0"/>
    <n v="1"/>
    <s v="ANO"/>
    <n v="38454"/>
    <n v="85"/>
    <n v="23241"/>
    <n v="1300"/>
    <n v="37380"/>
    <n v="23241"/>
    <n v="1100"/>
    <n v="3875"/>
    <n v="125"/>
    <n v="18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5"/>
    <n v="0"/>
    <n v="1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4"/>
    <n v="85"/>
    <n v="23241"/>
    <n v="1300"/>
    <n v="37380"/>
    <n v="23241"/>
    <n v="1100"/>
    <n v="5000"/>
    <n v="125"/>
    <n v="2956"/>
    <n v="0"/>
    <n v="0"/>
    <n v="0"/>
    <n v="0"/>
    <n v="0"/>
    <n v="0"/>
    <n v="0"/>
    <n v="1125"/>
    <n v="0"/>
    <n v="1125"/>
    <n v="10994"/>
    <n v="6307"/>
    <n v="2549"/>
    <n v="412"/>
    <n v="1545"/>
    <n v="9231"/>
    <n v="1674"/>
    <n v="0"/>
    <n v="0"/>
    <n v="0"/>
    <n v="1651"/>
    <n v="1045"/>
    <n v="26140"/>
    <n v="0"/>
    <n v="0"/>
    <n v="0"/>
    <n v="0"/>
    <n v="0"/>
    <n v="0"/>
    <n v="0"/>
    <n v="1429"/>
    <n v="874"/>
    <n v="14802"/>
    <n v="10505"/>
    <n v="666"/>
    <n v="3631"/>
    <n v="0"/>
    <n v="5235"/>
    <n v="88"/>
    <n v="98"/>
    <n v="328"/>
    <n v="4160"/>
    <n v="26140"/>
    <n v="0"/>
    <n v="0"/>
    <n v="0"/>
    <n v="220"/>
    <n v="30"/>
    <n v="390"/>
    <n v="30"/>
    <n v="0"/>
    <n v="0"/>
    <n v="0"/>
    <n v="0"/>
    <n v="0"/>
    <n v="0"/>
    <n v="0"/>
    <n v="0"/>
    <n v="0"/>
    <n v="0"/>
    <n v="50"/>
    <n v="30"/>
    <n v="0"/>
    <n v="0"/>
    <n v="0"/>
    <n v="0"/>
    <n v="0"/>
    <n v="0"/>
    <n v="1"/>
    <n v="0"/>
    <n v="0"/>
    <n v="50"/>
    <n v="0"/>
    <n v="5"/>
    <d v="1899-12-31T00:00:00"/>
    <d v="1899-12-31T00:00:00"/>
    <d v="2010-04-16T11:36:33"/>
  </r>
  <r>
    <s v="01/070116"/>
    <n v="21"/>
    <s v="CZ010"/>
    <s v="Hlavní město Praha"/>
    <s v="21"/>
    <x v="0"/>
    <n v="1"/>
    <n v="0"/>
    <s v="Divadlo Spejbla a Hurvínka"/>
    <n v="25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72"/>
    <n v="0"/>
    <n v="45872"/>
    <n v="26000"/>
    <n v="48462"/>
    <n v="34832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72"/>
    <n v="0"/>
    <n v="45872"/>
    <n v="26000"/>
    <n v="48462"/>
    <n v="34832"/>
    <n v="15000"/>
    <n v="0"/>
    <n v="0"/>
    <n v="0"/>
    <n v="55872"/>
    <n v="0"/>
    <n v="40872"/>
    <n v="13000"/>
    <n v="43482"/>
    <n v="29832"/>
    <n v="5000"/>
    <n v="0"/>
    <n v="0"/>
    <n v="0"/>
    <n v="6331"/>
    <n v="3016"/>
    <n v="769"/>
    <n v="2107"/>
    <n v="0"/>
    <n v="0"/>
    <n v="12163"/>
    <n v="0"/>
    <n v="0"/>
    <n v="0"/>
    <n v="0"/>
    <n v="0"/>
    <n v="18494"/>
    <n v="0"/>
    <n v="0"/>
    <n v="12163"/>
    <n v="0"/>
    <n v="0"/>
    <n v="0"/>
    <n v="12163"/>
    <n v="6043"/>
    <n v="948"/>
    <n v="11935"/>
    <n v="8287"/>
    <n v="463"/>
    <n v="3105"/>
    <n v="80"/>
    <n v="829"/>
    <n v="0"/>
    <n v="0"/>
    <n v="207"/>
    <n v="234"/>
    <n v="19248"/>
    <n v="0"/>
    <n v="0"/>
    <n v="0"/>
    <n v="120"/>
    <n v="45"/>
    <n v="0"/>
    <n v="0"/>
    <n v="0"/>
    <n v="0"/>
    <n v="0"/>
    <n v="0"/>
    <n v="0"/>
    <n v="0"/>
    <n v="0"/>
    <n v="0"/>
    <n v="0"/>
    <n v="0"/>
    <n v="120"/>
    <n v="45"/>
    <n v="0"/>
    <n v="0"/>
    <n v="0"/>
    <n v="0"/>
    <n v="0"/>
    <n v="0"/>
    <n v="0"/>
    <n v="5"/>
    <n v="0"/>
    <n v="5"/>
    <n v="0"/>
    <n v="5"/>
    <d v="1899-12-31T00:00:00"/>
    <d v="1899-12-31T00:00:00"/>
    <d v="2010-05-04T10:40:30"/>
  </r>
  <r>
    <s v="01/073116"/>
    <n v="129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9"/>
    <n v="0"/>
    <n v="1198"/>
    <n v="81"/>
    <n v="600"/>
    <n v="650"/>
    <n v="30"/>
    <n v="24"/>
    <n v="0"/>
    <n v="0"/>
    <n v="0"/>
    <n v="14"/>
    <n v="2597"/>
    <n v="0"/>
    <n v="0"/>
    <n v="0"/>
    <n v="0"/>
    <n v="0"/>
    <n v="0"/>
    <n v="0"/>
    <n v="969"/>
    <n v="42"/>
    <n v="398"/>
    <n v="0"/>
    <n v="398"/>
    <n v="0"/>
    <n v="0"/>
    <n v="1205"/>
    <n v="0"/>
    <n v="0"/>
    <n v="23"/>
    <n v="0"/>
    <n v="2595"/>
    <n v="0"/>
    <n v="0"/>
    <n v="0"/>
    <n v="160"/>
    <n v="1"/>
    <n v="0"/>
    <n v="0"/>
    <n v="0"/>
    <n v="0"/>
    <n v="0"/>
    <n v="0"/>
    <n v="0"/>
    <n v="0"/>
    <n v="0"/>
    <n v="0"/>
    <n v="0"/>
    <n v="0"/>
    <n v="160"/>
    <n v="1"/>
    <n v="0"/>
    <n v="0"/>
    <n v="0"/>
    <n v="0"/>
    <n v="0"/>
    <n v="0"/>
    <n v="0"/>
    <n v="30"/>
    <n v="0"/>
    <n v="39"/>
    <n v="0"/>
    <n v="5"/>
    <d v="1899-12-30T00:00:00"/>
    <d v="1899-12-31T00:00:00"/>
    <d v="2010-04-01T11:15:44"/>
  </r>
  <r>
    <s v="01/074116"/>
    <n v="181"/>
    <s v="CZ010"/>
    <s v="Hlavní město Praha"/>
    <s v="70"/>
    <x v="1"/>
    <n v="2"/>
    <n v="0"/>
    <s v="Obludárium - šapitó"/>
    <n v="120"/>
    <s v="Divadelní loď Tajemství"/>
    <n v="17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2890"/>
    <n v="0"/>
    <n v="2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"/>
    <n v="0"/>
    <n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0"/>
    <n v="0"/>
    <n v="4800"/>
    <n v="8880"/>
    <n v="4800"/>
    <n v="4800"/>
    <n v="8880"/>
    <n v="4080"/>
    <n v="0"/>
    <n v="2940"/>
    <n v="4800"/>
    <n v="0"/>
    <n v="4800"/>
    <n v="8880"/>
    <n v="4800"/>
    <n v="4800"/>
    <n v="8880"/>
    <n v="7140"/>
    <n v="0"/>
    <n v="5155"/>
    <n v="0"/>
    <n v="0"/>
    <n v="0"/>
    <n v="0"/>
    <n v="0"/>
    <n v="0"/>
    <n v="0"/>
    <n v="680"/>
    <n v="0"/>
    <n v="540"/>
    <n v="14203"/>
    <n v="2922"/>
    <n v="2448"/>
    <n v="8833"/>
    <n v="1974"/>
    <n v="160"/>
    <n v="0"/>
    <n v="100"/>
    <n v="0"/>
    <n v="0"/>
    <n v="400"/>
    <n v="143"/>
    <n v="16980"/>
    <n v="0"/>
    <n v="0"/>
    <n v="0"/>
    <n v="0"/>
    <n v="0"/>
    <n v="0"/>
    <n v="0"/>
    <n v="5141"/>
    <n v="400"/>
    <n v="17"/>
    <n v="0"/>
    <n v="17"/>
    <n v="0"/>
    <n v="0"/>
    <n v="9928"/>
    <n v="42"/>
    <n v="0"/>
    <n v="292"/>
    <n v="87"/>
    <n v="15507"/>
    <n v="0"/>
    <n v="0"/>
    <n v="0"/>
    <n v="590"/>
    <n v="55"/>
    <n v="590"/>
    <n v="140"/>
    <n v="0"/>
    <n v="0"/>
    <n v="0"/>
    <n v="0"/>
    <n v="0"/>
    <n v="0"/>
    <n v="0"/>
    <n v="0"/>
    <n v="0"/>
    <n v="0"/>
    <n v="90"/>
    <n v="55"/>
    <n v="0"/>
    <n v="0"/>
    <n v="0"/>
    <n v="0"/>
    <n v="590"/>
    <n v="190"/>
    <n v="1"/>
    <n v="0"/>
    <n v="1"/>
    <n v="0"/>
    <n v="1"/>
    <n v="0"/>
    <d v="1899-12-31T00:00:00"/>
    <d v="1899-12-31T00:00:00"/>
    <d v="2010-05-03T13:57:22"/>
  </r>
  <r>
    <s v="01/075116"/>
    <n v="131"/>
    <s v="CZ010"/>
    <s v="Hlavní město Praha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7165"/>
    <n v="0"/>
    <n v="6680"/>
    <n v="0"/>
    <n v="14390"/>
    <n v="48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65"/>
    <n v="0"/>
    <n v="6680"/>
    <n v="0"/>
    <n v="14390"/>
    <n v="4865"/>
    <n v="0"/>
    <n v="0"/>
    <n v="0"/>
    <n v="0"/>
    <n v="17165"/>
    <n v="0"/>
    <n v="6680"/>
    <n v="0"/>
    <n v="14390"/>
    <n v="4865"/>
    <n v="0"/>
    <n v="0"/>
    <n v="0"/>
    <n v="0"/>
    <n v="645"/>
    <n v="400"/>
    <n v="245"/>
    <n v="0"/>
    <n v="0"/>
    <n v="110"/>
    <n v="100"/>
    <n v="0"/>
    <n v="0"/>
    <n v="0"/>
    <n v="0"/>
    <n v="0"/>
    <n v="855"/>
    <n v="0"/>
    <n v="0"/>
    <n v="0"/>
    <n v="0"/>
    <n v="0"/>
    <n v="0"/>
    <n v="0"/>
    <n v="463"/>
    <n v="0"/>
    <n v="0"/>
    <n v="0"/>
    <n v="0"/>
    <n v="0"/>
    <n v="0"/>
    <n v="200"/>
    <n v="0"/>
    <n v="0"/>
    <n v="0"/>
    <n v="200"/>
    <n v="863"/>
    <n v="0"/>
    <n v="0"/>
    <n v="0"/>
    <n v="90"/>
    <n v="40"/>
    <n v="9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d v="1899-12-31T00:00:00"/>
    <d v="1899-12-31T00:00:00"/>
    <d v="2010-04-01T12:22:15"/>
  </r>
  <r>
    <s v="01/079116"/>
    <n v="173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"/>
    <n v="0"/>
    <n v="0"/>
    <n v="1600"/>
    <n v="180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"/>
    <n v="0"/>
    <n v="0"/>
    <n v="1600"/>
    <n v="180"/>
    <n v="0"/>
    <n v="1000"/>
    <n v="0"/>
    <n v="0"/>
    <n v="0"/>
    <n v="260"/>
    <n v="0"/>
    <n v="0"/>
    <n v="1600"/>
    <n v="180"/>
    <n v="0"/>
    <n v="1000"/>
    <n v="0"/>
    <n v="0"/>
    <n v="0"/>
    <n v="197"/>
    <n v="0"/>
    <n v="37"/>
    <n v="160"/>
    <n v="0"/>
    <n v="0"/>
    <n v="30"/>
    <n v="0"/>
    <n v="0"/>
    <n v="0"/>
    <n v="0"/>
    <n v="0"/>
    <n v="227"/>
    <n v="0"/>
    <n v="0"/>
    <n v="0"/>
    <n v="0"/>
    <n v="0"/>
    <n v="0"/>
    <n v="0"/>
    <n v="20"/>
    <n v="0"/>
    <n v="4"/>
    <n v="0"/>
    <n v="0"/>
    <n v="0"/>
    <n v="4"/>
    <n v="203"/>
    <n v="0"/>
    <n v="0"/>
    <n v="0"/>
    <n v="0"/>
    <n v="227"/>
    <n v="0"/>
    <n v="0"/>
    <n v="0"/>
    <n v="250"/>
    <n v="1"/>
    <n v="0"/>
    <n v="0"/>
    <n v="0"/>
    <n v="0"/>
    <n v="0"/>
    <n v="0"/>
    <n v="0"/>
    <n v="0"/>
    <n v="0"/>
    <n v="0"/>
    <n v="0"/>
    <n v="0"/>
    <n v="250"/>
    <n v="1"/>
    <n v="0"/>
    <n v="0"/>
    <n v="0"/>
    <n v="0"/>
    <n v="0"/>
    <n v="0"/>
    <n v="1"/>
    <n v="0"/>
    <n v="1"/>
    <n v="0"/>
    <n v="1"/>
    <n v="0"/>
    <d v="1899-12-31T00:00:00"/>
    <d v="1899-12-31T00:00:00"/>
    <d v="2010-04-14T15:48:17"/>
  </r>
  <r>
    <s v="01/083118"/>
    <n v="198"/>
    <s v="CZ010"/>
    <s v="Hlavní město Praha"/>
    <s v="21"/>
    <x v="0"/>
    <n v="1"/>
    <n v="0"/>
    <s v="Divadlo pod Palmovkou"/>
    <n v="280"/>
    <s v="0"/>
    <n v="0"/>
    <s v="0"/>
    <n v="0"/>
    <s v="0"/>
    <n v="0"/>
    <n v="1"/>
    <n v="1"/>
    <n v="0"/>
    <n v="0"/>
    <n v="0"/>
    <n v="0"/>
    <n v="0"/>
    <n v="0"/>
    <n v="0"/>
    <n v="1"/>
    <s v="ANO"/>
    <n v="73658"/>
    <n v="0"/>
    <n v="56840"/>
    <n v="0"/>
    <n v="65727"/>
    <n v="489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658"/>
    <n v="0"/>
    <n v="56840"/>
    <n v="0"/>
    <n v="65727"/>
    <n v="48909"/>
    <n v="0"/>
    <n v="0"/>
    <n v="0"/>
    <n v="0"/>
    <n v="0"/>
    <n v="0"/>
    <n v="0"/>
    <n v="0"/>
    <n v="0"/>
    <n v="0"/>
    <n v="0"/>
    <n v="0"/>
    <n v="0"/>
    <n v="0"/>
    <n v="10447"/>
    <n v="7962"/>
    <n v="2005"/>
    <n v="0"/>
    <n v="0"/>
    <n v="0"/>
    <n v="23069"/>
    <n v="0"/>
    <n v="0"/>
    <n v="0"/>
    <n v="0"/>
    <n v="480"/>
    <n v="33996"/>
    <n v="0"/>
    <n v="0"/>
    <n v="27400"/>
    <n v="0"/>
    <n v="0"/>
    <n v="0"/>
    <n v="27400"/>
    <n v="7282"/>
    <n v="98"/>
    <n v="22194"/>
    <n v="13014"/>
    <n v="4643"/>
    <n v="4266"/>
    <n v="271"/>
    <n v="1326"/>
    <n v="0"/>
    <n v="0"/>
    <n v="2213"/>
    <n v="438"/>
    <n v="33453"/>
    <n v="4997"/>
    <n v="4997"/>
    <n v="0"/>
    <n v="350"/>
    <n v="100"/>
    <n v="3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45"/>
    <n v="1"/>
    <n v="0"/>
    <d v="1899-12-31T00:00:00"/>
    <d v="1899-12-31T00:00:00"/>
    <d v="2010-05-03T11:24:29"/>
  </r>
  <r>
    <s v="01/084118"/>
    <n v="17"/>
    <s v="CZ010"/>
    <s v="Hlavní město Praha"/>
    <s v="21"/>
    <x v="0"/>
    <n v="2"/>
    <n v="1"/>
    <s v="Hudební divadlo Karlín"/>
    <n v="921"/>
    <s v="0"/>
    <n v="0"/>
    <s v="0"/>
    <n v="0"/>
    <s v="0"/>
    <n v="0"/>
    <n v="1"/>
    <n v="0"/>
    <n v="0"/>
    <n v="0"/>
    <n v="1"/>
    <n v="0"/>
    <n v="0"/>
    <n v="0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40"/>
    <n v="0"/>
    <n v="36840"/>
    <n v="0"/>
    <n v="32717"/>
    <n v="32717"/>
    <n v="0"/>
    <n v="0"/>
    <n v="0"/>
    <n v="0"/>
    <n v="132624"/>
    <n v="0"/>
    <n v="132624"/>
    <n v="0"/>
    <n v="129795"/>
    <n v="12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56"/>
    <n v="0"/>
    <n v="0"/>
    <n v="0"/>
    <n v="0"/>
    <n v="0"/>
    <n v="3056"/>
    <n v="3056"/>
    <n v="3056"/>
    <n v="169464"/>
    <n v="3056"/>
    <n v="169464"/>
    <n v="0"/>
    <n v="162512"/>
    <n v="162512"/>
    <n v="0"/>
    <n v="3056"/>
    <n v="3056"/>
    <n v="3056"/>
    <n v="0"/>
    <n v="0"/>
    <n v="0"/>
    <n v="0"/>
    <n v="0"/>
    <n v="0"/>
    <n v="0"/>
    <n v="0"/>
    <n v="0"/>
    <n v="0"/>
    <n v="86312"/>
    <n v="76579"/>
    <n v="300"/>
    <n v="0"/>
    <n v="0"/>
    <n v="0"/>
    <n v="68189"/>
    <n v="0"/>
    <n v="0"/>
    <n v="0"/>
    <n v="0"/>
    <n v="3590"/>
    <n v="158091"/>
    <n v="0"/>
    <n v="0"/>
    <n v="9000"/>
    <n v="0"/>
    <n v="0"/>
    <n v="0"/>
    <n v="9000"/>
    <n v="73403"/>
    <n v="2956"/>
    <n v="38398"/>
    <n v="26226"/>
    <n v="2099"/>
    <n v="9015"/>
    <n v="1058"/>
    <n v="37253"/>
    <n v="0"/>
    <n v="44"/>
    <n v="6992"/>
    <n v="1217"/>
    <n v="157307"/>
    <n v="5454"/>
    <n v="209"/>
    <n v="5245"/>
    <n v="700"/>
    <n v="1"/>
    <n v="0"/>
    <n v="0"/>
    <n v="0"/>
    <n v="0"/>
    <n v="700"/>
    <n v="1"/>
    <n v="700"/>
    <n v="1"/>
    <n v="0"/>
    <n v="0"/>
    <n v="0"/>
    <n v="0"/>
    <n v="0"/>
    <n v="0"/>
    <n v="0"/>
    <n v="0"/>
    <n v="0"/>
    <n v="0"/>
    <n v="700"/>
    <n v="1"/>
    <n v="0"/>
    <n v="40"/>
    <n v="0"/>
    <n v="10"/>
    <n v="1"/>
    <n v="0"/>
    <d v="1899-12-31T00:00:00"/>
    <d v="1899-12-31T00:00:00"/>
    <d v="2010-01-29T14:13:41"/>
  </r>
  <r>
    <s v="01/09111A"/>
    <n v="150"/>
    <s v="CZ010"/>
    <s v="Hlavní město Praha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4-08T11:15:36"/>
  </r>
  <r>
    <s v="01/09211A"/>
    <n v="211"/>
    <s v="CZ010"/>
    <s v="Hlavní město Praha"/>
    <s v="70"/>
    <x v="1"/>
    <n v="2"/>
    <n v="0"/>
    <s v="Velký sál"/>
    <n v="200"/>
    <s v="Auerbachův sklep"/>
    <n v="30"/>
    <s v="0"/>
    <n v="0"/>
    <s v="0"/>
    <n v="0"/>
    <n v="0"/>
    <n v="0"/>
    <n v="0"/>
    <n v="0"/>
    <n v="0"/>
    <n v="0"/>
    <n v="0"/>
    <n v="0"/>
    <n v="0"/>
    <n v="1"/>
    <s v="ANO"/>
    <n v="17986"/>
    <n v="0"/>
    <n v="17486"/>
    <n v="0"/>
    <n v="13996"/>
    <n v="135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"/>
    <n v="0"/>
    <n v="660"/>
    <n v="0"/>
    <n v="535"/>
    <n v="5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0"/>
    <n v="0"/>
    <n v="790"/>
    <n v="0"/>
    <n v="672"/>
    <n v="672"/>
    <n v="0"/>
    <n v="0"/>
    <n v="0"/>
    <n v="0"/>
    <n v="550"/>
    <n v="0"/>
    <n v="550"/>
    <n v="0"/>
    <n v="331"/>
    <n v="331"/>
    <n v="0"/>
    <n v="0"/>
    <n v="0"/>
    <n v="0"/>
    <n v="19986"/>
    <n v="0"/>
    <n v="19486"/>
    <n v="0"/>
    <n v="15534"/>
    <n v="15134"/>
    <n v="0"/>
    <n v="0"/>
    <n v="0"/>
    <n v="0"/>
    <n v="13650"/>
    <n v="0"/>
    <n v="13650"/>
    <n v="0"/>
    <n v="10440"/>
    <n v="10440"/>
    <n v="0"/>
    <n v="0"/>
    <n v="0"/>
    <n v="0"/>
    <n v="1340"/>
    <n v="1240"/>
    <n v="16"/>
    <n v="0"/>
    <n v="300"/>
    <n v="1800"/>
    <n v="900"/>
    <n v="0"/>
    <n v="0"/>
    <n v="0"/>
    <n v="0"/>
    <n v="530"/>
    <n v="4870"/>
    <n v="0"/>
    <n v="0"/>
    <n v="0"/>
    <n v="0"/>
    <n v="0"/>
    <n v="0"/>
    <n v="0"/>
    <n v="1500"/>
    <n v="0"/>
    <n v="1240"/>
    <n v="700"/>
    <n v="230"/>
    <n v="310"/>
    <n v="0"/>
    <n v="1800"/>
    <n v="0"/>
    <n v="0"/>
    <n v="0"/>
    <n v="300"/>
    <n v="4840"/>
    <n v="0"/>
    <n v="0"/>
    <n v="0"/>
    <n v="300"/>
    <n v="20"/>
    <n v="230"/>
    <n v="20"/>
    <n v="0"/>
    <n v="0"/>
    <n v="0"/>
    <n v="0"/>
    <n v="0"/>
    <n v="0"/>
    <n v="0"/>
    <n v="0"/>
    <n v="300"/>
    <n v="50"/>
    <n v="0"/>
    <n v="0"/>
    <n v="0"/>
    <n v="0"/>
    <n v="250"/>
    <n v="50"/>
    <n v="250"/>
    <n v="50"/>
    <n v="0"/>
    <n v="10"/>
    <n v="0"/>
    <n v="70"/>
    <n v="0"/>
    <n v="1"/>
    <d v="1899-12-31T00:00:00"/>
    <d v="1899-12-30T00:00:00"/>
    <d v="2010-05-03T09:48:01"/>
  </r>
  <r>
    <s v="01/094213"/>
    <n v="37"/>
    <s v="CZ020"/>
    <s v="Středočeský kraj"/>
    <s v="22"/>
    <x v="0"/>
    <n v="2"/>
    <n v="0"/>
    <s v="Středočeské divadlo Kladno"/>
    <n v="448"/>
    <s v="Divadlo Lampion"/>
    <n v="186"/>
    <s v="0"/>
    <n v="0"/>
    <s v="0"/>
    <n v="0"/>
    <n v="2"/>
    <n v="1"/>
    <n v="0"/>
    <n v="0"/>
    <n v="0"/>
    <n v="0"/>
    <n v="0"/>
    <n v="1"/>
    <n v="0"/>
    <n v="0"/>
    <s v="NE"/>
    <n v="73557"/>
    <n v="0"/>
    <n v="50880"/>
    <n v="0"/>
    <n v="46435"/>
    <n v="27187"/>
    <n v="0"/>
    <n v="17926"/>
    <n v="0"/>
    <n v="57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66"/>
    <n v="0"/>
    <n v="3308"/>
    <n v="0"/>
    <n v="1652"/>
    <n v="1094"/>
    <n v="0"/>
    <n v="1344"/>
    <n v="0"/>
    <n v="69"/>
    <n v="50374"/>
    <n v="0"/>
    <n v="41264"/>
    <n v="160"/>
    <n v="31309"/>
    <n v="19653"/>
    <n v="160"/>
    <n v="2673"/>
    <n v="0"/>
    <n v="14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2"/>
    <n v="0"/>
    <n v="2622"/>
    <n v="0"/>
    <n v="1818"/>
    <n v="1818"/>
    <n v="0"/>
    <n v="4404"/>
    <n v="0"/>
    <n v="1688"/>
    <n v="130419"/>
    <n v="0"/>
    <n v="98074"/>
    <n v="160"/>
    <n v="81214"/>
    <n v="49752"/>
    <n v="160"/>
    <n v="26347"/>
    <n v="0"/>
    <n v="9020"/>
    <n v="54688"/>
    <n v="0"/>
    <n v="45020"/>
    <n v="160"/>
    <n v="33145"/>
    <n v="20931"/>
    <n v="160"/>
    <n v="7002"/>
    <n v="0"/>
    <n v="3119"/>
    <n v="7532"/>
    <n v="4262"/>
    <n v="1066"/>
    <n v="3"/>
    <n v="0"/>
    <n v="1165"/>
    <n v="37281"/>
    <n v="0"/>
    <n v="0"/>
    <n v="0"/>
    <n v="4"/>
    <n v="155"/>
    <n v="46137"/>
    <n v="0"/>
    <n v="0"/>
    <n v="0"/>
    <n v="0"/>
    <n v="0"/>
    <n v="0"/>
    <n v="0"/>
    <n v="10301"/>
    <n v="521"/>
    <n v="30764"/>
    <n v="22087"/>
    <n v="1201"/>
    <n v="7476"/>
    <n v="0"/>
    <n v="2667"/>
    <n v="27"/>
    <n v="0"/>
    <n v="1931"/>
    <n v="487"/>
    <n v="46177"/>
    <n v="553"/>
    <n v="553"/>
    <n v="0"/>
    <n v="288"/>
    <n v="50"/>
    <n v="250"/>
    <n v="160"/>
    <n v="0"/>
    <n v="0"/>
    <n v="0"/>
    <n v="0"/>
    <n v="0"/>
    <n v="0"/>
    <n v="0"/>
    <n v="0"/>
    <n v="80"/>
    <n v="50"/>
    <n v="80"/>
    <n v="50"/>
    <n v="0"/>
    <n v="0"/>
    <n v="0"/>
    <n v="0"/>
    <n v="288"/>
    <n v="50"/>
    <n v="0"/>
    <n v="50"/>
    <n v="0"/>
    <n v="10"/>
    <n v="1"/>
    <n v="0"/>
    <d v="1899-12-31T00:00:00"/>
    <d v="1899-12-31T00:00:00"/>
    <d v="2010-05-04T10:42:59"/>
  </r>
  <r>
    <s v="01/101217"/>
    <n v="108"/>
    <s v="CZ020"/>
    <s v="Středočeský kraj"/>
    <s v="22"/>
    <x v="0"/>
    <n v="2"/>
    <n v="0"/>
    <s v="Velká scéna"/>
    <n v="344"/>
    <s v="Malá scéna"/>
    <n v="84"/>
    <s v="0"/>
    <n v="0"/>
    <s v="0"/>
    <n v="0"/>
    <n v="1"/>
    <n v="1"/>
    <n v="0"/>
    <n v="0"/>
    <n v="0"/>
    <n v="0"/>
    <n v="0"/>
    <n v="0"/>
    <n v="0"/>
    <n v="0"/>
    <s v="NE"/>
    <n v="53985"/>
    <n v="0"/>
    <n v="38584"/>
    <n v="0"/>
    <n v="51054"/>
    <n v="35653"/>
    <n v="0"/>
    <n v="28337"/>
    <n v="0"/>
    <n v="26333"/>
    <n v="0"/>
    <n v="0"/>
    <n v="0"/>
    <n v="0"/>
    <n v="0"/>
    <n v="0"/>
    <n v="0"/>
    <n v="344"/>
    <n v="0"/>
    <n v="344"/>
    <n v="0"/>
    <n v="0"/>
    <n v="0"/>
    <n v="0"/>
    <n v="0"/>
    <n v="0"/>
    <n v="0"/>
    <n v="688"/>
    <n v="0"/>
    <n v="688"/>
    <n v="18483"/>
    <n v="0"/>
    <n v="9288"/>
    <n v="0"/>
    <n v="18483"/>
    <n v="9288"/>
    <n v="0"/>
    <n v="344"/>
    <n v="0"/>
    <n v="344"/>
    <n v="0"/>
    <n v="0"/>
    <n v="0"/>
    <n v="0"/>
    <n v="0"/>
    <n v="0"/>
    <n v="0"/>
    <n v="344"/>
    <n v="0"/>
    <n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2"/>
    <n v="0"/>
    <n v="1032"/>
    <n v="72468"/>
    <n v="0"/>
    <n v="47872"/>
    <n v="0"/>
    <n v="69537"/>
    <n v="44941"/>
    <n v="0"/>
    <n v="31089"/>
    <n v="0"/>
    <n v="29085"/>
    <n v="17885"/>
    <n v="0"/>
    <n v="15242"/>
    <n v="0"/>
    <n v="17270"/>
    <n v="14627"/>
    <n v="0"/>
    <n v="16168"/>
    <n v="0"/>
    <n v="15054"/>
    <n v="10634"/>
    <n v="7783"/>
    <n v="2601"/>
    <n v="0"/>
    <n v="1045"/>
    <n v="1080"/>
    <n v="24086"/>
    <n v="0"/>
    <n v="0"/>
    <n v="0"/>
    <n v="1705"/>
    <n v="1721"/>
    <n v="40271"/>
    <n v="0"/>
    <n v="0"/>
    <n v="0"/>
    <n v="0"/>
    <n v="0"/>
    <n v="0"/>
    <n v="0"/>
    <n v="12360"/>
    <n v="37"/>
    <n v="23152"/>
    <n v="16205"/>
    <n v="612"/>
    <n v="5572"/>
    <n v="763"/>
    <n v="3944"/>
    <n v="0"/>
    <n v="2"/>
    <n v="639"/>
    <n v="174"/>
    <n v="40271"/>
    <n v="974"/>
    <n v="974"/>
    <n v="0"/>
    <n v="350"/>
    <n v="45"/>
    <n v="300"/>
    <n v="45"/>
    <n v="300"/>
    <n v="200"/>
    <n v="300"/>
    <n v="200"/>
    <n v="250"/>
    <n v="190"/>
    <n v="300"/>
    <n v="200"/>
    <n v="0"/>
    <n v="0"/>
    <n v="0"/>
    <n v="0"/>
    <n v="0"/>
    <n v="0"/>
    <n v="0"/>
    <n v="0"/>
    <n v="350"/>
    <n v="300"/>
    <n v="1"/>
    <n v="0"/>
    <n v="0"/>
    <n v="8"/>
    <n v="1"/>
    <n v="0"/>
    <d v="1899-12-31T00:00:00"/>
    <d v="1899-12-31T00:00:00"/>
    <d v="2010-03-25T14:26:39"/>
  </r>
  <r>
    <s v="01/10221B"/>
    <n v="118"/>
    <s v="CZ020"/>
    <s v="Středočeský kraj"/>
    <s v="30"/>
    <x v="0"/>
    <n v="2"/>
    <n v="0"/>
    <s v="Velká scéna"/>
    <n v="317"/>
    <s v="Malá scéna"/>
    <n v="146"/>
    <s v="0"/>
    <n v="0"/>
    <s v="0"/>
    <n v="0"/>
    <n v="1"/>
    <n v="1"/>
    <n v="0"/>
    <n v="0"/>
    <n v="0"/>
    <n v="0"/>
    <n v="0"/>
    <n v="0"/>
    <n v="0"/>
    <n v="0"/>
    <s v="NE"/>
    <n v="59107"/>
    <n v="0"/>
    <n v="23965"/>
    <n v="200"/>
    <n v="51348"/>
    <n v="16452"/>
    <n v="200"/>
    <n v="8066"/>
    <n v="0"/>
    <n v="7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78"/>
    <n v="0"/>
    <n v="2419"/>
    <n v="0"/>
    <n v="2615"/>
    <n v="1256"/>
    <n v="0"/>
    <n v="0"/>
    <n v="0"/>
    <n v="0"/>
    <n v="0"/>
    <n v="0"/>
    <n v="0"/>
    <n v="0"/>
    <n v="0"/>
    <n v="0"/>
    <n v="0"/>
    <n v="317"/>
    <n v="0"/>
    <n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82"/>
    <n v="0"/>
    <n v="2882"/>
    <n v="0"/>
    <n v="2748"/>
    <n v="2349"/>
    <n v="0"/>
    <n v="2710"/>
    <n v="0"/>
    <n v="2468"/>
    <n v="66067"/>
    <n v="0"/>
    <n v="29266"/>
    <n v="200"/>
    <n v="56711"/>
    <n v="20057"/>
    <n v="200"/>
    <n v="11093"/>
    <n v="0"/>
    <n v="9587"/>
    <n v="17442"/>
    <n v="0"/>
    <n v="10994"/>
    <n v="200"/>
    <n v="16303"/>
    <n v="7766"/>
    <n v="200"/>
    <n v="3677"/>
    <n v="0"/>
    <n v="3435"/>
    <n v="20057"/>
    <n v="10864"/>
    <n v="0"/>
    <n v="0"/>
    <n v="1123"/>
    <n v="1325"/>
    <n v="21844"/>
    <n v="750"/>
    <n v="0"/>
    <n v="0"/>
    <n v="99"/>
    <n v="0"/>
    <n v="45198"/>
    <n v="0"/>
    <n v="0"/>
    <n v="600"/>
    <n v="0"/>
    <n v="0"/>
    <n v="0"/>
    <n v="600"/>
    <n v="16576"/>
    <n v="16"/>
    <n v="23868"/>
    <n v="15610"/>
    <n v="2141"/>
    <n v="5626"/>
    <n v="491"/>
    <n v="3859"/>
    <n v="35"/>
    <n v="20"/>
    <n v="361"/>
    <n v="479"/>
    <n v="45198"/>
    <n v="2116"/>
    <n v="2116"/>
    <n v="0"/>
    <n v="320"/>
    <n v="30"/>
    <n v="320"/>
    <n v="50"/>
    <n v="0"/>
    <n v="0"/>
    <n v="0"/>
    <n v="0"/>
    <n v="130"/>
    <n v="40"/>
    <n v="190"/>
    <n v="190"/>
    <n v="0"/>
    <n v="0"/>
    <n v="0"/>
    <n v="0"/>
    <n v="0"/>
    <n v="0"/>
    <n v="0"/>
    <n v="0"/>
    <n v="90"/>
    <n v="30"/>
    <n v="1"/>
    <n v="0"/>
    <n v="0"/>
    <n v="40"/>
    <n v="0"/>
    <n v="2"/>
    <d v="1899-12-31T00:00:00"/>
    <d v="1899-12-31T00:00:00"/>
    <d v="2010-03-29T12:12:47"/>
  </r>
  <r>
    <s v="01/103311"/>
    <n v="170"/>
    <s v="CZ031"/>
    <s v="Jihočeský kraj"/>
    <s v="22"/>
    <x v="0"/>
    <n v="4"/>
    <n v="0"/>
    <s v="Historická budova JD"/>
    <n v="253"/>
    <s v="DK Metropol"/>
    <n v="535"/>
    <s v="Malé divadlo"/>
    <n v="100"/>
    <s v="Otáčivé hlediště Český Krumlov"/>
    <n v="644"/>
    <n v="4"/>
    <n v="1"/>
    <n v="1"/>
    <n v="0"/>
    <n v="0"/>
    <n v="1"/>
    <n v="0"/>
    <n v="1"/>
    <n v="0"/>
    <n v="0"/>
    <s v="NE"/>
    <n v="64195"/>
    <n v="0"/>
    <n v="62041"/>
    <n v="1700"/>
    <n v="59926"/>
    <n v="57772"/>
    <n v="1700"/>
    <n v="759"/>
    <n v="0"/>
    <n v="588"/>
    <n v="23536"/>
    <n v="439"/>
    <n v="21436"/>
    <n v="300"/>
    <n v="19455"/>
    <n v="17355"/>
    <n v="300"/>
    <n v="1064"/>
    <n v="532"/>
    <n v="971"/>
    <n v="23324"/>
    <n v="0"/>
    <n v="20554"/>
    <n v="0"/>
    <n v="19424"/>
    <n v="16654"/>
    <n v="0"/>
    <n v="0"/>
    <n v="0"/>
    <n v="0"/>
    <n v="1518"/>
    <n v="0"/>
    <n v="1518"/>
    <n v="0"/>
    <n v="1496"/>
    <n v="1496"/>
    <n v="0"/>
    <n v="0"/>
    <n v="0"/>
    <n v="0"/>
    <n v="14240"/>
    <n v="0"/>
    <n v="13340"/>
    <n v="500"/>
    <n v="10689"/>
    <n v="9789"/>
    <n v="500"/>
    <n v="532"/>
    <n v="0"/>
    <n v="532"/>
    <n v="0"/>
    <n v="0"/>
    <n v="0"/>
    <n v="0"/>
    <n v="0"/>
    <n v="0"/>
    <n v="0"/>
    <n v="0"/>
    <n v="0"/>
    <n v="0"/>
    <n v="38318"/>
    <n v="0"/>
    <n v="23148"/>
    <n v="2000"/>
    <n v="36143"/>
    <n v="20973"/>
    <n v="2000"/>
    <n v="260"/>
    <n v="0"/>
    <n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3"/>
    <n v="0"/>
    <n v="0"/>
    <n v="2400"/>
    <n v="1793"/>
    <n v="0"/>
    <n v="2400"/>
    <n v="2068"/>
    <n v="0"/>
    <n v="1437"/>
    <n v="166924"/>
    <n v="439"/>
    <n v="142037"/>
    <n v="6900"/>
    <n v="148926"/>
    <n v="124039"/>
    <n v="6900"/>
    <n v="4683"/>
    <n v="532"/>
    <n v="3788"/>
    <n v="38824"/>
    <n v="0"/>
    <n v="23654"/>
    <n v="2000"/>
    <n v="36554"/>
    <n v="21384"/>
    <n v="2000"/>
    <n v="260"/>
    <n v="0"/>
    <n v="260"/>
    <n v="38700"/>
    <n v="35441"/>
    <n v="2295"/>
    <n v="247"/>
    <n v="6270"/>
    <n v="7311"/>
    <n v="74496"/>
    <n v="135"/>
    <n v="0"/>
    <n v="0"/>
    <n v="1201"/>
    <n v="5856"/>
    <n v="133969"/>
    <n v="0"/>
    <n v="0"/>
    <n v="0"/>
    <n v="0"/>
    <n v="0"/>
    <n v="0"/>
    <n v="0"/>
    <n v="27827"/>
    <n v="3780"/>
    <n v="78712"/>
    <n v="56520"/>
    <n v="2026"/>
    <n v="18678"/>
    <n v="1488"/>
    <n v="18639"/>
    <n v="27"/>
    <n v="298"/>
    <n v="4547"/>
    <n v="5284"/>
    <n v="135334"/>
    <n v="0"/>
    <n v="0"/>
    <n v="0"/>
    <n v="1300"/>
    <n v="60"/>
    <n v="690"/>
    <n v="70"/>
    <n v="1300"/>
    <n v="70"/>
    <n v="790"/>
    <n v="70"/>
    <n v="0"/>
    <n v="0"/>
    <n v="650"/>
    <n v="170"/>
    <n v="0"/>
    <n v="0"/>
    <n v="250"/>
    <n v="60"/>
    <n v="0"/>
    <n v="0"/>
    <n v="0"/>
    <n v="0"/>
    <n v="0"/>
    <n v="0"/>
    <n v="0"/>
    <n v="70"/>
    <n v="0"/>
    <n v="20"/>
    <n v="1"/>
    <n v="0"/>
    <d v="1899-12-31T00:00:00"/>
    <d v="1899-12-31T00:00:00"/>
    <d v="2010-05-03T11:41:57"/>
  </r>
  <r>
    <s v="01/105311"/>
    <n v="47"/>
    <s v="CZ031"/>
    <s v="Jih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2"/>
    <n v="0"/>
    <n v="1992"/>
    <n v="0"/>
    <n v="0"/>
    <n v="30"/>
    <n v="15"/>
    <n v="0"/>
    <n v="0"/>
    <n v="0"/>
    <n v="0"/>
    <n v="4"/>
    <n v="2041"/>
    <n v="0"/>
    <n v="0"/>
    <n v="0"/>
    <n v="0"/>
    <n v="0"/>
    <n v="0"/>
    <n v="0"/>
    <n v="1232"/>
    <n v="38"/>
    <n v="0"/>
    <n v="0"/>
    <n v="0"/>
    <n v="0"/>
    <n v="0"/>
    <n v="774"/>
    <n v="0"/>
    <n v="0"/>
    <n v="41"/>
    <n v="0"/>
    <n v="20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0T00:00:00"/>
    <d v="2010-08-10T15:46:31"/>
  </r>
  <r>
    <s v="01/107311"/>
    <n v="183"/>
    <s v="CZ031"/>
    <s v="Jih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7"/>
    <n v="0"/>
    <n v="0"/>
    <n v="150"/>
    <n v="1563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67"/>
    <n v="0"/>
    <n v="0"/>
    <n v="150"/>
    <n v="15630"/>
    <n v="0"/>
    <n v="150"/>
    <n v="0"/>
    <n v="0"/>
    <n v="0"/>
    <n v="17367"/>
    <n v="0"/>
    <n v="0"/>
    <n v="150"/>
    <n v="15630"/>
    <n v="0"/>
    <n v="150"/>
    <n v="0"/>
    <n v="0"/>
    <n v="0"/>
    <n v="14"/>
    <n v="0"/>
    <n v="12"/>
    <n v="0"/>
    <n v="0"/>
    <n v="0"/>
    <n v="10"/>
    <n v="0"/>
    <n v="0"/>
    <n v="0"/>
    <n v="0"/>
    <n v="5"/>
    <n v="29"/>
    <n v="0"/>
    <n v="0"/>
    <n v="0"/>
    <n v="0"/>
    <n v="0"/>
    <n v="0"/>
    <n v="0"/>
    <n v="5"/>
    <n v="0"/>
    <n v="10"/>
    <n v="0"/>
    <n v="10"/>
    <n v="0"/>
    <n v="0"/>
    <n v="0"/>
    <n v="0"/>
    <n v="0"/>
    <n v="0"/>
    <n v="14"/>
    <n v="29"/>
    <n v="0"/>
    <n v="0"/>
    <n v="0"/>
    <n v="80"/>
    <n v="20"/>
    <n v="0"/>
    <n v="0"/>
    <n v="0"/>
    <n v="0"/>
    <n v="0"/>
    <n v="0"/>
    <n v="0"/>
    <n v="0"/>
    <n v="0"/>
    <n v="0"/>
    <n v="0"/>
    <n v="0"/>
    <n v="80"/>
    <n v="20"/>
    <n v="0"/>
    <n v="0"/>
    <n v="0"/>
    <n v="0"/>
    <n v="0"/>
    <n v="0"/>
    <n v="1"/>
    <n v="0"/>
    <n v="1"/>
    <n v="0"/>
    <n v="1"/>
    <n v="0"/>
    <d v="1899-12-31T00:00:00"/>
    <d v="1899-12-31T00:00:00"/>
    <d v="2010-05-03T14:21:17"/>
  </r>
  <r>
    <s v="01/108311"/>
    <n v="154"/>
    <s v="CZ031"/>
    <s v="Jihočes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"/>
    <n v="1"/>
    <n v="180"/>
    <n v="1"/>
    <n v="0"/>
    <n v="0"/>
    <n v="0"/>
    <n v="0"/>
    <n v="0"/>
    <n v="0"/>
    <n v="0"/>
    <n v="0"/>
    <n v="0"/>
    <n v="0"/>
    <n v="120"/>
    <n v="1"/>
    <n v="0"/>
    <n v="0"/>
    <n v="0"/>
    <n v="0"/>
    <n v="0"/>
    <n v="0"/>
    <n v="1"/>
    <n v="0"/>
    <n v="1"/>
    <n v="0"/>
    <n v="1"/>
    <n v="0"/>
    <d v="1899-12-30T00:00:00"/>
    <d v="1899-12-31T00:00:00"/>
    <d v="2010-04-08T13:51:55"/>
  </r>
  <r>
    <s v="01/114323"/>
    <n v="45"/>
    <s v="CZ032"/>
    <s v="Plzeňský kraj"/>
    <s v="22"/>
    <x v="0"/>
    <n v="3"/>
    <n v="0"/>
    <s v="Velké divadlo"/>
    <n v="444"/>
    <s v="Komorní divadlo"/>
    <n v="440"/>
    <s v="Divadlo v klubu"/>
    <n v="50"/>
    <s v="0"/>
    <n v="0"/>
    <n v="4"/>
    <n v="1"/>
    <n v="1"/>
    <n v="1"/>
    <n v="0"/>
    <n v="1"/>
    <n v="0"/>
    <n v="0"/>
    <n v="0"/>
    <n v="0"/>
    <s v="NE"/>
    <n v="62591"/>
    <n v="0"/>
    <n v="62110"/>
    <n v="0"/>
    <n v="53265"/>
    <n v="52784"/>
    <n v="0"/>
    <n v="100"/>
    <n v="0"/>
    <n v="95"/>
    <n v="44546"/>
    <n v="0"/>
    <n v="41150"/>
    <n v="3408"/>
    <n v="33522"/>
    <n v="30126"/>
    <n v="3408"/>
    <n v="0"/>
    <n v="0"/>
    <n v="0"/>
    <n v="62400"/>
    <n v="0"/>
    <n v="62000"/>
    <n v="0"/>
    <n v="55241"/>
    <n v="54841"/>
    <n v="0"/>
    <n v="0"/>
    <n v="0"/>
    <n v="0"/>
    <n v="0"/>
    <n v="0"/>
    <n v="0"/>
    <n v="0"/>
    <n v="0"/>
    <n v="0"/>
    <n v="0"/>
    <n v="0"/>
    <n v="0"/>
    <n v="0"/>
    <n v="30800"/>
    <n v="0"/>
    <n v="28400"/>
    <n v="0"/>
    <n v="24734"/>
    <n v="2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1"/>
    <n v="0"/>
    <n v="0"/>
    <n v="0"/>
    <n v="0"/>
    <n v="0"/>
    <n v="1600"/>
    <n v="1200"/>
    <n v="1584"/>
    <n v="200337"/>
    <n v="1141"/>
    <n v="193660"/>
    <n v="3408"/>
    <n v="166762"/>
    <n v="160085"/>
    <n v="3408"/>
    <n v="1700"/>
    <n v="1200"/>
    <n v="1679"/>
    <n v="0"/>
    <n v="0"/>
    <n v="0"/>
    <n v="0"/>
    <n v="0"/>
    <n v="0"/>
    <n v="0"/>
    <n v="0"/>
    <n v="0"/>
    <n v="0"/>
    <n v="27125"/>
    <n v="23482"/>
    <n v="1343"/>
    <n v="1700"/>
    <n v="6740"/>
    <n v="6000"/>
    <n v="142738"/>
    <n v="0"/>
    <n v="0"/>
    <n v="0"/>
    <n v="0"/>
    <n v="6216"/>
    <n v="188819"/>
    <n v="0"/>
    <n v="0"/>
    <n v="325"/>
    <n v="0"/>
    <n v="0"/>
    <n v="0"/>
    <n v="325"/>
    <n v="34640"/>
    <n v="302"/>
    <n v="125024"/>
    <n v="88385"/>
    <n v="3860"/>
    <n v="29416"/>
    <n v="3363"/>
    <n v="16328"/>
    <n v="19"/>
    <n v="144"/>
    <n v="7265"/>
    <n v="3191"/>
    <n v="186611"/>
    <n v="16704"/>
    <n v="16704"/>
    <n v="0"/>
    <n v="260"/>
    <n v="80"/>
    <n v="200"/>
    <n v="80"/>
    <n v="260"/>
    <n v="80"/>
    <n v="220"/>
    <n v="80"/>
    <n v="0"/>
    <n v="0"/>
    <n v="200"/>
    <n v="80"/>
    <n v="0"/>
    <n v="0"/>
    <n v="0"/>
    <n v="0"/>
    <n v="0"/>
    <n v="0"/>
    <n v="0"/>
    <n v="0"/>
    <n v="0"/>
    <n v="0"/>
    <n v="0"/>
    <n v="30"/>
    <n v="0"/>
    <n v="3"/>
    <n v="0"/>
    <n v="1"/>
    <d v="1899-12-31T00:00:00"/>
    <d v="1899-12-31T00:00:00"/>
    <d v="2010-02-03T14:41:49"/>
  </r>
  <r>
    <s v="01/115323"/>
    <n v="75"/>
    <s v="CZ032"/>
    <s v="Plzeňský kraj"/>
    <s v="22"/>
    <x v="0"/>
    <n v="2"/>
    <n v="0"/>
    <s v="Divadelní sál"/>
    <n v="250"/>
    <s v="Klub divadla Alfa"/>
    <n v="6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3170"/>
    <n v="0"/>
    <n v="3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56"/>
    <n v="0"/>
    <n v="49052"/>
    <n v="7260"/>
    <n v="44803"/>
    <n v="39499"/>
    <n v="7260"/>
    <n v="1150"/>
    <n v="0"/>
    <n v="9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356"/>
    <n v="0"/>
    <n v="49052"/>
    <n v="7260"/>
    <n v="44803"/>
    <n v="39499"/>
    <n v="7260"/>
    <n v="4320"/>
    <n v="0"/>
    <n v="3987"/>
    <n v="54356"/>
    <n v="0"/>
    <n v="49052"/>
    <n v="7260"/>
    <n v="44803"/>
    <n v="39499"/>
    <n v="7260"/>
    <n v="4320"/>
    <n v="0"/>
    <n v="3987"/>
    <n v="6551"/>
    <n v="2265"/>
    <n v="387"/>
    <n v="1832"/>
    <n v="0"/>
    <n v="1000"/>
    <n v="17926"/>
    <n v="1585"/>
    <n v="0"/>
    <n v="0"/>
    <n v="0"/>
    <n v="459"/>
    <n v="27521"/>
    <n v="0"/>
    <n v="0"/>
    <n v="1500"/>
    <n v="0"/>
    <n v="0"/>
    <n v="0"/>
    <n v="1500"/>
    <n v="7525"/>
    <n v="0"/>
    <n v="15509"/>
    <n v="11346"/>
    <n v="36"/>
    <n v="3736"/>
    <n v="391"/>
    <n v="853"/>
    <n v="6"/>
    <n v="0"/>
    <n v="1889"/>
    <n v="1266"/>
    <n v="27048"/>
    <n v="9742"/>
    <n v="9742"/>
    <n v="0"/>
    <n v="390"/>
    <n v="35"/>
    <n v="390"/>
    <n v="150"/>
    <n v="0"/>
    <n v="0"/>
    <n v="0"/>
    <n v="0"/>
    <n v="0"/>
    <n v="0"/>
    <n v="0"/>
    <n v="0"/>
    <n v="0"/>
    <n v="0"/>
    <n v="95"/>
    <n v="35"/>
    <n v="0"/>
    <n v="0"/>
    <n v="0"/>
    <n v="0"/>
    <n v="0"/>
    <n v="0"/>
    <n v="0"/>
    <n v="50"/>
    <n v="0"/>
    <n v="40"/>
    <n v="1"/>
    <n v="0"/>
    <d v="1899-12-31T00:00:00"/>
    <d v="1899-12-31T00:00:00"/>
    <d v="2010-03-08T14:26:18"/>
  </r>
  <r>
    <s v="01/118411"/>
    <n v="38"/>
    <s v="CZ041"/>
    <s v="Karlovarský kraj"/>
    <s v="30"/>
    <x v="0"/>
    <n v="2"/>
    <n v="0"/>
    <s v="divadlo"/>
    <n v="240"/>
    <s v="D klub"/>
    <n v="60"/>
    <s v="0"/>
    <n v="0"/>
    <s v="0"/>
    <n v="0"/>
    <n v="1"/>
    <n v="1"/>
    <n v="0"/>
    <n v="0"/>
    <n v="0"/>
    <n v="0"/>
    <n v="0"/>
    <n v="0"/>
    <n v="0"/>
    <n v="0"/>
    <s v="NE"/>
    <n v="26880"/>
    <n v="482"/>
    <n v="22770"/>
    <n v="400"/>
    <n v="17702"/>
    <n v="14094"/>
    <n v="400"/>
    <n v="7603"/>
    <n v="788"/>
    <n v="5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0"/>
    <n v="0"/>
    <n v="560"/>
    <n v="0"/>
    <n v="346"/>
    <n v="0"/>
    <n v="0"/>
    <n v="0"/>
    <n v="0"/>
    <n v="0"/>
    <n v="508"/>
    <n v="448"/>
    <n v="383"/>
    <n v="0"/>
    <n v="0"/>
    <n v="0"/>
    <n v="0"/>
    <n v="0"/>
    <n v="0"/>
    <n v="0"/>
    <n v="0"/>
    <n v="0"/>
    <n v="0"/>
    <n v="180"/>
    <n v="0"/>
    <n v="180"/>
    <n v="0"/>
    <n v="165"/>
    <n v="165"/>
    <n v="0"/>
    <n v="60"/>
    <n v="0"/>
    <n v="59"/>
    <n v="240"/>
    <n v="0"/>
    <n v="240"/>
    <n v="0"/>
    <n v="192"/>
    <n v="192"/>
    <n v="0"/>
    <n v="244"/>
    <n v="0"/>
    <n v="178"/>
    <n v="873"/>
    <n v="0"/>
    <n v="873"/>
    <n v="0"/>
    <n v="813"/>
    <n v="813"/>
    <n v="0"/>
    <n v="0"/>
    <n v="0"/>
    <n v="0"/>
    <n v="28173"/>
    <n v="828"/>
    <n v="24063"/>
    <n v="400"/>
    <n v="18872"/>
    <n v="15264"/>
    <n v="400"/>
    <n v="9135"/>
    <n v="1236"/>
    <n v="6829"/>
    <n v="11101"/>
    <n v="322"/>
    <n v="9521"/>
    <n v="0"/>
    <n v="9538"/>
    <n v="7958"/>
    <n v="0"/>
    <n v="3380"/>
    <n v="428"/>
    <n v="3051"/>
    <n v="5503"/>
    <n v="965"/>
    <n v="375"/>
    <n v="14"/>
    <n v="1060"/>
    <n v="650"/>
    <n v="26187"/>
    <n v="0"/>
    <n v="385"/>
    <n v="385"/>
    <n v="0"/>
    <n v="0"/>
    <n v="33785"/>
    <n v="0"/>
    <n v="0"/>
    <n v="1000"/>
    <n v="0"/>
    <n v="0"/>
    <n v="0"/>
    <n v="1000"/>
    <n v="12185"/>
    <n v="129"/>
    <n v="18412"/>
    <n v="13167"/>
    <n v="357"/>
    <n v="4276"/>
    <n v="612"/>
    <n v="1836"/>
    <n v="431"/>
    <n v="0"/>
    <n v="921"/>
    <n v="0"/>
    <n v="33785"/>
    <n v="1000"/>
    <n v="1000"/>
    <n v="0"/>
    <n v="300"/>
    <n v="25"/>
    <n v="300"/>
    <n v="25"/>
    <n v="0"/>
    <n v="0"/>
    <n v="0"/>
    <n v="0"/>
    <n v="0"/>
    <n v="0"/>
    <n v="250"/>
    <n v="70"/>
    <n v="80"/>
    <n v="70"/>
    <n v="0"/>
    <n v="0"/>
    <n v="50"/>
    <n v="25"/>
    <n v="100"/>
    <n v="70"/>
    <n v="20"/>
    <n v="1"/>
    <n v="0"/>
    <n v="30"/>
    <n v="0"/>
    <n v="30"/>
    <n v="1"/>
    <n v="0"/>
    <d v="1899-12-31T00:00:00"/>
    <d v="1899-12-31T00:00:00"/>
    <d v="2010-05-13T11:57:11"/>
  </r>
  <r>
    <s v="01/120412"/>
    <n v="159"/>
    <s v="CZ041"/>
    <s v="Karlovarský kraj"/>
    <s v="70"/>
    <x v="1"/>
    <n v="1"/>
    <n v="0"/>
    <s v="Komorní scéna &quot;U&quot;"/>
    <n v="30"/>
    <s v="0"/>
    <n v="0"/>
    <s v="0"/>
    <n v="0"/>
    <s v="0"/>
    <n v="0"/>
    <n v="1"/>
    <n v="1"/>
    <n v="0"/>
    <n v="0"/>
    <n v="0"/>
    <n v="0"/>
    <n v="0"/>
    <n v="0"/>
    <n v="0"/>
    <n v="1"/>
    <s v="ANO"/>
    <n v="3264"/>
    <n v="0"/>
    <n v="1604"/>
    <n v="150"/>
    <n v="2724"/>
    <n v="1262"/>
    <n v="150"/>
    <n v="3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4"/>
    <n v="0"/>
    <n v="1604"/>
    <n v="150"/>
    <n v="2724"/>
    <n v="1262"/>
    <n v="150"/>
    <n v="30"/>
    <n v="0"/>
    <n v="15"/>
    <n v="3264"/>
    <n v="0"/>
    <n v="1604"/>
    <n v="150"/>
    <n v="2724"/>
    <n v="1262"/>
    <n v="150"/>
    <n v="30"/>
    <n v="0"/>
    <n v="15"/>
    <n v="41"/>
    <n v="6"/>
    <n v="35"/>
    <n v="0"/>
    <n v="70"/>
    <n v="35"/>
    <n v="120"/>
    <n v="0"/>
    <n v="0"/>
    <n v="0"/>
    <n v="0"/>
    <n v="26"/>
    <n v="292"/>
    <n v="0"/>
    <n v="0"/>
    <n v="0"/>
    <n v="0"/>
    <n v="0"/>
    <n v="0"/>
    <n v="0"/>
    <n v="185"/>
    <n v="14"/>
    <n v="0"/>
    <n v="0"/>
    <n v="0"/>
    <n v="0"/>
    <n v="0"/>
    <n v="118"/>
    <n v="0"/>
    <n v="0"/>
    <n v="0"/>
    <n v="0"/>
    <n v="303"/>
    <n v="0"/>
    <n v="0"/>
    <n v="0"/>
    <n v="70"/>
    <n v="20"/>
    <n v="7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2T15:30:02"/>
  </r>
  <r>
    <s v="01/131425"/>
    <n v="30"/>
    <s v="CZ042"/>
    <s v="Ústecký kraj"/>
    <s v="50"/>
    <x v="2"/>
    <n v="5"/>
    <n v="0"/>
    <s v="velká scéna MDM"/>
    <n v="486"/>
    <s v="komorní scéna MDM"/>
    <n v="180"/>
    <s v="malá scéna a scéna na točně"/>
    <n v="222"/>
    <s v="Divadlo rozmanitostí.loutková scéna"/>
    <n v="138"/>
    <n v="2"/>
    <n v="1"/>
    <n v="0"/>
    <n v="0"/>
    <n v="0"/>
    <n v="0"/>
    <n v="0"/>
    <n v="1"/>
    <n v="0"/>
    <n v="0"/>
    <s v="NE"/>
    <n v="38533"/>
    <n v="0"/>
    <n v="33438"/>
    <n v="80"/>
    <n v="26718"/>
    <n v="21623"/>
    <n v="80"/>
    <n v="7218"/>
    <n v="0"/>
    <n v="6794"/>
    <n v="0"/>
    <n v="0"/>
    <n v="0"/>
    <n v="0"/>
    <n v="0"/>
    <n v="0"/>
    <n v="0"/>
    <n v="486"/>
    <n v="0"/>
    <n v="239"/>
    <n v="9462"/>
    <n v="0"/>
    <n v="8262"/>
    <n v="0"/>
    <n v="6617"/>
    <n v="5417"/>
    <n v="0"/>
    <n v="981"/>
    <n v="0"/>
    <n v="866"/>
    <n v="16524"/>
    <n v="0"/>
    <n v="16524"/>
    <n v="0"/>
    <n v="11714"/>
    <n v="117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850"/>
    <n v="0"/>
    <n v="40986"/>
    <n v="2550"/>
    <n v="45227"/>
    <n v="25363"/>
    <n v="2550"/>
    <n v="1794"/>
    <n v="0"/>
    <n v="1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93"/>
    <n v="0"/>
    <n v="793"/>
    <n v="0"/>
    <n v="6693"/>
    <n v="793"/>
    <n v="0"/>
    <n v="2307"/>
    <n v="0"/>
    <n v="1811"/>
    <n v="132062"/>
    <n v="0"/>
    <n v="100003"/>
    <n v="2630"/>
    <n v="96969"/>
    <n v="64910"/>
    <n v="2630"/>
    <n v="12786"/>
    <n v="0"/>
    <n v="10742"/>
    <n v="88786"/>
    <n v="0"/>
    <n v="64224"/>
    <n v="2550"/>
    <n v="65230"/>
    <n v="43218"/>
    <n v="2550"/>
    <n v="3126"/>
    <n v="0"/>
    <n v="1997"/>
    <n v="7680"/>
    <n v="6910"/>
    <n v="770"/>
    <n v="0"/>
    <n v="0"/>
    <n v="3619"/>
    <n v="30400"/>
    <n v="0"/>
    <n v="0"/>
    <n v="0"/>
    <n v="150"/>
    <n v="2651"/>
    <n v="44500"/>
    <n v="0"/>
    <n v="0"/>
    <n v="0"/>
    <n v="0"/>
    <n v="0"/>
    <n v="0"/>
    <n v="0"/>
    <n v="20970"/>
    <n v="869"/>
    <n v="20217"/>
    <n v="14748"/>
    <n v="789"/>
    <n v="4668"/>
    <n v="12"/>
    <n v="0"/>
    <n v="83"/>
    <n v="974"/>
    <n v="50"/>
    <n v="0"/>
    <n v="42294"/>
    <n v="100"/>
    <n v="100"/>
    <n v="0"/>
    <n v="280"/>
    <n v="45"/>
    <n v="280"/>
    <n v="65"/>
    <n v="250"/>
    <n v="180"/>
    <n v="250"/>
    <n v="180"/>
    <n v="250"/>
    <n v="75"/>
    <n v="250"/>
    <n v="180"/>
    <n v="240"/>
    <n v="220"/>
    <n v="90"/>
    <n v="45"/>
    <n v="0"/>
    <n v="0"/>
    <n v="0"/>
    <n v="0"/>
    <n v="0"/>
    <n v="0"/>
    <n v="0"/>
    <n v="46"/>
    <n v="0"/>
    <n v="46"/>
    <n v="1"/>
    <n v="0"/>
    <d v="1899-12-31T00:00:00"/>
    <d v="1899-12-31T00:00:00"/>
    <d v="2010-05-04T10:11:47"/>
  </r>
  <r>
    <s v="01/132425"/>
    <n v="197"/>
    <s v="CZ042"/>
    <s v="Ústecký kraj"/>
    <s v="60"/>
    <x v="2"/>
    <n v="3"/>
    <n v="0"/>
    <s v="Docela velké divadlo - Velký sál"/>
    <n v="360"/>
    <s v="Docela velké divadlo - Komorní sál"/>
    <n v="280"/>
    <s v="Docela velké divadlo - Malá scéna"/>
    <n v="60"/>
    <s v="0"/>
    <n v="0"/>
    <n v="1"/>
    <n v="1"/>
    <n v="0"/>
    <n v="0"/>
    <n v="0"/>
    <n v="0"/>
    <n v="0"/>
    <n v="0"/>
    <n v="0"/>
    <n v="0"/>
    <s v="NE"/>
    <n v="106551"/>
    <n v="0"/>
    <n v="21560"/>
    <n v="600"/>
    <n v="83741"/>
    <n v="19650"/>
    <n v="600"/>
    <n v="2520"/>
    <n v="0"/>
    <n v="2325"/>
    <n v="1000"/>
    <n v="0"/>
    <n v="520"/>
    <n v="12000"/>
    <n v="887"/>
    <n v="259"/>
    <n v="11360"/>
    <n v="800"/>
    <n v="0"/>
    <n v="800"/>
    <n v="0"/>
    <n v="0"/>
    <n v="0"/>
    <n v="0"/>
    <n v="0"/>
    <n v="0"/>
    <n v="0"/>
    <n v="0"/>
    <n v="0"/>
    <n v="0"/>
    <n v="15500"/>
    <n v="0"/>
    <n v="3520"/>
    <n v="60"/>
    <n v="12474"/>
    <n v="2614"/>
    <n v="60"/>
    <n v="0"/>
    <n v="0"/>
    <n v="0"/>
    <n v="3700"/>
    <n v="0"/>
    <n v="260"/>
    <n v="250"/>
    <n v="3260"/>
    <n v="210"/>
    <n v="250"/>
    <n v="0"/>
    <n v="0"/>
    <n v="0"/>
    <n v="0"/>
    <n v="0"/>
    <n v="0"/>
    <n v="0"/>
    <n v="0"/>
    <n v="0"/>
    <n v="0"/>
    <n v="0"/>
    <n v="0"/>
    <n v="0"/>
    <n v="13200"/>
    <n v="0"/>
    <n v="1160"/>
    <n v="0"/>
    <n v="10313"/>
    <n v="763"/>
    <n v="0"/>
    <n v="2300"/>
    <n v="0"/>
    <n v="19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0"/>
    <n v="0"/>
    <n v="3000"/>
    <n v="300"/>
    <n v="3100"/>
    <n v="2475"/>
    <n v="300"/>
    <n v="1300"/>
    <n v="0"/>
    <n v="1206"/>
    <n v="143451"/>
    <n v="0"/>
    <n v="30020"/>
    <n v="13210"/>
    <n v="113775"/>
    <n v="25971"/>
    <n v="12570"/>
    <n v="6920"/>
    <n v="0"/>
    <n v="6234"/>
    <n v="84564"/>
    <n v="0"/>
    <n v="12936"/>
    <n v="0"/>
    <n v="67651"/>
    <n v="10349"/>
    <n v="0"/>
    <n v="4790"/>
    <n v="0"/>
    <n v="3839"/>
    <n v="5303"/>
    <n v="517"/>
    <n v="4786"/>
    <n v="0"/>
    <n v="0"/>
    <n v="400"/>
    <n v="900"/>
    <n v="0"/>
    <n v="0"/>
    <n v="0"/>
    <n v="0"/>
    <n v="224"/>
    <n v="6827"/>
    <n v="0"/>
    <n v="0"/>
    <n v="0"/>
    <n v="0"/>
    <n v="0"/>
    <n v="0"/>
    <n v="0"/>
    <n v="1791"/>
    <n v="0"/>
    <n v="2277"/>
    <n v="0"/>
    <n v="2277"/>
    <n v="0"/>
    <n v="0"/>
    <n v="2109"/>
    <n v="41"/>
    <n v="0"/>
    <n v="0"/>
    <n v="261"/>
    <n v="6479"/>
    <n v="0"/>
    <n v="0"/>
    <n v="0"/>
    <n v="500"/>
    <n v="20"/>
    <n v="500"/>
    <n v="20"/>
    <n v="100"/>
    <n v="45"/>
    <n v="0"/>
    <n v="0"/>
    <n v="100"/>
    <n v="45"/>
    <n v="100"/>
    <n v="45"/>
    <n v="0"/>
    <n v="0"/>
    <n v="65"/>
    <n v="45"/>
    <n v="0"/>
    <n v="0"/>
    <n v="0"/>
    <n v="0"/>
    <n v="250"/>
    <n v="50"/>
    <n v="1"/>
    <n v="0"/>
    <n v="0"/>
    <n v="70"/>
    <n v="1"/>
    <n v="0"/>
    <d v="1899-12-31T00:00:00"/>
    <d v="1899-12-31T00:00:00"/>
    <d v="2010-06-02T09:38:00"/>
  </r>
  <r>
    <s v="01/133426"/>
    <n v="135"/>
    <s v="CZ042"/>
    <s v="Ústecký kraj"/>
    <s v="60"/>
    <x v="2"/>
    <n v="1"/>
    <n v="0"/>
    <s v="Divadlo &quot;M&quot;"/>
    <n v="90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9"/>
    <n v="370"/>
    <n v="609"/>
    <n v="0"/>
    <n v="0"/>
    <n v="0"/>
    <n v="10"/>
    <n v="0"/>
    <n v="0"/>
    <n v="0"/>
    <n v="0"/>
    <n v="0"/>
    <n v="989"/>
    <n v="0"/>
    <n v="0"/>
    <n v="0"/>
    <n v="0"/>
    <n v="0"/>
    <n v="0"/>
    <n v="0"/>
    <n v="360"/>
    <n v="0"/>
    <n v="43"/>
    <n v="0"/>
    <n v="0"/>
    <n v="43"/>
    <n v="0"/>
    <n v="537"/>
    <n v="0"/>
    <n v="0"/>
    <n v="0"/>
    <n v="0"/>
    <n v="940"/>
    <n v="0"/>
    <n v="0"/>
    <n v="0"/>
    <n v="100"/>
    <n v="40"/>
    <n v="0"/>
    <n v="0"/>
    <n v="0"/>
    <n v="0"/>
    <n v="0"/>
    <n v="0"/>
    <n v="100"/>
    <n v="50"/>
    <n v="0"/>
    <n v="0"/>
    <n v="0"/>
    <n v="0"/>
    <n v="40"/>
    <n v="40"/>
    <n v="0"/>
    <n v="0"/>
    <n v="0"/>
    <n v="0"/>
    <n v="100"/>
    <n v="80"/>
    <n v="1"/>
    <n v="0"/>
    <n v="1"/>
    <n v="0"/>
    <n v="1"/>
    <n v="0"/>
    <d v="1899-12-30T00:00:00"/>
    <d v="1899-12-31T00:00:00"/>
    <d v="2010-04-02T09:49:51"/>
  </r>
  <r>
    <s v="01/136427"/>
    <n v="157"/>
    <s v="CZ042"/>
    <s v="Ústecký kraj"/>
    <s v="71"/>
    <x v="1"/>
    <n v="2"/>
    <n v="0"/>
    <s v="Divadelní sál"/>
    <n v="120"/>
    <s v="Divadelní foyer"/>
    <n v="50"/>
    <s v="0"/>
    <n v="0"/>
    <s v="0"/>
    <n v="0"/>
    <n v="1"/>
    <n v="1"/>
    <n v="0"/>
    <n v="0"/>
    <n v="0"/>
    <n v="0"/>
    <n v="0"/>
    <n v="0"/>
    <n v="0"/>
    <n v="1"/>
    <s v="ANO"/>
    <n v="20254"/>
    <n v="53"/>
    <n v="15250"/>
    <n v="390"/>
    <n v="14923"/>
    <n v="10578"/>
    <n v="390"/>
    <n v="1171"/>
    <n v="100"/>
    <n v="8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0"/>
    <n v="0"/>
    <n v="240"/>
    <n v="0"/>
    <n v="130"/>
    <n v="130"/>
    <n v="0"/>
    <n v="0"/>
    <n v="0"/>
    <n v="0"/>
    <n v="0"/>
    <n v="0"/>
    <n v="0"/>
    <n v="0"/>
    <n v="0"/>
    <n v="0"/>
    <n v="0"/>
    <n v="0"/>
    <n v="0"/>
    <n v="0"/>
    <n v="357"/>
    <n v="0"/>
    <n v="357"/>
    <n v="0"/>
    <n v="287"/>
    <n v="287"/>
    <n v="0"/>
    <n v="0"/>
    <n v="0"/>
    <n v="0"/>
    <n v="20851"/>
    <n v="53"/>
    <n v="15847"/>
    <n v="390"/>
    <n v="15340"/>
    <n v="10995"/>
    <n v="390"/>
    <n v="1171"/>
    <n v="100"/>
    <n v="879"/>
    <n v="1440"/>
    <n v="0"/>
    <n v="1440"/>
    <n v="0"/>
    <n v="1355"/>
    <n v="1355"/>
    <n v="0"/>
    <n v="0"/>
    <n v="0"/>
    <n v="0"/>
    <n v="1982"/>
    <n v="1318"/>
    <n v="589"/>
    <n v="75"/>
    <n v="615"/>
    <n v="1000"/>
    <n v="10500"/>
    <n v="0"/>
    <n v="0"/>
    <n v="0"/>
    <n v="0"/>
    <n v="2759"/>
    <n v="16856"/>
    <n v="0"/>
    <n v="0"/>
    <n v="0"/>
    <n v="0"/>
    <n v="0"/>
    <n v="0"/>
    <n v="0"/>
    <n v="4458"/>
    <n v="1773"/>
    <n v="9412"/>
    <n v="6722"/>
    <n v="524"/>
    <n v="2165"/>
    <n v="1"/>
    <n v="831"/>
    <n v="6"/>
    <n v="0"/>
    <n v="0"/>
    <n v="765"/>
    <n v="15472"/>
    <n v="0"/>
    <n v="0"/>
    <n v="0"/>
    <n v="150"/>
    <n v="50"/>
    <n v="150"/>
    <n v="50"/>
    <n v="0"/>
    <n v="0"/>
    <n v="0"/>
    <n v="0"/>
    <n v="0"/>
    <n v="0"/>
    <n v="0"/>
    <n v="0"/>
    <n v="0"/>
    <n v="0"/>
    <n v="0"/>
    <n v="0"/>
    <n v="90"/>
    <n v="90"/>
    <n v="0"/>
    <n v="0"/>
    <n v="90"/>
    <n v="90"/>
    <n v="1"/>
    <n v="0"/>
    <n v="0"/>
    <n v="70"/>
    <n v="1"/>
    <n v="0"/>
    <d v="1899-12-31T00:00:00"/>
    <d v="1899-12-31T00:00:00"/>
    <d v="2010-04-12T14:03:06"/>
  </r>
  <r>
    <s v="01/137427"/>
    <n v="31"/>
    <s v="CZ042"/>
    <s v="Ústecký kraj"/>
    <s v="22"/>
    <x v="0"/>
    <n v="1"/>
    <n v="0"/>
    <s v="Severočeské divadlo opery a baletu Ústí nad Labem"/>
    <n v="454"/>
    <s v="0"/>
    <n v="0"/>
    <s v="0"/>
    <n v="0"/>
    <s v="0"/>
    <n v="0"/>
    <n v="2"/>
    <n v="0"/>
    <n v="1"/>
    <n v="0"/>
    <n v="0"/>
    <n v="1"/>
    <n v="0"/>
    <n v="0"/>
    <n v="0"/>
    <n v="0"/>
    <s v="NE"/>
    <n v="0"/>
    <n v="0"/>
    <n v="0"/>
    <n v="0"/>
    <n v="0"/>
    <n v="0"/>
    <n v="0"/>
    <n v="7650"/>
    <n v="0"/>
    <n v="4347"/>
    <n v="18739"/>
    <n v="0"/>
    <n v="10734"/>
    <n v="2600"/>
    <n v="12883"/>
    <n v="5678"/>
    <n v="2466"/>
    <n v="0"/>
    <n v="0"/>
    <n v="0"/>
    <n v="6942"/>
    <n v="0"/>
    <n v="4050"/>
    <n v="0"/>
    <n v="4552"/>
    <n v="1949"/>
    <n v="0"/>
    <n v="0"/>
    <n v="0"/>
    <n v="0"/>
    <n v="8814"/>
    <n v="0"/>
    <n v="6750"/>
    <n v="0"/>
    <n v="6705"/>
    <n v="4847"/>
    <n v="0"/>
    <n v="0"/>
    <n v="0"/>
    <n v="0"/>
    <n v="10707"/>
    <n v="0"/>
    <n v="4950"/>
    <n v="888"/>
    <n v="8454"/>
    <n v="3273"/>
    <n v="420"/>
    <n v="0"/>
    <n v="0"/>
    <n v="0"/>
    <n v="8774"/>
    <n v="243"/>
    <n v="7650"/>
    <n v="0"/>
    <n v="5567"/>
    <n v="4555"/>
    <n v="264"/>
    <n v="1350"/>
    <n v="450"/>
    <n v="6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0"/>
    <n v="0"/>
    <n v="4500"/>
    <n v="0"/>
    <n v="3179"/>
    <n v="2900"/>
    <n v="0"/>
    <n v="1800"/>
    <n v="0"/>
    <n v="858"/>
    <n v="58786"/>
    <n v="243"/>
    <n v="38634"/>
    <n v="3488"/>
    <n v="41340"/>
    <n v="23202"/>
    <n v="3150"/>
    <n v="10800"/>
    <n v="450"/>
    <n v="5881"/>
    <n v="8971"/>
    <n v="0"/>
    <n v="1670"/>
    <n v="0"/>
    <n v="6571"/>
    <n v="1565"/>
    <n v="0"/>
    <n v="4500"/>
    <n v="0"/>
    <n v="2138"/>
    <n v="10364"/>
    <n v="4785"/>
    <n v="2118"/>
    <n v="1036"/>
    <n v="3260"/>
    <n v="5200"/>
    <n v="48800"/>
    <n v="0"/>
    <n v="0"/>
    <n v="0"/>
    <n v="0"/>
    <n v="834"/>
    <n v="68458"/>
    <n v="0"/>
    <n v="0"/>
    <n v="0"/>
    <n v="0"/>
    <n v="0"/>
    <n v="0"/>
    <n v="0"/>
    <n v="11712"/>
    <n v="446"/>
    <n v="51622"/>
    <n v="38085"/>
    <n v="425"/>
    <n v="12325"/>
    <n v="787"/>
    <n v="4345"/>
    <n v="47"/>
    <n v="16"/>
    <n v="100"/>
    <n v="613"/>
    <n v="68455"/>
    <n v="178"/>
    <n v="178"/>
    <n v="0"/>
    <n v="600"/>
    <n v="50"/>
    <n v="600"/>
    <n v="200"/>
    <n v="480"/>
    <n v="100"/>
    <n v="340"/>
    <n v="100"/>
    <n v="600"/>
    <n v="280"/>
    <n v="340"/>
    <n v="100"/>
    <n v="340"/>
    <n v="100"/>
    <n v="0"/>
    <n v="0"/>
    <n v="0"/>
    <n v="0"/>
    <n v="0"/>
    <n v="0"/>
    <n v="340"/>
    <n v="50"/>
    <n v="0"/>
    <n v="90"/>
    <n v="0"/>
    <n v="6"/>
    <n v="0"/>
    <n v="1"/>
    <d v="1899-12-31T00:00:00"/>
    <d v="1899-12-31T00:00:00"/>
    <d v="2010-03-30T09:39:23"/>
  </r>
  <r>
    <s v="01/140513"/>
    <n v="42"/>
    <s v="CZ051"/>
    <s v="Liberecký kraj"/>
    <s v="22"/>
    <x v="0"/>
    <n v="2"/>
    <n v="0"/>
    <s v="Divadlo F.X.Šaldy"/>
    <n v="469"/>
    <s v="Malé divadlo"/>
    <n v="160"/>
    <s v="0"/>
    <n v="0"/>
    <s v="0"/>
    <n v="0"/>
    <n v="3"/>
    <n v="1"/>
    <n v="1"/>
    <n v="0"/>
    <n v="0"/>
    <n v="1"/>
    <n v="0"/>
    <n v="0"/>
    <n v="0"/>
    <n v="0"/>
    <s v="NE"/>
    <n v="50136"/>
    <n v="0"/>
    <n v="45636"/>
    <n v="0"/>
    <n v="29907"/>
    <n v="25407"/>
    <n v="0"/>
    <n v="6400"/>
    <n v="0"/>
    <n v="4489"/>
    <n v="27648"/>
    <n v="0"/>
    <n v="21698"/>
    <n v="18750"/>
    <n v="16461"/>
    <n v="10961"/>
    <n v="18750"/>
    <n v="0"/>
    <n v="0"/>
    <n v="0"/>
    <n v="9406"/>
    <n v="0"/>
    <n v="7406"/>
    <n v="0"/>
    <n v="6583"/>
    <n v="4583"/>
    <n v="0"/>
    <n v="0"/>
    <n v="0"/>
    <n v="0"/>
    <n v="9970"/>
    <n v="0"/>
    <n v="9470"/>
    <n v="0"/>
    <n v="5931"/>
    <n v="5431"/>
    <n v="0"/>
    <n v="0"/>
    <n v="0"/>
    <n v="0"/>
    <n v="9749"/>
    <n v="0"/>
    <n v="9749"/>
    <n v="0"/>
    <n v="4427"/>
    <n v="44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45"/>
    <n v="0"/>
    <n v="5245"/>
    <n v="0"/>
    <n v="3464"/>
    <n v="3464"/>
    <n v="0"/>
    <n v="938"/>
    <n v="0"/>
    <n v="534"/>
    <n v="112154"/>
    <n v="0"/>
    <n v="99204"/>
    <n v="18750"/>
    <n v="66773"/>
    <n v="54273"/>
    <n v="18750"/>
    <n v="7338"/>
    <n v="0"/>
    <n v="5023"/>
    <n v="2307"/>
    <n v="0"/>
    <n v="2307"/>
    <n v="0"/>
    <n v="2307"/>
    <n v="2307"/>
    <n v="0"/>
    <n v="4843"/>
    <n v="0"/>
    <n v="3898"/>
    <n v="14951"/>
    <n v="8496"/>
    <n v="1104"/>
    <n v="930"/>
    <n v="4035"/>
    <n v="1200"/>
    <n v="72785"/>
    <n v="0"/>
    <n v="0"/>
    <n v="0"/>
    <n v="119"/>
    <n v="0"/>
    <n v="93090"/>
    <n v="0"/>
    <n v="0"/>
    <n v="0"/>
    <n v="0"/>
    <n v="0"/>
    <n v="0"/>
    <n v="0"/>
    <n v="12846"/>
    <n v="109"/>
    <n v="65597"/>
    <n v="46498"/>
    <n v="1775"/>
    <n v="15580"/>
    <n v="1744"/>
    <n v="8339"/>
    <n v="62"/>
    <n v="0"/>
    <n v="3232"/>
    <n v="2890"/>
    <n v="92966"/>
    <n v="862"/>
    <n v="862"/>
    <n v="0"/>
    <n v="300"/>
    <n v="50"/>
    <n v="250"/>
    <n v="60"/>
    <n v="300"/>
    <n v="50"/>
    <n v="300"/>
    <n v="50"/>
    <n v="280"/>
    <n v="50"/>
    <n v="250"/>
    <n v="50"/>
    <n v="0"/>
    <n v="0"/>
    <n v="0"/>
    <n v="0"/>
    <n v="0"/>
    <n v="0"/>
    <n v="0"/>
    <n v="0"/>
    <n v="250"/>
    <n v="50"/>
    <n v="1"/>
    <n v="0"/>
    <n v="1"/>
    <n v="0"/>
    <n v="0"/>
    <n v="35"/>
    <d v="1899-12-31T00:00:00"/>
    <d v="1899-12-30T00:00:00"/>
    <d v="2010-05-04T10:46:55"/>
  </r>
  <r>
    <s v="01/141513"/>
    <n v="41"/>
    <s v="CZ051"/>
    <s v="Liberecký kraj"/>
    <s v="22"/>
    <x v="0"/>
    <n v="2"/>
    <n v="0"/>
    <s v="Hlavní scéna"/>
    <n v="186"/>
    <s v="Studio NDL"/>
    <n v="7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1188"/>
    <n v="0"/>
    <n v="1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45"/>
    <n v="1390"/>
    <n v="29439"/>
    <n v="1550"/>
    <n v="46294"/>
    <n v="24982"/>
    <n v="1550"/>
    <n v="3073"/>
    <n v="1385"/>
    <n v="29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"/>
    <n v="0"/>
    <n v="135"/>
    <n v="51045"/>
    <n v="1390"/>
    <n v="29439"/>
    <n v="1550"/>
    <n v="46294"/>
    <n v="24982"/>
    <n v="1550"/>
    <n v="4449"/>
    <n v="1385"/>
    <n v="4123"/>
    <n v="51045"/>
    <n v="1390"/>
    <n v="29439"/>
    <n v="1550"/>
    <n v="46294"/>
    <n v="24982"/>
    <n v="1550"/>
    <n v="3013"/>
    <n v="1385"/>
    <n v="2901"/>
    <n v="3729"/>
    <n v="1302"/>
    <n v="470"/>
    <n v="443"/>
    <n v="1189"/>
    <n v="505"/>
    <n v="12588"/>
    <n v="16"/>
    <n v="0"/>
    <n v="0"/>
    <n v="310"/>
    <n v="0"/>
    <n v="18337"/>
    <n v="0"/>
    <n v="0"/>
    <n v="0"/>
    <n v="0"/>
    <n v="0"/>
    <n v="0"/>
    <n v="0"/>
    <n v="6304"/>
    <n v="131"/>
    <n v="9619"/>
    <n v="6996"/>
    <n v="280"/>
    <n v="2342"/>
    <n v="1"/>
    <n v="0"/>
    <n v="95"/>
    <n v="0"/>
    <n v="788"/>
    <n v="1367"/>
    <n v="18173"/>
    <n v="0"/>
    <n v="0"/>
    <n v="0"/>
    <n v="500"/>
    <n v="30"/>
    <n v="500"/>
    <n v="80"/>
    <n v="0"/>
    <n v="0"/>
    <n v="0"/>
    <n v="0"/>
    <n v="0"/>
    <n v="0"/>
    <n v="0"/>
    <n v="0"/>
    <n v="0"/>
    <n v="0"/>
    <n v="80"/>
    <n v="30"/>
    <n v="0"/>
    <n v="0"/>
    <n v="0"/>
    <n v="0"/>
    <n v="250"/>
    <n v="150"/>
    <n v="0"/>
    <n v="50"/>
    <n v="1"/>
    <n v="0"/>
    <n v="1"/>
    <n v="0"/>
    <d v="1899-12-31T00:00:00"/>
    <d v="1899-12-31T00:00:00"/>
    <d v="2010-03-25T14:25:02"/>
  </r>
  <r>
    <s v="01/142119"/>
    <n v="18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0"/>
    <n v="0"/>
    <n v="10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0"/>
    <n v="0"/>
    <n v="10800"/>
    <n v="0"/>
    <n v="0"/>
    <n v="0"/>
    <n v="0"/>
    <n v="0"/>
    <n v="11000"/>
    <n v="0"/>
    <n v="0"/>
    <n v="0"/>
    <n v="10800"/>
    <n v="0"/>
    <n v="0"/>
    <n v="0"/>
    <n v="0"/>
    <n v="0"/>
    <n v="322"/>
    <n v="0"/>
    <n v="322"/>
    <n v="0"/>
    <n v="0"/>
    <n v="0"/>
    <n v="0"/>
    <n v="0"/>
    <n v="0"/>
    <n v="0"/>
    <n v="0"/>
    <n v="0"/>
    <n v="322"/>
    <n v="0"/>
    <n v="0"/>
    <n v="0"/>
    <n v="0"/>
    <n v="0"/>
    <n v="0"/>
    <n v="0"/>
    <n v="120"/>
    <n v="6"/>
    <n v="202"/>
    <n v="102"/>
    <n v="0"/>
    <n v="0"/>
    <n v="100"/>
    <n v="0"/>
    <n v="0"/>
    <n v="0"/>
    <n v="0"/>
    <n v="0"/>
    <n v="322"/>
    <n v="0"/>
    <n v="0"/>
    <n v="0"/>
    <n v="50"/>
    <n v="20"/>
    <n v="0"/>
    <n v="0"/>
    <n v="0"/>
    <n v="0"/>
    <n v="0"/>
    <n v="0"/>
    <n v="0"/>
    <n v="0"/>
    <n v="0"/>
    <n v="0"/>
    <n v="0"/>
    <n v="0"/>
    <n v="50"/>
    <n v="20"/>
    <n v="0"/>
    <n v="0"/>
    <n v="0"/>
    <n v="0"/>
    <n v="0"/>
    <n v="0"/>
    <n v="1"/>
    <n v="0"/>
    <n v="1"/>
    <n v="0"/>
    <n v="1"/>
    <n v="0"/>
    <d v="1899-12-31T00:00:00"/>
    <d v="1899-12-30T00:00:00"/>
    <d v="2010-05-04T10:01:10"/>
  </r>
  <r>
    <s v="01/143521"/>
    <n v="58"/>
    <s v="CZ052"/>
    <s v="Královéhradecký kraj"/>
    <s v="71"/>
    <x v="1"/>
    <n v="4"/>
    <n v="0"/>
    <s v="Hlavní scéna"/>
    <n v="407"/>
    <s v="Beseda"/>
    <n v="130"/>
    <s v="V podkroví"/>
    <n v="50"/>
    <s v="Letní scéna"/>
    <n v="120"/>
    <n v="1"/>
    <n v="1"/>
    <n v="0"/>
    <n v="0"/>
    <n v="0"/>
    <n v="0"/>
    <n v="0"/>
    <n v="0"/>
    <n v="0"/>
    <n v="0"/>
    <s v="NE"/>
    <n v="85586"/>
    <n v="3093"/>
    <n v="69362"/>
    <n v="1785"/>
    <n v="68687"/>
    <n v="52463"/>
    <n v="1785"/>
    <n v="33718"/>
    <n v="3134"/>
    <n v="340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34"/>
    <n v="0"/>
    <n v="7334"/>
    <n v="0"/>
    <n v="6737"/>
    <n v="67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920"/>
    <n v="3093"/>
    <n v="76696"/>
    <n v="1785"/>
    <n v="75424"/>
    <n v="59200"/>
    <n v="1785"/>
    <n v="33718"/>
    <n v="3134"/>
    <n v="34079"/>
    <n v="40419"/>
    <n v="0"/>
    <n v="36674"/>
    <n v="0"/>
    <n v="32765"/>
    <n v="29020"/>
    <n v="0"/>
    <n v="1288"/>
    <n v="0"/>
    <n v="1319"/>
    <n v="13867"/>
    <n v="6080"/>
    <n v="1314"/>
    <n v="273.60000000000002"/>
    <n v="3400"/>
    <n v="2450"/>
    <n v="32180"/>
    <n v="0"/>
    <n v="0"/>
    <n v="0"/>
    <n v="420"/>
    <n v="2984"/>
    <n v="55301"/>
    <n v="0"/>
    <n v="0"/>
    <n v="169"/>
    <n v="0"/>
    <n v="0"/>
    <n v="0"/>
    <n v="169"/>
    <n v="14755"/>
    <n v="1425"/>
    <n v="30695"/>
    <n v="22611"/>
    <n v="279"/>
    <n v="7259"/>
    <n v="546"/>
    <n v="3943"/>
    <n v="134"/>
    <n v="0"/>
    <n v="1056"/>
    <n v="3985"/>
    <n v="54568"/>
    <n v="169"/>
    <n v="169"/>
    <n v="0"/>
    <n v="490"/>
    <n v="90"/>
    <n v="490"/>
    <n v="90"/>
    <n v="0"/>
    <n v="0"/>
    <n v="0"/>
    <n v="0"/>
    <n v="250"/>
    <n v="90"/>
    <n v="0"/>
    <n v="0"/>
    <n v="0"/>
    <n v="0"/>
    <n v="0"/>
    <n v="0"/>
    <n v="0"/>
    <n v="0"/>
    <n v="0"/>
    <n v="0"/>
    <n v="0"/>
    <n v="0"/>
    <n v="0"/>
    <n v="40"/>
    <n v="0"/>
    <n v="10"/>
    <n v="1"/>
    <n v="0"/>
    <d v="1899-12-31T00:00:00"/>
    <d v="1899-12-31T00:00:00"/>
    <d v="2010-03-25T14:23:01"/>
  </r>
  <r>
    <s v="01/144521"/>
    <n v="65"/>
    <s v="CZ052"/>
    <s v="Královéhradecký kraj"/>
    <s v="71"/>
    <x v="1"/>
    <n v="2"/>
    <n v="0"/>
    <s v="Divadlo DRAK"/>
    <n v="164"/>
    <s v="Studio Amálka"/>
    <n v="5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28"/>
    <n v="150"/>
    <n v="14432"/>
    <n v="2235"/>
    <n v="72324"/>
    <n v="12606"/>
    <n v="2235"/>
    <n v="2460"/>
    <n v="164"/>
    <n v="2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0"/>
    <n v="0"/>
    <n v="0"/>
    <n v="0"/>
    <n v="0"/>
    <n v="1312"/>
    <n v="328"/>
    <n v="1300"/>
    <n v="74028"/>
    <n v="440"/>
    <n v="14432"/>
    <n v="2235"/>
    <n v="72324"/>
    <n v="12606"/>
    <n v="2235"/>
    <n v="3772"/>
    <n v="492"/>
    <n v="3600"/>
    <n v="74028"/>
    <n v="440"/>
    <n v="14432"/>
    <n v="2235"/>
    <n v="72324"/>
    <n v="12606"/>
    <n v="2235"/>
    <n v="3772"/>
    <n v="492"/>
    <n v="3600"/>
    <n v="3732"/>
    <n v="758"/>
    <n v="1337"/>
    <n v="674"/>
    <n v="790"/>
    <n v="1200"/>
    <n v="14006"/>
    <n v="0"/>
    <n v="0"/>
    <n v="0"/>
    <n v="0"/>
    <n v="1218"/>
    <n v="20946"/>
    <n v="0"/>
    <n v="0"/>
    <n v="5000"/>
    <n v="0"/>
    <n v="0"/>
    <n v="0"/>
    <n v="5000"/>
    <n v="3267"/>
    <n v="241"/>
    <n v="13175"/>
    <n v="9407"/>
    <n v="295"/>
    <n v="3140"/>
    <n v="333"/>
    <n v="936"/>
    <n v="64"/>
    <n v="0"/>
    <n v="2605"/>
    <n v="736"/>
    <n v="20783"/>
    <n v="5000"/>
    <n v="5000"/>
    <n v="0"/>
    <n v="150"/>
    <n v="40"/>
    <n v="0"/>
    <n v="0"/>
    <n v="0"/>
    <n v="0"/>
    <n v="0"/>
    <n v="0"/>
    <n v="0"/>
    <n v="0"/>
    <n v="0"/>
    <n v="0"/>
    <n v="0"/>
    <n v="0"/>
    <n v="100"/>
    <n v="40"/>
    <n v="0"/>
    <n v="0"/>
    <n v="0"/>
    <n v="0"/>
    <n v="150"/>
    <n v="100"/>
    <n v="0"/>
    <n v="20"/>
    <n v="1"/>
    <n v="0"/>
    <n v="1"/>
    <n v="0"/>
    <d v="1899-12-31T00:00:00"/>
    <d v="1899-12-31T00:00:00"/>
    <d v="2010-03-08T14:45:43"/>
  </r>
  <r>
    <s v="01/146532"/>
    <n v="25"/>
    <s v="CZ053"/>
    <s v="Pardubický kraj"/>
    <s v="22"/>
    <x v="0"/>
    <n v="2"/>
    <n v="0"/>
    <s v="Městské divadlo"/>
    <n v="485"/>
    <s v="Foyer Východoč. divadla"/>
    <n v="60"/>
    <s v="0"/>
    <n v="0"/>
    <s v="0"/>
    <n v="0"/>
    <n v="1"/>
    <n v="1"/>
    <n v="0"/>
    <n v="0"/>
    <n v="0"/>
    <n v="0"/>
    <n v="0"/>
    <n v="0"/>
    <n v="0"/>
    <n v="0"/>
    <s v="NE"/>
    <n v="86087"/>
    <n v="0"/>
    <n v="71868"/>
    <n v="0"/>
    <n v="77869"/>
    <n v="63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84"/>
    <n v="0"/>
    <n v="26010"/>
    <n v="0"/>
    <n v="31933"/>
    <n v="248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19"/>
    <n v="0"/>
    <n v="3619"/>
    <n v="0"/>
    <n v="3458"/>
    <n v="3458"/>
    <n v="0"/>
    <n v="0"/>
    <n v="0"/>
    <n v="0"/>
    <n v="122790"/>
    <n v="0"/>
    <n v="101497"/>
    <n v="0"/>
    <n v="113260"/>
    <n v="91967"/>
    <n v="0"/>
    <n v="0"/>
    <n v="0"/>
    <n v="0"/>
    <n v="33340"/>
    <n v="0"/>
    <n v="32996"/>
    <n v="0"/>
    <n v="29678"/>
    <n v="29334"/>
    <n v="0"/>
    <n v="0"/>
    <n v="0"/>
    <n v="0"/>
    <n v="23811"/>
    <n v="11726"/>
    <n v="2104"/>
    <n v="0"/>
    <n v="1320"/>
    <n v="3900"/>
    <n v="33939"/>
    <n v="129"/>
    <n v="0"/>
    <n v="0"/>
    <n v="360"/>
    <n v="103"/>
    <n v="63562"/>
    <n v="0"/>
    <n v="0"/>
    <n v="350"/>
    <n v="0"/>
    <n v="0"/>
    <n v="0"/>
    <n v="350"/>
    <n v="19880"/>
    <n v="355"/>
    <n v="36462"/>
    <n v="24625"/>
    <n v="2006"/>
    <n v="9800"/>
    <n v="31"/>
    <n v="3363"/>
    <n v="8"/>
    <n v="0"/>
    <n v="884"/>
    <n v="2787"/>
    <n v="63384"/>
    <n v="911"/>
    <n v="911"/>
    <n v="0"/>
    <n v="400"/>
    <n v="1"/>
    <n v="400"/>
    <n v="60"/>
    <n v="0"/>
    <n v="0"/>
    <n v="0"/>
    <n v="0"/>
    <n v="400"/>
    <n v="80"/>
    <n v="0"/>
    <n v="0"/>
    <n v="0"/>
    <n v="0"/>
    <n v="0"/>
    <n v="0"/>
    <n v="0"/>
    <n v="0"/>
    <n v="0"/>
    <n v="0"/>
    <n v="150"/>
    <n v="1"/>
    <n v="1"/>
    <n v="0"/>
    <n v="0"/>
    <n v="15"/>
    <n v="0"/>
    <n v="10"/>
    <d v="1899-12-31T00:00:00"/>
    <d v="1899-12-31T00:00:00"/>
    <d v="2010-02-02T08:32:03"/>
  </r>
  <r>
    <s v="01/148612"/>
    <n v="120"/>
    <s v="CZ061"/>
    <s v="Pardubický kraj"/>
    <s v="25"/>
    <x v="0"/>
    <n v="1"/>
    <n v="0"/>
    <s v="Horácké divadlo"/>
    <n v="305"/>
    <s v="0"/>
    <n v="0"/>
    <s v="0"/>
    <n v="0"/>
    <s v="0"/>
    <n v="0"/>
    <n v="1"/>
    <n v="1"/>
    <n v="0"/>
    <n v="0"/>
    <n v="0"/>
    <n v="0"/>
    <n v="0"/>
    <n v="0"/>
    <n v="0"/>
    <n v="0"/>
    <s v="NE"/>
    <n v="60124"/>
    <n v="0"/>
    <n v="59780"/>
    <n v="0"/>
    <n v="53725"/>
    <n v="53381"/>
    <n v="0"/>
    <n v="1830"/>
    <n v="0"/>
    <n v="18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24"/>
    <n v="0"/>
    <n v="59780"/>
    <n v="0"/>
    <n v="53725"/>
    <n v="53381"/>
    <n v="0"/>
    <n v="1830"/>
    <n v="0"/>
    <n v="1830"/>
    <n v="6405"/>
    <n v="0"/>
    <n v="6405"/>
    <n v="0"/>
    <n v="5639"/>
    <n v="5539"/>
    <n v="0"/>
    <n v="0"/>
    <n v="0"/>
    <n v="0"/>
    <n v="7927"/>
    <n v="5652"/>
    <n v="30"/>
    <n v="0"/>
    <n v="780"/>
    <n v="29153"/>
    <n v="160"/>
    <n v="0"/>
    <n v="0"/>
    <n v="0"/>
    <n v="40"/>
    <n v="1250"/>
    <n v="39310"/>
    <n v="0"/>
    <n v="0"/>
    <n v="0"/>
    <n v="0"/>
    <n v="0"/>
    <n v="0"/>
    <n v="0"/>
    <n v="9471"/>
    <n v="352"/>
    <n v="23420"/>
    <n v="16300"/>
    <n v="787"/>
    <n v="5567"/>
    <n v="766"/>
    <n v="1193"/>
    <n v="196"/>
    <n v="176"/>
    <n v="2784"/>
    <n v="1638"/>
    <n v="38878"/>
    <n v="3076"/>
    <n v="3076"/>
    <n v="0"/>
    <n v="300"/>
    <n v="50"/>
    <n v="140"/>
    <n v="50"/>
    <n v="0"/>
    <n v="0"/>
    <n v="0"/>
    <n v="0"/>
    <n v="0"/>
    <n v="0"/>
    <n v="0"/>
    <n v="0"/>
    <n v="0"/>
    <n v="0"/>
    <n v="0"/>
    <n v="0"/>
    <n v="0"/>
    <n v="0"/>
    <n v="0"/>
    <n v="0"/>
    <n v="300"/>
    <n v="270"/>
    <n v="0"/>
    <n v="6"/>
    <n v="1"/>
    <n v="0"/>
    <n v="1"/>
    <n v="0"/>
    <d v="1899-12-31T00:00:00"/>
    <d v="1899-12-31T00:00:00"/>
    <d v="2010-03-30T10:43:15"/>
  </r>
  <r>
    <s v="01/152622"/>
    <n v="156"/>
    <s v="CZ062"/>
    <s v="Pardubický kraj"/>
    <s v="22"/>
    <x v="0"/>
    <n v="7"/>
    <n v="0"/>
    <s v="Janáčkovo divadlo"/>
    <n v="1142"/>
    <s v="Mahenovo divadlo + Malá scéna"/>
    <n v="875"/>
    <s v="Reduta Divadelní sál + Mozartův sál"/>
    <n v="634"/>
    <s v="Reduta salonek + sklepní prostor"/>
    <n v="177"/>
    <n v="3"/>
    <n v="1"/>
    <n v="1"/>
    <n v="0"/>
    <n v="0"/>
    <n v="1"/>
    <n v="0"/>
    <n v="0"/>
    <n v="0"/>
    <n v="0"/>
    <s v="NE"/>
    <n v="134330"/>
    <n v="1077"/>
    <n v="132032"/>
    <n v="0"/>
    <n v="107129"/>
    <n v="104831"/>
    <n v="0"/>
    <n v="10234"/>
    <n v="1884"/>
    <n v="7978"/>
    <n v="96535"/>
    <n v="939"/>
    <n v="95295"/>
    <n v="18000"/>
    <n v="68773"/>
    <n v="67533"/>
    <n v="18000"/>
    <n v="1055"/>
    <n v="1055"/>
    <n v="939"/>
    <n v="13718"/>
    <n v="0"/>
    <n v="13718"/>
    <n v="0"/>
    <n v="9238"/>
    <n v="9238"/>
    <n v="0"/>
    <n v="0"/>
    <n v="0"/>
    <n v="0"/>
    <n v="0"/>
    <n v="0"/>
    <n v="0"/>
    <n v="0"/>
    <n v="0"/>
    <n v="0"/>
    <n v="0"/>
    <n v="0"/>
    <n v="0"/>
    <n v="0"/>
    <n v="58852"/>
    <n v="1830"/>
    <n v="55788"/>
    <n v="15865"/>
    <n v="46945"/>
    <n v="43881"/>
    <n v="15865"/>
    <n v="3473"/>
    <n v="2120"/>
    <n v="2973"/>
    <n v="2353"/>
    <n v="0"/>
    <n v="2353"/>
    <n v="0"/>
    <n v="1926"/>
    <n v="19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6"/>
    <n v="2933"/>
    <n v="2203"/>
    <n v="0"/>
    <n v="2836"/>
    <n v="953"/>
    <n v="0"/>
    <n v="4426"/>
    <n v="4089"/>
    <n v="3266"/>
    <n v="309874"/>
    <n v="6779"/>
    <n v="301389"/>
    <n v="33865"/>
    <n v="236847"/>
    <n v="228362"/>
    <n v="33865"/>
    <n v="19188"/>
    <n v="9148"/>
    <n v="15156"/>
    <n v="44447"/>
    <n v="265"/>
    <n v="44447"/>
    <n v="1215"/>
    <n v="36793"/>
    <n v="36793"/>
    <n v="1215"/>
    <n v="266"/>
    <n v="266"/>
    <n v="265"/>
    <n v="57531"/>
    <n v="41959"/>
    <n v="1093"/>
    <n v="1907"/>
    <n v="7560"/>
    <n v="930"/>
    <n v="279028"/>
    <n v="0"/>
    <n v="0"/>
    <n v="0"/>
    <n v="1924"/>
    <n v="2383"/>
    <n v="349356"/>
    <n v="0"/>
    <n v="0"/>
    <n v="407"/>
    <n v="0"/>
    <n v="0"/>
    <n v="0"/>
    <n v="407"/>
    <n v="73645"/>
    <n v="131"/>
    <n v="189117"/>
    <n v="137285"/>
    <n v="1721"/>
    <n v="45082"/>
    <n v="5029"/>
    <n v="15110"/>
    <n v="213"/>
    <n v="0"/>
    <n v="69662"/>
    <n v="1589"/>
    <n v="349336"/>
    <n v="3252"/>
    <n v="3252"/>
    <n v="0"/>
    <n v="999"/>
    <n v="20"/>
    <n v="500"/>
    <n v="40"/>
    <n v="600"/>
    <n v="110"/>
    <n v="430"/>
    <n v="110"/>
    <n v="0"/>
    <n v="0"/>
    <n v="600"/>
    <n v="40"/>
    <n v="249"/>
    <n v="159"/>
    <n v="0"/>
    <n v="0"/>
    <n v="0"/>
    <n v="0"/>
    <n v="0"/>
    <n v="0"/>
    <n v="999"/>
    <n v="20"/>
    <n v="0"/>
    <n v="65"/>
    <n v="0"/>
    <n v="5"/>
    <n v="0"/>
    <n v="15"/>
    <d v="1899-12-31T00:00:00"/>
    <d v="1899-12-31T00:00:00"/>
    <d v="2010-04-12T13:41:37"/>
  </r>
  <r>
    <s v="01/153622"/>
    <n v="117"/>
    <s v="CZ062"/>
    <s v="Pardubický kraj"/>
    <s v="22"/>
    <x v="0"/>
    <n v="2"/>
    <n v="0"/>
    <s v="Městské divadlo Brno - Činoherní scéna"/>
    <n v="344"/>
    <s v="Městské divadlo Brno - Hudební scéna"/>
    <n v="642"/>
    <s v="0"/>
    <n v="0"/>
    <s v="0"/>
    <n v="0"/>
    <n v="3"/>
    <n v="1"/>
    <n v="0"/>
    <n v="1"/>
    <n v="1"/>
    <n v="0"/>
    <n v="0"/>
    <n v="0"/>
    <n v="0"/>
    <n v="0"/>
    <s v="NE"/>
    <n v="80669"/>
    <n v="149"/>
    <n v="77169"/>
    <n v="2727"/>
    <n v="81541"/>
    <n v="78041"/>
    <n v="2727"/>
    <n v="687"/>
    <n v="327"/>
    <n v="495"/>
    <n v="0"/>
    <n v="235"/>
    <n v="0"/>
    <n v="0"/>
    <n v="0"/>
    <n v="0"/>
    <n v="0"/>
    <n v="552"/>
    <n v="552"/>
    <n v="235"/>
    <n v="58884"/>
    <n v="688"/>
    <n v="51759"/>
    <n v="450"/>
    <n v="56953"/>
    <n v="49828"/>
    <n v="450"/>
    <n v="3537"/>
    <n v="1284"/>
    <n v="2789"/>
    <n v="85446"/>
    <n v="640"/>
    <n v="79620"/>
    <n v="90288"/>
    <n v="83337"/>
    <n v="77511"/>
    <n v="90288"/>
    <n v="3559"/>
    <n v="654"/>
    <n v="3376"/>
    <n v="0"/>
    <n v="0"/>
    <n v="0"/>
    <n v="0"/>
    <n v="0"/>
    <n v="0"/>
    <n v="0"/>
    <n v="0"/>
    <n v="0"/>
    <n v="0"/>
    <n v="0"/>
    <n v="0"/>
    <n v="0"/>
    <n v="0"/>
    <n v="0"/>
    <n v="0"/>
    <n v="0"/>
    <n v="327"/>
    <n v="0"/>
    <n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"/>
    <n v="0"/>
    <n v="0"/>
    <n v="0"/>
    <n v="0"/>
    <n v="0"/>
    <n v="1992"/>
    <n v="65"/>
    <n v="1992"/>
    <n v="224999"/>
    <n v="1777"/>
    <n v="208548"/>
    <n v="93465"/>
    <n v="221831"/>
    <n v="205380"/>
    <n v="93465"/>
    <n v="10654"/>
    <n v="2882"/>
    <n v="9200"/>
    <n v="15408"/>
    <n v="0"/>
    <n v="15408"/>
    <n v="0"/>
    <n v="13942"/>
    <n v="13942"/>
    <n v="0"/>
    <n v="0"/>
    <n v="0"/>
    <n v="0"/>
    <n v="77559"/>
    <n v="45496"/>
    <n v="2715"/>
    <n v="8953"/>
    <n v="2375"/>
    <n v="800"/>
    <n v="171576"/>
    <n v="0"/>
    <n v="0"/>
    <n v="0"/>
    <n v="0"/>
    <n v="8336"/>
    <n v="260646"/>
    <n v="0"/>
    <n v="0"/>
    <n v="0"/>
    <n v="0"/>
    <n v="0"/>
    <n v="0"/>
    <n v="0"/>
    <n v="80452"/>
    <n v="3468"/>
    <n v="118822"/>
    <n v="86899"/>
    <n v="0"/>
    <n v="31764"/>
    <n v="159"/>
    <n v="9754"/>
    <n v="187"/>
    <n v="0"/>
    <n v="35742"/>
    <n v="15673"/>
    <n v="260630"/>
    <n v="0"/>
    <n v="0"/>
    <n v="0"/>
    <n v="580"/>
    <n v="60"/>
    <n v="380"/>
    <n v="60"/>
    <n v="0"/>
    <n v="0"/>
    <n v="580"/>
    <n v="120"/>
    <n v="580"/>
    <n v="130"/>
    <n v="0"/>
    <n v="0"/>
    <n v="380"/>
    <n v="60"/>
    <n v="0"/>
    <n v="0"/>
    <n v="0"/>
    <n v="0"/>
    <n v="0"/>
    <n v="0"/>
    <n v="580"/>
    <n v="120"/>
    <n v="0"/>
    <n v="18"/>
    <n v="1"/>
    <n v="0"/>
    <n v="1"/>
    <n v="0"/>
    <d v="1899-12-31T00:00:00"/>
    <d v="1899-12-31T00:00:00"/>
    <d v="2010-03-29T11:36:38"/>
  </r>
  <r>
    <s v="01/154622"/>
    <n v="55"/>
    <s v="CZ062"/>
    <s v="Pardubický kraj"/>
    <s v="22"/>
    <x v="0"/>
    <n v="4"/>
    <n v="0"/>
    <s v="Velký sál CED"/>
    <n v="200"/>
    <s v="Sklepní scéna"/>
    <n v="70"/>
    <s v="Sál HaDivadla"/>
    <n v="180"/>
    <s v="Alžbětinská scéna"/>
    <n v="230"/>
    <n v="3"/>
    <n v="3"/>
    <n v="0"/>
    <n v="0"/>
    <n v="0"/>
    <n v="0"/>
    <n v="0"/>
    <n v="0"/>
    <n v="0"/>
    <n v="1"/>
    <s v="ANO"/>
    <n v="49028"/>
    <n v="909"/>
    <n v="41149"/>
    <n v="350"/>
    <n v="37930"/>
    <n v="32396"/>
    <n v="350"/>
    <n v="12334"/>
    <n v="1050"/>
    <n v="11184"/>
    <n v="4930"/>
    <n v="0"/>
    <n v="3680"/>
    <n v="0"/>
    <n v="4850"/>
    <n v="3607"/>
    <n v="0"/>
    <n v="0"/>
    <n v="0"/>
    <n v="0"/>
    <n v="0"/>
    <n v="0"/>
    <n v="0"/>
    <n v="0"/>
    <n v="0"/>
    <n v="0"/>
    <n v="0"/>
    <n v="0"/>
    <n v="0"/>
    <n v="0"/>
    <n v="3429"/>
    <n v="0"/>
    <n v="3429"/>
    <n v="0"/>
    <n v="3413"/>
    <n v="34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0"/>
    <n v="307"/>
    <n v="0"/>
    <n v="0"/>
    <n v="0"/>
    <n v="0"/>
    <n v="0"/>
    <n v="0"/>
    <n v="0"/>
    <n v="0"/>
    <n v="0"/>
    <n v="0"/>
    <n v="0"/>
    <n v="3875"/>
    <n v="0"/>
    <n v="0"/>
    <n v="0"/>
    <n v="0"/>
    <n v="0"/>
    <n v="12188"/>
    <n v="3875"/>
    <n v="12188"/>
    <n v="762"/>
    <n v="166"/>
    <n v="362"/>
    <n v="300"/>
    <n v="762"/>
    <n v="362"/>
    <n v="300"/>
    <n v="565"/>
    <n v="175"/>
    <n v="533"/>
    <n v="3462"/>
    <n v="0"/>
    <n v="3462"/>
    <n v="0"/>
    <n v="3442"/>
    <n v="3442"/>
    <n v="0"/>
    <n v="1030"/>
    <n v="0"/>
    <n v="1416"/>
    <n v="61611"/>
    <n v="4950"/>
    <n v="52082"/>
    <n v="650"/>
    <n v="50397"/>
    <n v="43220"/>
    <n v="650"/>
    <n v="26477"/>
    <n v="5100"/>
    <n v="25628"/>
    <n v="682"/>
    <n v="800"/>
    <n v="682"/>
    <n v="0"/>
    <n v="633"/>
    <n v="633"/>
    <n v="0"/>
    <n v="2489"/>
    <n v="800"/>
    <n v="2015"/>
    <n v="8977"/>
    <n v="6639"/>
    <n v="962"/>
    <n v="71"/>
    <n v="2632"/>
    <n v="100"/>
    <n v="35147"/>
    <n v="645"/>
    <n v="0"/>
    <n v="0"/>
    <n v="6"/>
    <n v="399"/>
    <n v="47906"/>
    <n v="0"/>
    <n v="0"/>
    <n v="0"/>
    <n v="0"/>
    <n v="0"/>
    <n v="0"/>
    <n v="0"/>
    <n v="13366"/>
    <n v="666"/>
    <n v="26272"/>
    <n v="18396"/>
    <n v="1179"/>
    <n v="6008"/>
    <n v="689"/>
    <n v="4580"/>
    <n v="16"/>
    <n v="33"/>
    <n v="3348"/>
    <n v="221"/>
    <n v="47836"/>
    <n v="778"/>
    <n v="778"/>
    <n v="0"/>
    <n v="800"/>
    <n v="10"/>
    <n v="800"/>
    <n v="10"/>
    <n v="320"/>
    <n v="10"/>
    <n v="0"/>
    <n v="0"/>
    <n v="320"/>
    <n v="10"/>
    <n v="0"/>
    <n v="0"/>
    <n v="140"/>
    <n v="15"/>
    <n v="0"/>
    <n v="0"/>
    <n v="100"/>
    <n v="15"/>
    <n v="30"/>
    <n v="15"/>
    <n v="250"/>
    <n v="10"/>
    <n v="0"/>
    <n v="30"/>
    <n v="0"/>
    <n v="32"/>
    <n v="1"/>
    <n v="0"/>
    <d v="1899-12-31T00:00:00"/>
    <d v="1899-12-31T00:00:00"/>
    <d v="2010-02-08T11:10:29"/>
  </r>
  <r>
    <s v="01/155622"/>
    <n v="119"/>
    <s v="CZ062"/>
    <s v="Pardubický kraj"/>
    <s v="22"/>
    <x v="0"/>
    <n v="3"/>
    <n v="0"/>
    <s v="Velký sál"/>
    <n v="225"/>
    <s v="Malá scéna"/>
    <n v="80"/>
    <s v="Letní scéna"/>
    <n v="11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1575"/>
    <n v="0"/>
    <n v="1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45"/>
    <n v="0"/>
    <n v="73870"/>
    <n v="225"/>
    <n v="73053"/>
    <n v="65178"/>
    <n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745"/>
    <n v="0"/>
    <n v="73870"/>
    <n v="225"/>
    <n v="73053"/>
    <n v="65178"/>
    <n v="225"/>
    <n v="1575"/>
    <n v="0"/>
    <n v="1253"/>
    <n v="81745"/>
    <n v="0"/>
    <n v="73870"/>
    <n v="225"/>
    <n v="73053"/>
    <n v="65178"/>
    <n v="225"/>
    <n v="1575"/>
    <n v="0"/>
    <n v="1253"/>
    <n v="5324"/>
    <n v="3724"/>
    <n v="304"/>
    <n v="34"/>
    <n v="610"/>
    <n v="90"/>
    <n v="20080"/>
    <n v="0"/>
    <n v="0"/>
    <n v="0"/>
    <n v="50"/>
    <n v="0"/>
    <n v="26154"/>
    <n v="0"/>
    <n v="0"/>
    <n v="0"/>
    <n v="0"/>
    <n v="0"/>
    <n v="0"/>
    <n v="0"/>
    <n v="5112"/>
    <n v="0"/>
    <n v="14776"/>
    <n v="10354"/>
    <n v="550"/>
    <n v="3414"/>
    <n v="458"/>
    <n v="2408"/>
    <n v="33"/>
    <n v="17"/>
    <n v="3177"/>
    <n v="269"/>
    <n v="25792"/>
    <n v="0"/>
    <n v="0"/>
    <n v="0"/>
    <n v="140"/>
    <n v="20"/>
    <n v="140"/>
    <n v="20"/>
    <n v="0"/>
    <n v="0"/>
    <n v="0"/>
    <n v="0"/>
    <n v="0"/>
    <n v="0"/>
    <n v="0"/>
    <n v="0"/>
    <n v="0"/>
    <n v="0"/>
    <n v="130"/>
    <n v="20"/>
    <n v="0"/>
    <n v="0"/>
    <n v="0"/>
    <n v="0"/>
    <n v="0"/>
    <n v="0"/>
    <n v="1"/>
    <n v="0"/>
    <n v="1"/>
    <n v="0"/>
    <n v="0"/>
    <n v="30"/>
    <d v="1899-12-31T00:00:00"/>
    <d v="1899-12-31T00:00:00"/>
    <d v="2010-03-30T10:23:36"/>
  </r>
  <r>
    <s v="01/156622"/>
    <n v="180"/>
    <s v="CZ062"/>
    <s v="Pardubický kraj"/>
    <s v="02"/>
    <x v="0"/>
    <n v="1"/>
    <n v="0"/>
    <s v="Divadelní studia MARTA"/>
    <n v="144"/>
    <s v="0"/>
    <n v="0"/>
    <s v="0"/>
    <n v="0"/>
    <s v="0"/>
    <n v="0"/>
    <n v="4"/>
    <n v="1"/>
    <n v="0"/>
    <n v="0"/>
    <n v="1"/>
    <n v="0"/>
    <n v="0"/>
    <n v="0"/>
    <n v="2"/>
    <n v="0"/>
    <s v="NE"/>
    <n v="7627"/>
    <n v="288"/>
    <n v="7412"/>
    <n v="0"/>
    <n v="7430"/>
    <n v="7330"/>
    <n v="0"/>
    <n v="288"/>
    <n v="288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8"/>
    <n v="0"/>
    <n v="4338"/>
    <n v="200"/>
    <n v="4214"/>
    <n v="4214"/>
    <n v="200"/>
    <n v="0"/>
    <n v="0"/>
    <n v="0"/>
    <n v="0"/>
    <n v="0"/>
    <n v="0"/>
    <n v="0"/>
    <n v="0"/>
    <n v="0"/>
    <n v="0"/>
    <n v="0"/>
    <n v="0"/>
    <n v="0"/>
    <n v="1180"/>
    <n v="0"/>
    <n v="780"/>
    <n v="200"/>
    <n v="1170"/>
    <n v="760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4"/>
    <n v="0"/>
    <n v="864"/>
    <n v="360"/>
    <n v="1116"/>
    <n v="800"/>
    <n v="360"/>
    <n v="0"/>
    <n v="0"/>
    <n v="0"/>
    <n v="14559"/>
    <n v="288"/>
    <n v="13394"/>
    <n v="760"/>
    <n v="13930"/>
    <n v="13104"/>
    <n v="760"/>
    <n v="288"/>
    <n v="288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50"/>
    <n v="50"/>
    <n v="50"/>
    <n v="0"/>
    <n v="0"/>
    <n v="0"/>
    <n v="0"/>
    <n v="70"/>
    <n v="70"/>
    <n v="0"/>
    <n v="0"/>
    <n v="0"/>
    <n v="0"/>
    <n v="0"/>
    <n v="0"/>
    <n v="0"/>
    <n v="0"/>
    <n v="0"/>
    <n v="0"/>
    <n v="70"/>
    <n v="70"/>
    <n v="1"/>
    <n v="0"/>
    <n v="0"/>
    <n v="30"/>
    <n v="1"/>
    <n v="0"/>
    <d v="1899-12-31T00:00:00"/>
    <d v="1899-12-31T00:00:00"/>
    <d v="2010-04-16T10:45:43"/>
  </r>
  <r>
    <s v="01/159622"/>
    <n v="56"/>
    <s v="CZ062"/>
    <s v="Pardubic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9980"/>
    <n v="0"/>
    <n v="0"/>
    <n v="12100"/>
    <n v="14578"/>
    <n v="0"/>
    <n v="10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0"/>
    <n v="0"/>
    <n v="0"/>
    <n v="12100"/>
    <n v="14578"/>
    <n v="0"/>
    <n v="10800"/>
    <n v="0"/>
    <n v="0"/>
    <n v="0"/>
    <n v="0"/>
    <n v="0"/>
    <n v="0"/>
    <n v="0"/>
    <n v="0"/>
    <n v="0"/>
    <n v="0"/>
    <n v="0"/>
    <n v="0"/>
    <n v="0"/>
    <n v="995"/>
    <n v="241"/>
    <n v="650"/>
    <n v="104"/>
    <n v="0"/>
    <n v="0"/>
    <n v="0"/>
    <n v="0"/>
    <n v="0"/>
    <n v="0"/>
    <n v="20"/>
    <n v="0"/>
    <n v="1015"/>
    <n v="0"/>
    <n v="0"/>
    <n v="0"/>
    <n v="0"/>
    <n v="0"/>
    <n v="0"/>
    <n v="0"/>
    <n v="270"/>
    <n v="72"/>
    <n v="288"/>
    <n v="0"/>
    <n v="127"/>
    <n v="48"/>
    <n v="113"/>
    <n v="150"/>
    <n v="0"/>
    <n v="21"/>
    <n v="0"/>
    <n v="0"/>
    <n v="729"/>
    <n v="242"/>
    <n v="242"/>
    <n v="0"/>
    <n v="250"/>
    <n v="35"/>
    <n v="25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3-29T11:50:47"/>
  </r>
  <r>
    <s v="01/160622"/>
    <n v="121"/>
    <s v="CZ062"/>
    <s v="Pardubický kraj"/>
    <s v="71"/>
    <x v="1"/>
    <n v="2"/>
    <n v="1"/>
    <s v="Divadlo Polárka"/>
    <n v="122"/>
    <s v="0"/>
    <n v="0"/>
    <s v="0"/>
    <n v="0"/>
    <s v="0"/>
    <n v="0"/>
    <n v="1"/>
    <n v="1"/>
    <n v="0"/>
    <n v="0"/>
    <n v="0"/>
    <n v="0"/>
    <n v="0"/>
    <n v="0"/>
    <n v="0"/>
    <n v="1"/>
    <s v="ANO"/>
    <n v="52002"/>
    <n v="1463"/>
    <n v="28914"/>
    <n v="0"/>
    <n v="50065"/>
    <n v="24762"/>
    <n v="0"/>
    <n v="3416"/>
    <n v="1586"/>
    <n v="3982"/>
    <n v="0"/>
    <n v="0"/>
    <n v="0"/>
    <n v="0"/>
    <n v="0"/>
    <n v="0"/>
    <n v="0"/>
    <n v="366"/>
    <n v="0"/>
    <n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0"/>
    <n v="0"/>
    <n v="610"/>
    <n v="0"/>
    <n v="605"/>
    <n v="605"/>
    <n v="0"/>
    <n v="244"/>
    <n v="0"/>
    <n v="241"/>
    <n v="4310"/>
    <n v="0"/>
    <n v="2440"/>
    <n v="0"/>
    <n v="4220"/>
    <n v="2420"/>
    <n v="0"/>
    <n v="0"/>
    <n v="0"/>
    <n v="0"/>
    <n v="244"/>
    <n v="0"/>
    <n v="244"/>
    <n v="0"/>
    <n v="200"/>
    <n v="200"/>
    <n v="0"/>
    <n v="366"/>
    <n v="0"/>
    <n v="328"/>
    <n v="0"/>
    <n v="0"/>
    <n v="0"/>
    <n v="0"/>
    <n v="0"/>
    <n v="0"/>
    <n v="0"/>
    <n v="0"/>
    <n v="0"/>
    <n v="0"/>
    <n v="488"/>
    <n v="0"/>
    <n v="488"/>
    <n v="0"/>
    <n v="453"/>
    <n v="453"/>
    <n v="0"/>
    <n v="122"/>
    <n v="0"/>
    <n v="113"/>
    <n v="57654"/>
    <n v="1463"/>
    <n v="32696"/>
    <n v="0"/>
    <n v="55543"/>
    <n v="28440"/>
    <n v="0"/>
    <n v="4514"/>
    <n v="1586"/>
    <n v="5009"/>
    <n v="57654"/>
    <n v="1463"/>
    <n v="32696"/>
    <n v="0"/>
    <n v="55543"/>
    <n v="28440"/>
    <n v="0"/>
    <n v="4514"/>
    <n v="1586"/>
    <n v="5009"/>
    <n v="2571"/>
    <n v="1714"/>
    <n v="857"/>
    <n v="0"/>
    <n v="725"/>
    <n v="50"/>
    <n v="4309"/>
    <n v="0"/>
    <n v="0"/>
    <n v="0"/>
    <n v="20"/>
    <n v="114"/>
    <n v="7789"/>
    <n v="0"/>
    <n v="0"/>
    <n v="0"/>
    <n v="0"/>
    <n v="0"/>
    <n v="0"/>
    <n v="0"/>
    <n v="2862"/>
    <n v="0"/>
    <n v="3807"/>
    <n v="2689"/>
    <n v="211"/>
    <n v="907"/>
    <n v="0"/>
    <n v="947"/>
    <n v="0"/>
    <n v="0"/>
    <n v="0"/>
    <n v="173"/>
    <n v="7789"/>
    <n v="0"/>
    <n v="0"/>
    <n v="0"/>
    <n v="100"/>
    <n v="10"/>
    <n v="100"/>
    <n v="50"/>
    <n v="100"/>
    <n v="70"/>
    <n v="0"/>
    <n v="0"/>
    <n v="0"/>
    <n v="0"/>
    <n v="0"/>
    <n v="0"/>
    <n v="100"/>
    <n v="60"/>
    <n v="90"/>
    <n v="50"/>
    <n v="100"/>
    <n v="60"/>
    <n v="0"/>
    <n v="0"/>
    <n v="100"/>
    <n v="10"/>
    <n v="1"/>
    <n v="0"/>
    <n v="0"/>
    <n v="85"/>
    <n v="1"/>
    <n v="0"/>
    <d v="1899-12-31T00:00:00"/>
    <d v="1899-12-31T00:00:00"/>
    <d v="2010-03-30T11:01:54"/>
  </r>
  <r>
    <s v="01/161622"/>
    <n v="160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0"/>
    <n v="0"/>
    <n v="700"/>
    <n v="820"/>
    <n v="0"/>
    <n v="700"/>
    <n v="0"/>
    <n v="0"/>
    <n v="0"/>
    <n v="1200"/>
    <n v="0"/>
    <n v="0"/>
    <n v="0"/>
    <n v="10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"/>
    <n v="0"/>
    <n v="0"/>
    <n v="700"/>
    <n v="1893"/>
    <n v="0"/>
    <n v="700"/>
    <n v="0"/>
    <n v="0"/>
    <n v="0"/>
    <n v="0"/>
    <n v="0"/>
    <n v="0"/>
    <n v="0"/>
    <n v="0"/>
    <n v="0"/>
    <n v="0"/>
    <n v="0"/>
    <n v="0"/>
    <n v="0"/>
    <n v="247.4"/>
    <n v="0"/>
    <n v="247.4"/>
    <n v="0"/>
    <n v="845"/>
    <n v="0"/>
    <n v="150"/>
    <n v="20"/>
    <n v="0"/>
    <n v="0"/>
    <n v="248"/>
    <n v="46.2"/>
    <n v="1556.6"/>
    <n v="0"/>
    <n v="0"/>
    <n v="0"/>
    <n v="0"/>
    <n v="0"/>
    <n v="0"/>
    <n v="0"/>
    <n v="717.5"/>
    <n v="0"/>
    <n v="316"/>
    <n v="291.5"/>
    <n v="0"/>
    <n v="24.5"/>
    <n v="0"/>
    <n v="582"/>
    <n v="0"/>
    <n v="0"/>
    <n v="0"/>
    <n v="20.9"/>
    <n v="1636.4"/>
    <n v="0"/>
    <n v="0"/>
    <n v="0"/>
    <n v="130"/>
    <n v="40"/>
    <n v="0"/>
    <n v="0"/>
    <n v="0"/>
    <n v="0"/>
    <n v="0"/>
    <n v="0"/>
    <n v="0"/>
    <n v="0"/>
    <n v="0"/>
    <n v="0"/>
    <n v="130"/>
    <n v="70"/>
    <n v="70"/>
    <n v="40"/>
    <n v="0"/>
    <n v="0"/>
    <n v="0"/>
    <n v="0"/>
    <n v="0"/>
    <n v="0"/>
    <n v="1"/>
    <n v="0"/>
    <n v="1"/>
    <n v="0"/>
    <n v="1"/>
    <n v="0"/>
    <d v="1899-12-31T00:00:00"/>
    <d v="1899-12-30T00:00:00"/>
    <d v="2010-04-12T15:59:15"/>
  </r>
  <r>
    <s v="01/162622"/>
    <n v="51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0"/>
    <n v="0"/>
    <n v="0"/>
    <n v="2400"/>
    <n v="4775"/>
    <n v="0"/>
    <n v="2400"/>
    <n v="0"/>
    <n v="0"/>
    <n v="0"/>
    <n v="3780"/>
    <n v="0"/>
    <n v="0"/>
    <n v="1800"/>
    <n v="3240"/>
    <n v="0"/>
    <n v="1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30"/>
    <n v="0"/>
    <n v="0"/>
    <n v="4200"/>
    <n v="8015"/>
    <n v="0"/>
    <n v="4200"/>
    <n v="0"/>
    <n v="0"/>
    <n v="0"/>
    <n v="0"/>
    <n v="0"/>
    <n v="0"/>
    <n v="0"/>
    <n v="0"/>
    <n v="0"/>
    <n v="0"/>
    <n v="0"/>
    <n v="0"/>
    <n v="0"/>
    <n v="59"/>
    <n v="21"/>
    <n v="37"/>
    <n v="0"/>
    <n v="80"/>
    <n v="0"/>
    <n v="0"/>
    <n v="26"/>
    <n v="0"/>
    <n v="0"/>
    <n v="171"/>
    <n v="0"/>
    <n v="336"/>
    <n v="0"/>
    <n v="0"/>
    <n v="0"/>
    <n v="0"/>
    <n v="0"/>
    <n v="0"/>
    <n v="0"/>
    <n v="324"/>
    <n v="31"/>
    <n v="0"/>
    <n v="0"/>
    <n v="0"/>
    <n v="0"/>
    <n v="0"/>
    <n v="6"/>
    <n v="0"/>
    <n v="0"/>
    <n v="0"/>
    <n v="0"/>
    <n v="330"/>
    <n v="0"/>
    <n v="0"/>
    <n v="0"/>
    <n v="100"/>
    <n v="70"/>
    <n v="0"/>
    <n v="0"/>
    <n v="0"/>
    <n v="0"/>
    <n v="0"/>
    <n v="0"/>
    <n v="0"/>
    <n v="0"/>
    <n v="100"/>
    <n v="70"/>
    <n v="70"/>
    <n v="7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31:32"/>
  </r>
  <r>
    <s v="01/164712"/>
    <n v="128"/>
    <s v="CZ071"/>
    <s v="Olomoucký kraj"/>
    <s v="22"/>
    <x v="0"/>
    <n v="1"/>
    <n v="0"/>
    <s v="Velké divadlo"/>
    <n v="424"/>
    <s v="0"/>
    <n v="0"/>
    <s v="0"/>
    <n v="0"/>
    <s v="0"/>
    <n v="0"/>
    <n v="3"/>
    <n v="1"/>
    <n v="1"/>
    <n v="0"/>
    <n v="0"/>
    <n v="1"/>
    <n v="0"/>
    <n v="0"/>
    <n v="0"/>
    <n v="0"/>
    <s v="NE"/>
    <n v="56438"/>
    <n v="609"/>
    <n v="49218"/>
    <n v="0"/>
    <n v="44343"/>
    <n v="37455"/>
    <n v="0"/>
    <n v="8743"/>
    <n v="654"/>
    <n v="8464"/>
    <n v="33986"/>
    <n v="0"/>
    <n v="20879"/>
    <n v="5500"/>
    <n v="26515"/>
    <n v="13908"/>
    <n v="5500"/>
    <n v="879"/>
    <n v="0"/>
    <n v="502"/>
    <n v="12807"/>
    <n v="0"/>
    <n v="10220"/>
    <n v="0"/>
    <n v="10437"/>
    <n v="7850"/>
    <n v="0"/>
    <n v="0"/>
    <n v="0"/>
    <n v="0"/>
    <n v="12833"/>
    <n v="0"/>
    <n v="12833"/>
    <n v="0"/>
    <n v="11528"/>
    <n v="11528"/>
    <n v="0"/>
    <n v="880"/>
    <n v="0"/>
    <n v="793"/>
    <n v="14150"/>
    <n v="764"/>
    <n v="13784"/>
    <n v="0"/>
    <n v="10152"/>
    <n v="9786"/>
    <n v="0"/>
    <n v="9721"/>
    <n v="1272"/>
    <n v="7758"/>
    <n v="6705"/>
    <n v="401"/>
    <n v="4837"/>
    <n v="0"/>
    <n v="6638"/>
    <n v="4770"/>
    <n v="0"/>
    <n v="1843"/>
    <n v="460"/>
    <n v="1787"/>
    <n v="0"/>
    <n v="0"/>
    <n v="0"/>
    <n v="0"/>
    <n v="0"/>
    <n v="0"/>
    <n v="0"/>
    <n v="0"/>
    <n v="0"/>
    <n v="0"/>
    <n v="940"/>
    <n v="0"/>
    <n v="584"/>
    <n v="0"/>
    <n v="268"/>
    <n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6"/>
    <n v="0"/>
    <n v="968"/>
    <n v="137859"/>
    <n v="1774"/>
    <n v="112355"/>
    <n v="5500"/>
    <n v="109881"/>
    <n v="85463"/>
    <n v="5500"/>
    <n v="23472"/>
    <n v="2386"/>
    <n v="20272"/>
    <n v="19585"/>
    <n v="0"/>
    <n v="14236"/>
    <n v="0"/>
    <n v="16320"/>
    <n v="11135"/>
    <n v="0"/>
    <n v="14296"/>
    <n v="0"/>
    <n v="12609"/>
    <n v="14192"/>
    <n v="12201"/>
    <n v="1027"/>
    <n v="321"/>
    <n v="4410"/>
    <n v="1532"/>
    <n v="93612"/>
    <n v="0"/>
    <n v="0"/>
    <n v="0"/>
    <n v="0"/>
    <n v="3129"/>
    <n v="116875"/>
    <n v="0"/>
    <n v="0"/>
    <n v="0"/>
    <n v="0"/>
    <n v="0"/>
    <n v="0"/>
    <n v="0"/>
    <n v="18222"/>
    <n v="1226"/>
    <n v="80185"/>
    <n v="57831"/>
    <n v="909"/>
    <n v="19054"/>
    <n v="2391"/>
    <n v="5593"/>
    <n v="8"/>
    <n v="124"/>
    <n v="6949"/>
    <n v="3848"/>
    <n v="114929"/>
    <n v="759"/>
    <n v="759"/>
    <n v="0"/>
    <n v="350"/>
    <n v="20"/>
    <n v="350"/>
    <n v="20"/>
    <n v="350"/>
    <n v="20"/>
    <n v="350"/>
    <n v="20"/>
    <n v="350"/>
    <n v="20"/>
    <n v="350"/>
    <n v="20"/>
    <n v="350"/>
    <n v="20"/>
    <n v="0"/>
    <n v="0"/>
    <n v="80"/>
    <n v="40"/>
    <n v="0"/>
    <n v="0"/>
    <n v="120"/>
    <n v="20"/>
    <n v="0"/>
    <n v="32"/>
    <n v="0"/>
    <n v="3"/>
    <n v="1"/>
    <n v="0"/>
    <d v="1899-12-31T00:00:00"/>
    <d v="1899-12-31T00:00:00"/>
    <d v="2010-04-01T09:55:56"/>
  </r>
  <r>
    <s v="01/167715"/>
    <n v="190"/>
    <s v="CZ071"/>
    <s v="Olomoucký kraj"/>
    <s v="50"/>
    <x v="2"/>
    <n v="1"/>
    <n v="0"/>
    <s v="Divadlo Šumperk"/>
    <n v="297"/>
    <s v="0"/>
    <n v="0"/>
    <s v="0"/>
    <n v="0"/>
    <s v="0"/>
    <n v="0"/>
    <n v="1"/>
    <n v="1"/>
    <n v="0"/>
    <n v="0"/>
    <n v="0"/>
    <n v="0"/>
    <n v="0"/>
    <n v="0"/>
    <n v="0"/>
    <n v="0"/>
    <s v="NE"/>
    <n v="54670"/>
    <n v="0"/>
    <n v="40007"/>
    <n v="0"/>
    <n v="41978"/>
    <n v="27315"/>
    <n v="0"/>
    <n v="2382"/>
    <n v="0"/>
    <n v="1320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253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76"/>
    <n v="0"/>
    <n v="0"/>
    <n v="0"/>
    <n v="0"/>
    <n v="0"/>
    <n v="0"/>
    <n v="0"/>
    <n v="0"/>
    <n v="0"/>
    <n v="0"/>
    <n v="0"/>
    <n v="0"/>
    <n v="0"/>
    <n v="0"/>
    <n v="0"/>
    <n v="0"/>
    <n v="0"/>
    <n v="297"/>
    <n v="0"/>
    <n v="293"/>
    <n v="54670"/>
    <n v="0"/>
    <n v="40007"/>
    <n v="0"/>
    <n v="41978"/>
    <n v="27315"/>
    <n v="0"/>
    <n v="3570"/>
    <n v="0"/>
    <n v="2114"/>
    <n v="35669"/>
    <n v="0"/>
    <n v="22000"/>
    <n v="0"/>
    <n v="26686"/>
    <n v="16000"/>
    <n v="0"/>
    <n v="1188"/>
    <n v="0"/>
    <n v="618"/>
    <n v="6160.4"/>
    <n v="1505.3"/>
    <n v="295"/>
    <n v="0"/>
    <n v="900"/>
    <n v="454"/>
    <n v="12570"/>
    <n v="0"/>
    <n v="0"/>
    <n v="0"/>
    <n v="0"/>
    <n v="0"/>
    <n v="20084.400000000001"/>
    <n v="0"/>
    <n v="0"/>
    <n v="0"/>
    <n v="0"/>
    <n v="0"/>
    <n v="0"/>
    <n v="0"/>
    <n v="5173.1000000000004"/>
    <n v="54.4"/>
    <n v="7968.8"/>
    <n v="5905.6"/>
    <n v="0"/>
    <n v="2033.7"/>
    <n v="29.5"/>
    <n v="3906.7"/>
    <n v="73.2"/>
    <n v="0"/>
    <n v="1151.5999999999999"/>
    <n v="3317.9"/>
    <n v="21591.3"/>
    <n v="0"/>
    <n v="0"/>
    <n v="0"/>
    <n v="330"/>
    <n v="30"/>
    <n v="330"/>
    <n v="30"/>
    <n v="0"/>
    <n v="0"/>
    <n v="250"/>
    <n v="250"/>
    <n v="0"/>
    <n v="0"/>
    <n v="0"/>
    <n v="0"/>
    <n v="100"/>
    <n v="80"/>
    <n v="0"/>
    <n v="0"/>
    <n v="1"/>
    <n v="1"/>
    <n v="0"/>
    <n v="0"/>
    <n v="100"/>
    <n v="50"/>
    <n v="1"/>
    <n v="0"/>
    <n v="1"/>
    <n v="0"/>
    <n v="1"/>
    <n v="0"/>
    <d v="1899-12-31T00:00:00"/>
    <d v="1899-12-31T00:00:00"/>
    <d v="2010-04-17T18:28:08"/>
  </r>
  <r>
    <s v="01/168722"/>
    <n v="49"/>
    <s v="CZ072"/>
    <s v="Zlínský kraj"/>
    <s v="30"/>
    <x v="0"/>
    <n v="2"/>
    <n v="0"/>
    <s v="Velká scéna SD"/>
    <n v="378"/>
    <s v="Malá scéna"/>
    <n v="90"/>
    <s v="0"/>
    <n v="0"/>
    <s v="0"/>
    <n v="0"/>
    <n v="1"/>
    <n v="1"/>
    <n v="0"/>
    <n v="0"/>
    <n v="0"/>
    <n v="0"/>
    <n v="0"/>
    <n v="0"/>
    <n v="0"/>
    <n v="0"/>
    <s v="NE"/>
    <n v="71501"/>
    <n v="0"/>
    <n v="63068"/>
    <n v="0"/>
    <n v="64127"/>
    <n v="55059"/>
    <n v="0"/>
    <n v="1134"/>
    <n v="0"/>
    <n v="736"/>
    <n v="0"/>
    <n v="0"/>
    <n v="0"/>
    <n v="0"/>
    <n v="0"/>
    <n v="0"/>
    <n v="0"/>
    <n v="0"/>
    <n v="0"/>
    <n v="0"/>
    <n v="0"/>
    <n v="0"/>
    <n v="0"/>
    <n v="0"/>
    <n v="0"/>
    <n v="0"/>
    <n v="0"/>
    <n v="378"/>
    <n v="0"/>
    <n v="350"/>
    <n v="21043"/>
    <n v="0"/>
    <n v="18900"/>
    <n v="0"/>
    <n v="20338"/>
    <n v="189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"/>
    <n v="0"/>
    <n v="450"/>
    <n v="92544"/>
    <n v="0"/>
    <n v="81968"/>
    <n v="0"/>
    <n v="84465"/>
    <n v="74010"/>
    <n v="0"/>
    <n v="1962"/>
    <n v="0"/>
    <n v="1536"/>
    <n v="0"/>
    <n v="0"/>
    <n v="0"/>
    <n v="0"/>
    <n v="0"/>
    <n v="0"/>
    <n v="0"/>
    <n v="0"/>
    <n v="0"/>
    <n v="0"/>
    <n v="11483"/>
    <n v="10681"/>
    <n v="52"/>
    <n v="0"/>
    <n v="1335"/>
    <n v="650"/>
    <n v="23127"/>
    <n v="0"/>
    <n v="0"/>
    <n v="0"/>
    <n v="20"/>
    <n v="865"/>
    <n v="37480"/>
    <n v="0"/>
    <n v="0"/>
    <n v="0"/>
    <n v="400"/>
    <n v="0"/>
    <n v="0"/>
    <n v="400"/>
    <n v="8579"/>
    <n v="284"/>
    <n v="23281"/>
    <n v="16570"/>
    <n v="770"/>
    <n v="5602"/>
    <n v="339"/>
    <n v="2959"/>
    <n v="12"/>
    <n v="0"/>
    <n v="1263"/>
    <n v="967"/>
    <n v="37061"/>
    <n v="1087"/>
    <n v="1087"/>
    <n v="0"/>
    <n v="500"/>
    <n v="40"/>
    <n v="500"/>
    <n v="40"/>
    <n v="0"/>
    <n v="0"/>
    <n v="0"/>
    <n v="0"/>
    <n v="250"/>
    <n v="50"/>
    <n v="0"/>
    <n v="0"/>
    <n v="0"/>
    <n v="0"/>
    <n v="0"/>
    <n v="0"/>
    <n v="0"/>
    <n v="0"/>
    <n v="0"/>
    <n v="0"/>
    <n v="0"/>
    <n v="0"/>
    <n v="1"/>
    <n v="0"/>
    <n v="0"/>
    <n v="60"/>
    <n v="1"/>
    <n v="0"/>
    <d v="1899-12-31T00:00:00"/>
    <d v="1899-12-31T00:00:00"/>
    <d v="2010-04-11T10:22:38"/>
  </r>
  <r>
    <s v="01/169722"/>
    <n v="171"/>
    <s v="CZ072"/>
    <s v="Zlíns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0"/>
    <s v="NE"/>
    <n v="19980"/>
    <n v="0"/>
    <n v="0"/>
    <n v="0"/>
    <n v="193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0"/>
    <n v="0"/>
    <n v="0"/>
    <n v="0"/>
    <n v="19392"/>
    <n v="0"/>
    <n v="0"/>
    <n v="0"/>
    <n v="0"/>
    <n v="0"/>
    <n v="15300"/>
    <n v="0"/>
    <n v="0"/>
    <n v="0"/>
    <n v="14824"/>
    <n v="0"/>
    <n v="0"/>
    <n v="0"/>
    <n v="0"/>
    <n v="0"/>
    <n v="634"/>
    <n v="0"/>
    <n v="536"/>
    <n v="0"/>
    <n v="0"/>
    <n v="15"/>
    <n v="35"/>
    <n v="0"/>
    <n v="0"/>
    <n v="0"/>
    <n v="30"/>
    <n v="0"/>
    <n v="714"/>
    <n v="0"/>
    <n v="0"/>
    <n v="0"/>
    <n v="0"/>
    <n v="0"/>
    <n v="0"/>
    <n v="0"/>
    <n v="95"/>
    <n v="95"/>
    <n v="0"/>
    <n v="0"/>
    <n v="0"/>
    <n v="0"/>
    <n v="0"/>
    <n v="325"/>
    <n v="0"/>
    <n v="0"/>
    <n v="0"/>
    <n v="220"/>
    <n v="640"/>
    <n v="0"/>
    <n v="0"/>
    <n v="0"/>
    <n v="120"/>
    <n v="35"/>
    <n v="120"/>
    <n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4T12:45:09"/>
  </r>
  <r>
    <s v="01/171724"/>
    <n v="48"/>
    <s v="CZ072"/>
    <s v="Zlínský kraj"/>
    <s v="22"/>
    <x v="0"/>
    <n v="3"/>
    <n v="0"/>
    <s v="Velký sál"/>
    <n v="687"/>
    <s v="Studio Z"/>
    <n v="84"/>
    <s v="Divadélko v klubu"/>
    <n v="80"/>
    <s v="0"/>
    <n v="0"/>
    <n v="1"/>
    <n v="1"/>
    <n v="0"/>
    <n v="0"/>
    <n v="0"/>
    <n v="0"/>
    <n v="0"/>
    <n v="0"/>
    <n v="0"/>
    <n v="0"/>
    <s v="NE"/>
    <n v="90938"/>
    <n v="2303"/>
    <n v="87206"/>
    <n v="120"/>
    <n v="61325"/>
    <n v="58398"/>
    <n v="50"/>
    <n v="23395"/>
    <n v="2461"/>
    <n v="19171"/>
    <n v="0"/>
    <n v="0"/>
    <n v="0"/>
    <n v="0"/>
    <n v="0"/>
    <n v="0"/>
    <n v="0"/>
    <n v="0"/>
    <n v="0"/>
    <n v="0"/>
    <n v="0"/>
    <n v="0"/>
    <n v="0"/>
    <n v="0"/>
    <n v="0"/>
    <n v="0"/>
    <n v="0"/>
    <n v="687"/>
    <n v="0"/>
    <n v="687"/>
    <n v="28970"/>
    <n v="0"/>
    <n v="28126"/>
    <n v="330"/>
    <n v="20107"/>
    <n v="19334"/>
    <n v="330"/>
    <n v="12366"/>
    <n v="0"/>
    <n v="10741"/>
    <n v="0"/>
    <n v="0"/>
    <n v="0"/>
    <n v="0"/>
    <n v="0"/>
    <n v="0"/>
    <n v="0"/>
    <n v="1386"/>
    <n v="0"/>
    <n v="1386"/>
    <n v="0"/>
    <n v="75"/>
    <n v="0"/>
    <n v="0"/>
    <n v="0"/>
    <n v="0"/>
    <n v="0"/>
    <n v="400"/>
    <n v="100"/>
    <n v="352"/>
    <n v="0"/>
    <n v="0"/>
    <n v="0"/>
    <n v="0"/>
    <n v="0"/>
    <n v="0"/>
    <n v="0"/>
    <n v="300"/>
    <n v="0"/>
    <n v="300"/>
    <n v="320"/>
    <n v="0"/>
    <n v="320"/>
    <n v="0"/>
    <n v="71"/>
    <n v="71"/>
    <n v="0"/>
    <n v="240"/>
    <n v="0"/>
    <n v="208"/>
    <n v="0"/>
    <n v="0"/>
    <n v="0"/>
    <n v="0"/>
    <n v="0"/>
    <n v="0"/>
    <n v="0"/>
    <n v="0"/>
    <n v="0"/>
    <n v="0"/>
    <n v="5924"/>
    <n v="0"/>
    <n v="5924"/>
    <n v="0"/>
    <n v="5814"/>
    <n v="5814"/>
    <n v="0"/>
    <n v="11013"/>
    <n v="0"/>
    <n v="10397"/>
    <n v="126152"/>
    <n v="2378"/>
    <n v="121576"/>
    <n v="450"/>
    <n v="87317"/>
    <n v="83617"/>
    <n v="380"/>
    <n v="49787"/>
    <n v="2561"/>
    <n v="43242"/>
    <n v="48201"/>
    <n v="0"/>
    <n v="45825"/>
    <n v="0"/>
    <n v="38465"/>
    <n v="36618"/>
    <n v="0"/>
    <n v="25395"/>
    <n v="0"/>
    <n v="20696"/>
    <n v="14037"/>
    <n v="9453"/>
    <n v="287"/>
    <n v="66"/>
    <n v="1520"/>
    <n v="1000"/>
    <n v="42011"/>
    <n v="382"/>
    <n v="0"/>
    <n v="0"/>
    <n v="775"/>
    <n v="184"/>
    <n v="59909"/>
    <n v="0"/>
    <n v="0"/>
    <n v="0"/>
    <n v="0"/>
    <n v="0"/>
    <n v="0"/>
    <n v="0"/>
    <n v="15000"/>
    <n v="195"/>
    <n v="37164"/>
    <n v="26524"/>
    <n v="677"/>
    <n v="8771"/>
    <n v="1192"/>
    <n v="3091"/>
    <n v="45"/>
    <n v="174"/>
    <n v="3333"/>
    <n v="767"/>
    <n v="59574"/>
    <n v="1539"/>
    <n v="1539"/>
    <n v="0"/>
    <n v="590"/>
    <n v="1"/>
    <n v="450"/>
    <n v="1"/>
    <n v="0"/>
    <n v="0"/>
    <n v="270"/>
    <n v="250"/>
    <n v="490"/>
    <n v="60"/>
    <n v="450"/>
    <n v="450"/>
    <n v="120"/>
    <n v="1"/>
    <n v="1"/>
    <n v="1"/>
    <n v="90"/>
    <n v="1"/>
    <n v="0"/>
    <n v="0"/>
    <n v="590"/>
    <n v="1"/>
    <n v="1"/>
    <n v="0"/>
    <n v="0"/>
    <n v="40"/>
    <n v="1"/>
    <n v="0"/>
    <d v="1899-12-31T00:00:00"/>
    <d v="1899-12-30T00:00:00"/>
    <d v="2010-02-04T15:11:38"/>
  </r>
  <r>
    <s v="01/174813"/>
    <n v="115"/>
    <s v="CZ080"/>
    <s v="Moravskoslezský kraj"/>
    <s v="25"/>
    <x v="0"/>
    <n v="2"/>
    <n v="0"/>
    <s v="Divadelní sál Těšínského divadla"/>
    <n v="377"/>
    <s v="Sál loutkového divadla"/>
    <n v="70"/>
    <s v="0"/>
    <n v="0"/>
    <s v="0"/>
    <n v="0"/>
    <n v="3"/>
    <n v="2"/>
    <n v="0"/>
    <n v="0"/>
    <n v="0"/>
    <n v="0"/>
    <n v="0"/>
    <n v="1"/>
    <n v="0"/>
    <n v="0"/>
    <s v="NE"/>
    <n v="83463"/>
    <n v="1147"/>
    <n v="29029"/>
    <n v="32462"/>
    <n v="49299"/>
    <n v="19581"/>
    <n v="32460"/>
    <n v="3493"/>
    <n v="1608"/>
    <n v="24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22"/>
    <n v="0"/>
    <n v="4901"/>
    <n v="0"/>
    <n v="22750"/>
    <n v="36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78"/>
    <n v="0"/>
    <n v="2870"/>
    <n v="8660"/>
    <n v="7747"/>
    <n v="2237"/>
    <n v="8660"/>
    <n v="377"/>
    <n v="0"/>
    <n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"/>
    <n v="0"/>
    <n v="0"/>
    <n v="0"/>
    <n v="0"/>
    <n v="0"/>
    <n v="377"/>
    <n v="377"/>
    <n v="341"/>
    <n v="116863"/>
    <n v="1488"/>
    <n v="36800"/>
    <n v="41122"/>
    <n v="79796"/>
    <n v="25492"/>
    <n v="41120"/>
    <n v="4247"/>
    <n v="1985"/>
    <n v="3040"/>
    <n v="44068"/>
    <n v="598"/>
    <n v="13803"/>
    <n v="39589"/>
    <n v="38776"/>
    <n v="11006"/>
    <n v="39589"/>
    <n v="1508"/>
    <n v="754"/>
    <n v="1070"/>
    <n v="7944"/>
    <n v="2701"/>
    <n v="1174"/>
    <n v="1662"/>
    <n v="1705"/>
    <n v="39179"/>
    <n v="400"/>
    <n v="0"/>
    <n v="52"/>
    <n v="0"/>
    <n v="0"/>
    <n v="490"/>
    <n v="49770"/>
    <n v="0"/>
    <n v="758"/>
    <n v="0"/>
    <n v="0"/>
    <n v="0"/>
    <n v="0"/>
    <n v="758"/>
    <n v="10845"/>
    <n v="749"/>
    <n v="32738"/>
    <n v="23886"/>
    <n v="340"/>
    <n v="7768"/>
    <n v="744"/>
    <n v="3904"/>
    <n v="10"/>
    <n v="0"/>
    <n v="1863"/>
    <n v="408"/>
    <n v="49768"/>
    <n v="1017"/>
    <n v="1017"/>
    <n v="0"/>
    <n v="120"/>
    <n v="50"/>
    <n v="100"/>
    <n v="60"/>
    <n v="0"/>
    <n v="0"/>
    <n v="0"/>
    <n v="0"/>
    <n v="120"/>
    <n v="80"/>
    <n v="0"/>
    <n v="0"/>
    <n v="0"/>
    <n v="0"/>
    <n v="50"/>
    <n v="50"/>
    <n v="0"/>
    <n v="0"/>
    <n v="0"/>
    <n v="0"/>
    <n v="120"/>
    <n v="80"/>
    <n v="1"/>
    <n v="0"/>
    <n v="0"/>
    <n v="10"/>
    <n v="1"/>
    <n v="0"/>
    <d v="1899-12-31T00:00:00"/>
    <d v="1899-12-31T00:00:00"/>
    <d v="2010-03-29T10:30:05"/>
  </r>
  <r>
    <s v="01/179815"/>
    <n v="53"/>
    <s v="CZ080"/>
    <s v="Moravskoslezský kraj"/>
    <s v="22"/>
    <x v="0"/>
    <n v="1"/>
    <n v="0"/>
    <s v="Slezské divadlo Opava"/>
    <n v="366"/>
    <s v="0"/>
    <n v="0"/>
    <s v="0"/>
    <n v="0"/>
    <s v="0"/>
    <n v="0"/>
    <n v="2"/>
    <n v="1"/>
    <n v="1"/>
    <n v="0"/>
    <n v="0"/>
    <n v="0"/>
    <n v="0"/>
    <n v="0"/>
    <n v="0"/>
    <n v="0"/>
    <s v="NE"/>
    <n v="52053"/>
    <n v="0"/>
    <n v="43920"/>
    <n v="0"/>
    <n v="44018"/>
    <n v="35885"/>
    <n v="0"/>
    <n v="9516"/>
    <n v="0"/>
    <n v="7230"/>
    <n v="18997"/>
    <n v="362"/>
    <n v="16836"/>
    <n v="7360"/>
    <n v="14578"/>
    <n v="12417"/>
    <n v="7360"/>
    <n v="366"/>
    <n v="366"/>
    <n v="362"/>
    <n v="13327"/>
    <n v="0"/>
    <n v="9150"/>
    <n v="0"/>
    <n v="10794"/>
    <n v="6617"/>
    <n v="0"/>
    <n v="0"/>
    <n v="0"/>
    <n v="0"/>
    <n v="6222"/>
    <n v="0"/>
    <n v="6222"/>
    <n v="0"/>
    <n v="5279"/>
    <n v="5279"/>
    <n v="0"/>
    <n v="0"/>
    <n v="0"/>
    <n v="0"/>
    <n v="4758"/>
    <n v="0"/>
    <n v="4758"/>
    <n v="0"/>
    <n v="3362"/>
    <n v="3362"/>
    <n v="0"/>
    <n v="1098"/>
    <n v="0"/>
    <n v="1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4"/>
    <n v="0"/>
    <n v="1024"/>
    <n v="0"/>
    <n v="839"/>
    <n v="839"/>
    <n v="0"/>
    <n v="366"/>
    <n v="0"/>
    <n v="170"/>
    <n v="96381"/>
    <n v="362"/>
    <n v="81910"/>
    <n v="7360"/>
    <n v="78870"/>
    <n v="64399"/>
    <n v="7360"/>
    <n v="11346"/>
    <n v="366"/>
    <n v="8774"/>
    <n v="38393"/>
    <n v="0"/>
    <n v="34038"/>
    <n v="0"/>
    <n v="32362"/>
    <n v="28107"/>
    <n v="0"/>
    <n v="2196"/>
    <n v="0"/>
    <n v="1910"/>
    <n v="9837"/>
    <n v="7003"/>
    <n v="1520"/>
    <n v="1314"/>
    <n v="3510"/>
    <n v="1299"/>
    <n v="68731"/>
    <n v="0"/>
    <n v="0"/>
    <n v="0"/>
    <n v="0"/>
    <n v="2169"/>
    <n v="85546"/>
    <n v="0"/>
    <n v="0"/>
    <n v="0"/>
    <n v="0"/>
    <n v="0"/>
    <n v="0"/>
    <n v="0"/>
    <n v="17036"/>
    <n v="903"/>
    <n v="58381"/>
    <n v="41710"/>
    <n v="1037"/>
    <n v="13839"/>
    <n v="1795"/>
    <n v="5527"/>
    <n v="21"/>
    <n v="0"/>
    <n v="1955"/>
    <n v="2468"/>
    <n v="85388"/>
    <n v="60"/>
    <n v="60"/>
    <n v="0"/>
    <n v="350"/>
    <n v="50"/>
    <n v="300"/>
    <n v="60"/>
    <n v="305"/>
    <n v="65"/>
    <n v="350"/>
    <n v="65"/>
    <n v="305"/>
    <n v="65"/>
    <n v="305"/>
    <n v="130"/>
    <n v="0"/>
    <n v="0"/>
    <n v="0"/>
    <n v="0"/>
    <n v="0"/>
    <n v="0"/>
    <n v="0"/>
    <n v="0"/>
    <n v="305"/>
    <n v="50"/>
    <n v="1"/>
    <n v="0"/>
    <n v="0"/>
    <n v="1"/>
    <n v="1"/>
    <n v="0"/>
    <d v="1899-12-31T00:00:00"/>
    <d v="1899-12-31T00:00:00"/>
    <d v="2010-02-05T14:43:55"/>
  </r>
  <r>
    <s v="01/180816"/>
    <n v="86"/>
    <s v="CZ080"/>
    <s v="Moravskoslezský kraj"/>
    <s v="22"/>
    <x v="0"/>
    <n v="2"/>
    <n v="0"/>
    <s v="Divadlo Antonína Dvořáka"/>
    <n v="517"/>
    <s v="Divadlo Jiřího Myrona"/>
    <n v="665"/>
    <s v="0"/>
    <n v="0"/>
    <s v="0"/>
    <n v="0"/>
    <n v="4"/>
    <n v="1"/>
    <n v="1"/>
    <n v="1"/>
    <n v="0"/>
    <n v="1"/>
    <n v="0"/>
    <n v="0"/>
    <n v="0"/>
    <n v="0"/>
    <s v="NE"/>
    <n v="90777"/>
    <n v="0"/>
    <n v="88697"/>
    <n v="0"/>
    <n v="60265"/>
    <n v="58185"/>
    <n v="0"/>
    <n v="653"/>
    <n v="0"/>
    <n v="653"/>
    <n v="56424"/>
    <n v="0"/>
    <n v="50215"/>
    <n v="1500"/>
    <n v="39373"/>
    <n v="34604"/>
    <n v="1500"/>
    <n v="0"/>
    <n v="0"/>
    <n v="0"/>
    <n v="74006"/>
    <n v="0"/>
    <n v="72501"/>
    <n v="0"/>
    <n v="56931"/>
    <n v="55426"/>
    <n v="0"/>
    <n v="0"/>
    <n v="0"/>
    <n v="0"/>
    <n v="0"/>
    <n v="0"/>
    <n v="0"/>
    <n v="0"/>
    <n v="0"/>
    <n v="0"/>
    <n v="0"/>
    <n v="0"/>
    <n v="0"/>
    <n v="0"/>
    <n v="31227"/>
    <n v="0"/>
    <n v="31107"/>
    <n v="0"/>
    <n v="22523"/>
    <n v="22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434"/>
    <n v="0"/>
    <n v="242520"/>
    <n v="1500"/>
    <n v="179092"/>
    <n v="170618"/>
    <n v="1500"/>
    <n v="653"/>
    <n v="0"/>
    <n v="653"/>
    <n v="82540"/>
    <n v="0"/>
    <n v="81896"/>
    <n v="500"/>
    <n v="63446"/>
    <n v="62802"/>
    <n v="500"/>
    <n v="0"/>
    <n v="0"/>
    <n v="0"/>
    <n v="35755"/>
    <n v="16952"/>
    <n v="1549"/>
    <n v="319"/>
    <n v="6760"/>
    <n v="1322"/>
    <n v="203253"/>
    <n v="540"/>
    <n v="0"/>
    <n v="0"/>
    <n v="100"/>
    <n v="0"/>
    <n v="247730"/>
    <n v="0"/>
    <n v="0"/>
    <n v="0"/>
    <n v="50"/>
    <n v="0"/>
    <n v="0"/>
    <n v="50"/>
    <n v="42298"/>
    <n v="1518"/>
    <n v="167702"/>
    <n v="121614"/>
    <n v="2724"/>
    <n v="40310"/>
    <n v="3054"/>
    <n v="19288"/>
    <n v="180"/>
    <n v="118"/>
    <n v="13148"/>
    <n v="2714"/>
    <n v="245448"/>
    <n v="11799"/>
    <n v="10999"/>
    <n v="800"/>
    <n v="600"/>
    <n v="60"/>
    <n v="420"/>
    <n v="60"/>
    <n v="600"/>
    <n v="60"/>
    <n v="560"/>
    <n v="60"/>
    <n v="0"/>
    <n v="0"/>
    <n v="500"/>
    <n v="60"/>
    <n v="0"/>
    <n v="0"/>
    <n v="0"/>
    <n v="0"/>
    <n v="0"/>
    <n v="0"/>
    <n v="0"/>
    <n v="0"/>
    <n v="0"/>
    <n v="0"/>
    <n v="0"/>
    <n v="17"/>
    <n v="0"/>
    <n v="22"/>
    <n v="1"/>
    <n v="0"/>
    <d v="1899-12-31T00:00:00"/>
    <d v="1899-12-31T00:00:00"/>
    <d v="2010-03-10T15:52:00"/>
  </r>
  <r>
    <s v="01/181816"/>
    <n v="126"/>
    <s v="CZ080"/>
    <s v="Moravskoslezský kraj"/>
    <s v="22"/>
    <x v="0"/>
    <n v="2"/>
    <n v="0"/>
    <s v="Sál Divadla Petra Bezruče"/>
    <n v="110"/>
    <s v="Komorní scéna Márnice"/>
    <n v="40"/>
    <s v="0"/>
    <n v="0"/>
    <s v="0"/>
    <n v="0"/>
    <n v="1"/>
    <n v="1"/>
    <n v="0"/>
    <n v="0"/>
    <n v="0"/>
    <n v="0"/>
    <n v="0"/>
    <n v="0"/>
    <n v="0"/>
    <n v="1"/>
    <s v="ANO"/>
    <n v="31519"/>
    <n v="0"/>
    <n v="16192"/>
    <n v="200"/>
    <n v="31519"/>
    <n v="16192"/>
    <n v="200"/>
    <n v="824"/>
    <n v="0"/>
    <n v="9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19"/>
    <n v="0"/>
    <n v="16192"/>
    <n v="200"/>
    <n v="31519"/>
    <n v="16192"/>
    <n v="200"/>
    <n v="824"/>
    <n v="0"/>
    <n v="939"/>
    <n v="31519"/>
    <n v="0"/>
    <n v="16192"/>
    <n v="200"/>
    <n v="31519"/>
    <n v="16192"/>
    <n v="200"/>
    <n v="824"/>
    <n v="0"/>
    <n v="939"/>
    <n v="2216"/>
    <n v="1426"/>
    <n v="790"/>
    <n v="0"/>
    <n v="0"/>
    <n v="735"/>
    <n v="10042"/>
    <n v="50"/>
    <n v="0"/>
    <n v="0"/>
    <n v="0"/>
    <n v="602"/>
    <n v="13645"/>
    <n v="0"/>
    <n v="0"/>
    <n v="0"/>
    <n v="0"/>
    <n v="0"/>
    <n v="0"/>
    <n v="0"/>
    <n v="4647"/>
    <n v="14"/>
    <n v="2087"/>
    <n v="1555"/>
    <n v="0"/>
    <n v="475"/>
    <n v="57"/>
    <n v="6600"/>
    <n v="10"/>
    <n v="0"/>
    <n v="128"/>
    <n v="113"/>
    <n v="13585"/>
    <n v="0"/>
    <n v="0"/>
    <n v="0"/>
    <n v="200"/>
    <n v="30"/>
    <n v="20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10"/>
    <n v="1"/>
    <n v="0"/>
    <d v="1899-12-31T00:00:00"/>
    <d v="1899-12-31T00:00:00"/>
    <d v="2010-03-31T10:00:41"/>
  </r>
  <r>
    <s v="01/182816"/>
    <n v="34"/>
    <s v="CZ080"/>
    <s v="Moravskoslezský kraj"/>
    <s v="22"/>
    <x v="0"/>
    <n v="1"/>
    <n v="0"/>
    <s v="Divadlo loutek Ostrava"/>
    <n v="176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72"/>
    <n v="1616"/>
    <n v="71204"/>
    <n v="1200"/>
    <n v="78750"/>
    <n v="69695"/>
    <n v="1200"/>
    <n v="5818"/>
    <n v="1616"/>
    <n v="58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72"/>
    <n v="1616"/>
    <n v="71204"/>
    <n v="1200"/>
    <n v="78750"/>
    <n v="69695"/>
    <n v="1200"/>
    <n v="5818"/>
    <n v="1616"/>
    <n v="5818"/>
    <n v="77572"/>
    <n v="1616"/>
    <n v="71204"/>
    <n v="1200"/>
    <n v="78750"/>
    <n v="69695"/>
    <n v="1200"/>
    <n v="5818"/>
    <n v="1616"/>
    <n v="5818"/>
    <n v="4526"/>
    <n v="3602"/>
    <n v="261"/>
    <n v="72"/>
    <n v="1090"/>
    <n v="1671"/>
    <n v="18874"/>
    <n v="0"/>
    <n v="0"/>
    <n v="0"/>
    <n v="0"/>
    <n v="3766"/>
    <n v="29927"/>
    <n v="0"/>
    <n v="0"/>
    <n v="4695"/>
    <n v="0"/>
    <n v="0"/>
    <n v="0"/>
    <n v="4695"/>
    <n v="7412"/>
    <n v="403"/>
    <n v="16103"/>
    <n v="11423"/>
    <n v="399"/>
    <n v="4113"/>
    <n v="168"/>
    <n v="2061"/>
    <n v="51"/>
    <n v="0"/>
    <n v="3719"/>
    <n v="31"/>
    <n v="29377"/>
    <n v="179"/>
    <n v="0"/>
    <n v="179"/>
    <n v="150"/>
    <n v="45"/>
    <n v="0"/>
    <n v="0"/>
    <n v="0"/>
    <n v="0"/>
    <n v="0"/>
    <n v="0"/>
    <n v="0"/>
    <n v="0"/>
    <n v="0"/>
    <n v="0"/>
    <n v="0"/>
    <n v="0"/>
    <n v="150"/>
    <n v="45"/>
    <n v="0"/>
    <n v="0"/>
    <n v="0"/>
    <n v="0"/>
    <n v="0"/>
    <n v="0"/>
    <n v="1"/>
    <n v="0"/>
    <n v="0"/>
    <n v="30"/>
    <n v="1"/>
    <n v="0"/>
    <d v="1899-12-31T00:00:00"/>
    <d v="1899-12-31T00:00:00"/>
    <d v="2010-05-04T10:50:36"/>
  </r>
  <r>
    <s v="01/183816"/>
    <n v="85"/>
    <s v="CZ080"/>
    <s v="Moravskoslezský kraj"/>
    <s v="22"/>
    <x v="0"/>
    <n v="1"/>
    <n v="0"/>
    <s v="Komorní scéna ARÉNA"/>
    <n v="96"/>
    <s v="0"/>
    <n v="0"/>
    <s v="0"/>
    <n v="0"/>
    <s v="0"/>
    <n v="0"/>
    <n v="1"/>
    <n v="1"/>
    <n v="0"/>
    <n v="0"/>
    <n v="0"/>
    <n v="0"/>
    <n v="0"/>
    <n v="0"/>
    <n v="0"/>
    <n v="1"/>
    <s v="ANO"/>
    <n v="15076"/>
    <n v="38"/>
    <n v="14208"/>
    <n v="350"/>
    <n v="15859"/>
    <n v="15004"/>
    <n v="200"/>
    <n v="576"/>
    <n v="96"/>
    <n v="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"/>
    <n v="0"/>
    <n v="60"/>
    <n v="0"/>
    <n v="400"/>
    <n v="0"/>
    <n v="0"/>
    <n v="0"/>
    <n v="0"/>
    <n v="0"/>
    <n v="952"/>
    <n v="400"/>
    <n v="972"/>
    <n v="0"/>
    <n v="0"/>
    <n v="0"/>
    <n v="0"/>
    <n v="0"/>
    <n v="0"/>
    <n v="0"/>
    <n v="288"/>
    <n v="0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936"/>
    <n v="0"/>
    <n v="1061"/>
    <n v="15076"/>
    <n v="438"/>
    <n v="14208"/>
    <n v="350"/>
    <n v="15859"/>
    <n v="15004"/>
    <n v="200"/>
    <n v="2848"/>
    <n v="496"/>
    <n v="2725"/>
    <n v="1440"/>
    <n v="0"/>
    <n v="1440"/>
    <n v="0"/>
    <n v="1193"/>
    <n v="1193"/>
    <n v="0"/>
    <n v="744"/>
    <n v="0"/>
    <n v="742"/>
    <n v="1684"/>
    <n v="1614"/>
    <n v="70"/>
    <n v="0"/>
    <n v="1000"/>
    <n v="88"/>
    <n v="19472"/>
    <n v="0"/>
    <n v="0"/>
    <n v="0"/>
    <n v="190"/>
    <n v="421"/>
    <n v="22855"/>
    <n v="0"/>
    <n v="0"/>
    <n v="0"/>
    <n v="0"/>
    <n v="0"/>
    <n v="0"/>
    <n v="0"/>
    <n v="4546"/>
    <n v="198"/>
    <n v="11871"/>
    <n v="8348"/>
    <n v="351"/>
    <n v="2762"/>
    <n v="410"/>
    <n v="2366"/>
    <n v="1"/>
    <n v="0"/>
    <n v="3603"/>
    <n v="138"/>
    <n v="22525"/>
    <n v="252"/>
    <n v="252"/>
    <n v="0"/>
    <n v="290"/>
    <n v="20"/>
    <n v="200"/>
    <n v="20"/>
    <n v="0"/>
    <n v="0"/>
    <n v="0"/>
    <n v="0"/>
    <n v="0"/>
    <n v="0"/>
    <n v="0"/>
    <n v="0"/>
    <n v="200"/>
    <n v="20"/>
    <n v="40"/>
    <n v="40"/>
    <n v="0"/>
    <n v="0"/>
    <n v="0"/>
    <n v="0"/>
    <n v="290"/>
    <n v="20"/>
    <n v="1"/>
    <n v="0"/>
    <n v="0"/>
    <n v="40"/>
    <n v="1"/>
    <n v="0"/>
    <d v="1899-12-31T00:00:00"/>
    <d v="1899-12-31T00:00:00"/>
    <d v="2010-03-10T14:51:08"/>
  </r>
  <r>
    <s v="01/184816"/>
    <n v="74"/>
    <s v="CZ080"/>
    <s v="Moravskoslez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1400"/>
    <n v="0"/>
    <n v="0"/>
    <n v="0"/>
    <n v="1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0"/>
    <n v="1400"/>
    <n v="1700"/>
    <n v="0"/>
    <n v="1800"/>
    <n v="0"/>
    <n v="0"/>
    <n v="0"/>
    <n v="0"/>
    <n v="0"/>
    <n v="0"/>
    <n v="0"/>
    <n v="0"/>
    <n v="0"/>
    <n v="0"/>
    <n v="0"/>
    <n v="0"/>
    <n v="0"/>
    <n v="300"/>
    <n v="0"/>
    <n v="0"/>
    <n v="0"/>
    <n v="30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0"/>
    <n v="700"/>
    <n v="0"/>
    <n v="0"/>
    <n v="0"/>
    <n v="0"/>
    <n v="0"/>
    <n v="3900"/>
    <n v="0"/>
    <n v="0"/>
    <n v="1400"/>
    <n v="4100"/>
    <n v="0"/>
    <n v="1800"/>
    <n v="0"/>
    <n v="0"/>
    <n v="0"/>
    <n v="600"/>
    <n v="0"/>
    <n v="0"/>
    <n v="0"/>
    <n v="600"/>
    <n v="0"/>
    <n v="0"/>
    <n v="0"/>
    <n v="0"/>
    <n v="0"/>
    <n v="70"/>
    <n v="0"/>
    <n v="30"/>
    <n v="40"/>
    <n v="0"/>
    <n v="0"/>
    <n v="120"/>
    <n v="0"/>
    <n v="0"/>
    <n v="0"/>
    <n v="0"/>
    <n v="0"/>
    <n v="190"/>
    <n v="0"/>
    <n v="0"/>
    <n v="0"/>
    <n v="0"/>
    <n v="0"/>
    <n v="0"/>
    <n v="0"/>
    <n v="33"/>
    <n v="3"/>
    <n v="0"/>
    <n v="0"/>
    <n v="0"/>
    <n v="0"/>
    <n v="0"/>
    <n v="50"/>
    <n v="0"/>
    <n v="0"/>
    <n v="0"/>
    <n v="0"/>
    <n v="83"/>
    <n v="0"/>
    <n v="0"/>
    <n v="0"/>
    <n v="150"/>
    <n v="60"/>
    <n v="100"/>
    <n v="70"/>
    <n v="0"/>
    <n v="0"/>
    <n v="0"/>
    <n v="0"/>
    <n v="0"/>
    <n v="0"/>
    <n v="0"/>
    <n v="0"/>
    <n v="150"/>
    <n v="100"/>
    <n v="0"/>
    <n v="0"/>
    <n v="60"/>
    <n v="60"/>
    <n v="0"/>
    <n v="0"/>
    <n v="100"/>
    <n v="70"/>
    <n v="1"/>
    <n v="0"/>
    <n v="1"/>
    <n v="0"/>
    <n v="1"/>
    <n v="0"/>
    <d v="1899-12-31T00:00:00"/>
    <d v="1899-12-31T00:00:00"/>
    <d v="2010-05-03T14:44:29"/>
  </r>
  <r>
    <s v="01/186110"/>
    <n v="64"/>
    <s v="CZ010"/>
    <s v="Hlavní město Praha"/>
    <s v="70"/>
    <x v="1"/>
    <n v="1"/>
    <n v="0"/>
    <s v="Divadlo Miriam"/>
    <n v="80"/>
    <s v="0"/>
    <n v="0"/>
    <s v="0"/>
    <n v="0"/>
    <s v="0"/>
    <n v="0"/>
    <n v="1"/>
    <n v="1"/>
    <n v="0"/>
    <n v="0"/>
    <n v="0"/>
    <n v="0"/>
    <n v="0"/>
    <n v="0"/>
    <n v="0"/>
    <n v="1"/>
    <s v="ANO"/>
    <n v="2500"/>
    <n v="0"/>
    <n v="2320"/>
    <n v="0"/>
    <n v="594"/>
    <n v="333"/>
    <n v="0"/>
    <n v="80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"/>
    <n v="0"/>
    <n v="100"/>
    <n v="2500"/>
    <n v="0"/>
    <n v="2320"/>
    <n v="0"/>
    <n v="594"/>
    <n v="333"/>
    <n v="0"/>
    <n v="880"/>
    <n v="0"/>
    <n v="250"/>
    <n v="400"/>
    <n v="0"/>
    <n v="320"/>
    <n v="0"/>
    <n v="100"/>
    <n v="81"/>
    <n v="0"/>
    <n v="80"/>
    <n v="0"/>
    <n v="20"/>
    <n v="62"/>
    <n v="50"/>
    <n v="11"/>
    <n v="0"/>
    <n v="5"/>
    <n v="75"/>
    <n v="69"/>
    <n v="40"/>
    <n v="0"/>
    <n v="0"/>
    <n v="0"/>
    <n v="0"/>
    <n v="251"/>
    <n v="0"/>
    <n v="0"/>
    <n v="0"/>
    <n v="0"/>
    <n v="0"/>
    <n v="0"/>
    <n v="0"/>
    <n v="50"/>
    <n v="50"/>
    <n v="66"/>
    <n v="0"/>
    <n v="66"/>
    <n v="0"/>
    <n v="0"/>
    <n v="123"/>
    <n v="17"/>
    <n v="0"/>
    <n v="0"/>
    <n v="22"/>
    <n v="278"/>
    <n v="0"/>
    <n v="0"/>
    <n v="0"/>
    <n v="180"/>
    <n v="60"/>
    <n v="180"/>
    <n v="60"/>
    <n v="0"/>
    <n v="0"/>
    <n v="0"/>
    <n v="0"/>
    <n v="0"/>
    <n v="0"/>
    <n v="0"/>
    <n v="0"/>
    <n v="0"/>
    <n v="0"/>
    <n v="0"/>
    <n v="0"/>
    <n v="0"/>
    <n v="0"/>
    <n v="0"/>
    <n v="0"/>
    <n v="180"/>
    <n v="60"/>
    <n v="1"/>
    <n v="0"/>
    <n v="0"/>
    <n v="15"/>
    <n v="1"/>
    <n v="0"/>
    <d v="1899-12-31T00:00:00"/>
    <d v="1899-12-31T00:00:00"/>
    <d v="2010-04-20T16:00:22"/>
  </r>
  <r>
    <s v="01/187111"/>
    <n v="216"/>
    <s v="CZ010"/>
    <s v="Hlavní město Praha"/>
    <s v="71"/>
    <x v="1"/>
    <n v="1"/>
    <n v="0"/>
    <s v="Činoherní klub"/>
    <n v="203"/>
    <s v="0"/>
    <n v="0"/>
    <s v="0"/>
    <n v="0"/>
    <s v="0"/>
    <n v="0"/>
    <n v="1"/>
    <n v="1"/>
    <n v="0"/>
    <n v="0"/>
    <n v="0"/>
    <n v="0"/>
    <n v="0"/>
    <n v="0"/>
    <n v="0"/>
    <n v="1"/>
    <s v="ANO"/>
    <n v="44240"/>
    <n v="0"/>
    <n v="40740"/>
    <n v="650"/>
    <n v="38242"/>
    <n v="35989"/>
    <n v="5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240"/>
    <n v="0"/>
    <n v="40740"/>
    <n v="650"/>
    <n v="38242"/>
    <n v="35989"/>
    <n v="532"/>
    <n v="0"/>
    <n v="0"/>
    <n v="0"/>
    <n v="0"/>
    <n v="0"/>
    <n v="0"/>
    <n v="0"/>
    <n v="0"/>
    <n v="0"/>
    <n v="0"/>
    <n v="0"/>
    <n v="0"/>
    <n v="0"/>
    <n v="10390"/>
    <n v="9187"/>
    <n v="674"/>
    <n v="88"/>
    <n v="500"/>
    <n v="17150"/>
    <n v="300"/>
    <n v="0"/>
    <n v="0"/>
    <n v="0"/>
    <n v="10"/>
    <n v="221"/>
    <n v="28571"/>
    <n v="0"/>
    <n v="0"/>
    <n v="0"/>
    <n v="0"/>
    <n v="0"/>
    <n v="0"/>
    <n v="0"/>
    <n v="13414"/>
    <n v="279"/>
    <n v="12825"/>
    <n v="9392"/>
    <n v="250"/>
    <n v="3129"/>
    <n v="54"/>
    <n v="1222"/>
    <n v="38"/>
    <n v="0"/>
    <n v="596"/>
    <n v="494"/>
    <n v="28589"/>
    <n v="256"/>
    <n v="256"/>
    <n v="0"/>
    <n v="320"/>
    <n v="30"/>
    <n v="32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1"/>
    <n v="0"/>
    <n v="1"/>
    <n v="0"/>
    <d v="1899-12-31T00:00:00"/>
    <d v="1899-12-31T00:00:00"/>
    <d v="2010-06-01T14:07:46"/>
  </r>
  <r>
    <s v="01/188622"/>
    <n v="199"/>
    <s v="CZ062"/>
    <s v="Pardubický kraj"/>
    <s v="02"/>
    <x v="0"/>
    <n v="1"/>
    <n v="0"/>
    <s v="Komorní opera Hudební fakulty Jamu"/>
    <n v="15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200"/>
    <n v="0"/>
    <n v="1200"/>
    <n v="0"/>
    <n v="120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1200"/>
    <n v="0"/>
    <n v="120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01T10:54:52"/>
  </r>
  <r>
    <s v="01/189119"/>
    <n v="164"/>
    <s v="CZ010"/>
    <s v="Hlavní město Praha"/>
    <s v="70"/>
    <x v="1"/>
    <n v="2"/>
    <n v="1"/>
    <s v="Divadlo Mana"/>
    <n v="50"/>
    <s v="0"/>
    <n v="0"/>
    <s v="0"/>
    <n v="0"/>
    <s v="0"/>
    <n v="0"/>
    <n v="2"/>
    <n v="1"/>
    <n v="0"/>
    <n v="0"/>
    <n v="0"/>
    <n v="0"/>
    <n v="0"/>
    <n v="0"/>
    <n v="1"/>
    <n v="0"/>
    <s v="NE"/>
    <n v="8550"/>
    <n v="0"/>
    <n v="700"/>
    <n v="0"/>
    <n v="2850"/>
    <n v="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"/>
    <n v="0"/>
    <n v="0"/>
    <n v="0"/>
    <n v="5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50"/>
    <n v="0"/>
    <n v="40"/>
    <n v="40"/>
    <n v="0"/>
    <n v="0"/>
    <n v="0"/>
    <n v="0"/>
    <n v="10700"/>
    <n v="0"/>
    <n v="750"/>
    <n v="0"/>
    <n v="3420"/>
    <n v="740"/>
    <n v="0"/>
    <n v="0"/>
    <n v="0"/>
    <n v="0"/>
    <n v="7490"/>
    <n v="0"/>
    <n v="150"/>
    <n v="0"/>
    <n v="2394"/>
    <n v="148"/>
    <n v="0"/>
    <n v="0"/>
    <n v="0"/>
    <n v="0"/>
    <n v="324"/>
    <n v="5"/>
    <n v="195"/>
    <n v="0"/>
    <n v="0"/>
    <n v="0"/>
    <n v="0"/>
    <n v="0"/>
    <n v="0"/>
    <n v="0"/>
    <n v="10"/>
    <n v="0"/>
    <n v="334"/>
    <n v="0"/>
    <n v="0"/>
    <n v="0"/>
    <n v="0"/>
    <n v="0"/>
    <n v="0"/>
    <n v="0"/>
    <n v="214"/>
    <n v="76"/>
    <n v="0"/>
    <n v="0"/>
    <n v="0"/>
    <n v="0"/>
    <n v="0"/>
    <n v="123"/>
    <n v="0"/>
    <n v="0"/>
    <n v="0"/>
    <n v="0"/>
    <n v="337"/>
    <n v="0"/>
    <n v="0"/>
    <n v="0"/>
    <n v="150"/>
    <n v="40"/>
    <n v="150"/>
    <n v="50"/>
    <n v="0"/>
    <n v="0"/>
    <n v="0"/>
    <n v="0"/>
    <n v="0"/>
    <n v="0"/>
    <n v="0"/>
    <n v="0"/>
    <n v="0"/>
    <n v="0"/>
    <n v="60"/>
    <n v="40"/>
    <n v="0"/>
    <n v="0"/>
    <n v="0"/>
    <n v="0"/>
    <n v="100"/>
    <n v="80"/>
    <n v="1"/>
    <n v="0"/>
    <n v="0"/>
    <n v="30"/>
    <n v="1"/>
    <n v="0"/>
    <d v="1899-12-31T00:00:00"/>
    <d v="1899-12-31T00:00:00"/>
    <d v="2010-04-13T09:23:43"/>
  </r>
  <r>
    <s v="01/194111"/>
    <n v="163"/>
    <s v="CZ010"/>
    <s v="Hlavní město Praha"/>
    <s v="70"/>
    <x v="1"/>
    <n v="2"/>
    <n v="0"/>
    <s v="Divadlo Říše loutek"/>
    <n v="240"/>
    <s v="Zkušebna Říše loutek"/>
    <n v="3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225"/>
    <n v="0"/>
    <n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45"/>
    <n v="0"/>
    <n v="23205"/>
    <n v="1700"/>
    <n v="8932"/>
    <n v="8692"/>
    <n v="1490"/>
    <n v="1020"/>
    <n v="0"/>
    <n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"/>
    <n v="0"/>
    <n v="255"/>
    <n v="0"/>
    <n v="180"/>
    <n v="180"/>
    <n v="0"/>
    <n v="0"/>
    <n v="0"/>
    <n v="0"/>
    <n v="23700"/>
    <n v="0"/>
    <n v="23460"/>
    <n v="1700"/>
    <n v="9112"/>
    <n v="8872"/>
    <n v="1490"/>
    <n v="1245"/>
    <n v="0"/>
    <n v="436"/>
    <n v="23475"/>
    <n v="0"/>
    <n v="23235"/>
    <n v="1700"/>
    <n v="8982"/>
    <n v="8742"/>
    <n v="1490"/>
    <n v="1215"/>
    <n v="0"/>
    <n v="406"/>
    <n v="468.3"/>
    <n v="0"/>
    <n v="51.8"/>
    <n v="0"/>
    <n v="0"/>
    <n v="0"/>
    <n v="0"/>
    <n v="225"/>
    <n v="0"/>
    <n v="0"/>
    <n v="0"/>
    <n v="7"/>
    <n v="700.3"/>
    <n v="0"/>
    <n v="0"/>
    <n v="0"/>
    <n v="0"/>
    <n v="0"/>
    <n v="0"/>
    <n v="0"/>
    <n v="387.3"/>
    <n v="31"/>
    <n v="418.2"/>
    <n v="244.5"/>
    <n v="0"/>
    <n v="80"/>
    <n v="93.7"/>
    <n v="0"/>
    <n v="0"/>
    <n v="0"/>
    <n v="0"/>
    <n v="0"/>
    <n v="805.5"/>
    <n v="0"/>
    <n v="0"/>
    <n v="0"/>
    <n v="50"/>
    <n v="50"/>
    <n v="0"/>
    <n v="0"/>
    <n v="0"/>
    <n v="0"/>
    <n v="0"/>
    <n v="0"/>
    <n v="0"/>
    <n v="0"/>
    <n v="0"/>
    <n v="0"/>
    <n v="0"/>
    <n v="0"/>
    <n v="50"/>
    <n v="50"/>
    <n v="0"/>
    <n v="0"/>
    <n v="0"/>
    <n v="0"/>
    <n v="50"/>
    <n v="50"/>
    <n v="1"/>
    <n v="0"/>
    <n v="0"/>
    <n v="70"/>
    <n v="1"/>
    <n v="0"/>
    <d v="1899-12-31T00:00:00"/>
    <d v="1899-12-31T00:00:00"/>
    <d v="2010-04-13T08:59:05"/>
  </r>
  <r>
    <s v="01/195111"/>
    <n v="59"/>
    <s v="CZ010"/>
    <s v="Hlavní město Praha"/>
    <s v="02"/>
    <x v="0"/>
    <n v="1"/>
    <n v="0"/>
    <s v="INSPIRACE-scénický ateliér HAMU"/>
    <n v="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7029"/>
    <n v="0"/>
    <n v="49"/>
    <n v="0"/>
    <n v="6864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0"/>
    <n v="0"/>
    <n v="0"/>
    <n v="0"/>
    <n v="1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8"/>
    <n v="0"/>
    <n v="1338"/>
    <n v="0"/>
    <n v="1942"/>
    <n v="1233"/>
    <n v="0"/>
    <n v="0"/>
    <n v="0"/>
    <n v="0"/>
    <n v="10467"/>
    <n v="0"/>
    <n v="1387"/>
    <n v="0"/>
    <n v="10101"/>
    <n v="1282"/>
    <n v="0"/>
    <n v="0"/>
    <n v="0"/>
    <n v="0"/>
    <n v="0"/>
    <n v="0"/>
    <n v="0"/>
    <n v="0"/>
    <n v="0"/>
    <n v="0"/>
    <n v="0"/>
    <n v="0"/>
    <n v="0"/>
    <n v="0"/>
    <n v="19"/>
    <n v="19"/>
    <n v="0"/>
    <n v="0"/>
    <n v="1548"/>
    <n v="120"/>
    <n v="0"/>
    <n v="30"/>
    <n v="0"/>
    <n v="0"/>
    <n v="0"/>
    <n v="0"/>
    <n v="1717"/>
    <n v="0"/>
    <n v="0"/>
    <n v="0"/>
    <n v="0"/>
    <n v="0"/>
    <n v="0"/>
    <n v="0"/>
    <n v="965"/>
    <n v="21"/>
    <n v="754"/>
    <n v="534"/>
    <n v="37"/>
    <n v="181"/>
    <n v="2"/>
    <n v="2"/>
    <n v="0"/>
    <n v="0"/>
    <n v="0"/>
    <n v="0"/>
    <n v="17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16T14:34:02"/>
  </r>
  <r>
    <s v="01/196111"/>
    <n v="165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3850"/>
    <n v="0"/>
    <n v="0"/>
    <n v="0"/>
    <n v="3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60"/>
    <n v="0"/>
    <n v="0"/>
    <n v="0"/>
    <n v="10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10"/>
    <n v="0"/>
    <n v="0"/>
    <n v="0"/>
    <n v="14210"/>
    <n v="0"/>
    <n v="0"/>
    <n v="0"/>
    <n v="0"/>
    <n v="0"/>
    <n v="14210"/>
    <n v="0"/>
    <n v="0"/>
    <n v="0"/>
    <n v="14210"/>
    <n v="0"/>
    <n v="0"/>
    <n v="0"/>
    <n v="0"/>
    <n v="0"/>
    <n v="176"/>
    <n v="0"/>
    <n v="176"/>
    <n v="0"/>
    <n v="0"/>
    <n v="0"/>
    <n v="0"/>
    <n v="0"/>
    <n v="0"/>
    <n v="0"/>
    <n v="12"/>
    <n v="0"/>
    <n v="188"/>
    <n v="0"/>
    <n v="0"/>
    <n v="0"/>
    <n v="0"/>
    <n v="0"/>
    <n v="0"/>
    <n v="0"/>
    <n v="0"/>
    <n v="0"/>
    <n v="72"/>
    <n v="0"/>
    <n v="34"/>
    <n v="0"/>
    <n v="38"/>
    <n v="3"/>
    <n v="0"/>
    <n v="12"/>
    <n v="0"/>
    <n v="0"/>
    <n v="87"/>
    <n v="0"/>
    <n v="0"/>
    <n v="0"/>
    <n v="20"/>
    <n v="20"/>
    <n v="20"/>
    <n v="20"/>
    <n v="0"/>
    <n v="0"/>
    <n v="0"/>
    <n v="0"/>
    <n v="0"/>
    <n v="0"/>
    <n v="0"/>
    <n v="0"/>
    <n v="0"/>
    <n v="0"/>
    <n v="20"/>
    <n v="20"/>
    <n v="0"/>
    <n v="0"/>
    <n v="0"/>
    <n v="0"/>
    <n v="0"/>
    <n v="0"/>
    <n v="1"/>
    <n v="0"/>
    <n v="0"/>
    <n v="10"/>
    <n v="1"/>
    <n v="0"/>
    <d v="1899-12-31T00:00:00"/>
    <d v="1899-12-31T00:00:00"/>
    <d v="2010-04-13T10:05:43"/>
  </r>
  <r>
    <s v="01/197111"/>
    <n v="130"/>
    <s v="CZ010"/>
    <s v="Hlavní město Praha"/>
    <s v="50"/>
    <x v="2"/>
    <n v="1"/>
    <n v="0"/>
    <s v="Divadlo Ta Fantastika"/>
    <n v="378"/>
    <s v="0"/>
    <n v="0"/>
    <s v="0"/>
    <n v="0"/>
    <s v="0"/>
    <n v="0"/>
    <n v="0"/>
    <n v="0"/>
    <n v="0"/>
    <n v="0"/>
    <n v="0"/>
    <n v="0"/>
    <n v="0"/>
    <n v="0"/>
    <n v="0"/>
    <n v="0"/>
    <s v="NE"/>
    <n v="7182"/>
    <n v="0"/>
    <n v="7182"/>
    <n v="0"/>
    <n v="4475"/>
    <n v="44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80"/>
    <n v="0"/>
    <n v="22680"/>
    <n v="0"/>
    <n v="15496"/>
    <n v="154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3982"/>
    <n v="0"/>
    <n v="233982"/>
    <n v="0"/>
    <n v="65829"/>
    <n v="65829"/>
    <n v="0"/>
    <n v="0"/>
    <n v="0"/>
    <n v="0"/>
    <n v="0"/>
    <n v="0"/>
    <n v="0"/>
    <n v="0"/>
    <n v="0"/>
    <n v="0"/>
    <n v="0"/>
    <n v="0"/>
    <n v="0"/>
    <n v="0"/>
    <n v="263844"/>
    <n v="0"/>
    <n v="263844"/>
    <n v="0"/>
    <n v="85800"/>
    <n v="85800"/>
    <n v="0"/>
    <n v="0"/>
    <n v="0"/>
    <n v="0"/>
    <n v="0"/>
    <n v="0"/>
    <n v="0"/>
    <n v="0"/>
    <n v="0"/>
    <n v="0"/>
    <n v="0"/>
    <n v="0"/>
    <n v="0"/>
    <n v="0"/>
    <n v="35051"/>
    <n v="34955"/>
    <n v="0"/>
    <n v="0"/>
    <n v="0"/>
    <n v="0"/>
    <n v="0"/>
    <n v="0"/>
    <n v="0"/>
    <n v="0"/>
    <n v="0"/>
    <n v="12280"/>
    <n v="47331"/>
    <n v="0"/>
    <n v="0"/>
    <n v="0"/>
    <n v="0"/>
    <n v="0"/>
    <n v="0"/>
    <n v="0"/>
    <n v="29861"/>
    <n v="4666"/>
    <n v="5348"/>
    <n v="3885"/>
    <n v="0"/>
    <n v="1463"/>
    <n v="0"/>
    <n v="1035"/>
    <n v="0"/>
    <n v="2000"/>
    <n v="2237"/>
    <n v="0"/>
    <n v="40481"/>
    <n v="0"/>
    <n v="0"/>
    <n v="0"/>
    <n v="699"/>
    <n v="99"/>
    <n v="399"/>
    <n v="99"/>
    <n v="0"/>
    <n v="0"/>
    <n v="0"/>
    <n v="0"/>
    <n v="699"/>
    <n v="199"/>
    <n v="0"/>
    <n v="0"/>
    <n v="0"/>
    <n v="0"/>
    <n v="0"/>
    <n v="0"/>
    <n v="0"/>
    <n v="0"/>
    <n v="680"/>
    <n v="350"/>
    <n v="0"/>
    <n v="0"/>
    <n v="0"/>
    <n v="10"/>
    <n v="1"/>
    <n v="0"/>
    <n v="1"/>
    <n v="0"/>
    <d v="1899-12-31T00:00:00"/>
    <d v="1899-12-30T00:00:00"/>
    <d v="2010-04-01T11:30:17"/>
  </r>
  <r>
    <s v="01/20321B"/>
    <n v="87"/>
    <s v="CZ020"/>
    <s v="Středočes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2500"/>
    <n v="0"/>
    <n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25"/>
    <n v="0"/>
    <n v="0"/>
    <n v="0"/>
    <n v="6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25"/>
    <n v="0"/>
    <n v="0"/>
    <n v="0"/>
    <n v="8900"/>
    <n v="0"/>
    <n v="0"/>
    <n v="0"/>
    <n v="0"/>
    <n v="0"/>
    <n v="8625"/>
    <n v="0"/>
    <n v="0"/>
    <n v="0"/>
    <n v="6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50"/>
    <n v="100"/>
    <n v="50"/>
    <n v="0"/>
    <n v="0"/>
    <n v="0"/>
    <n v="0"/>
    <n v="0"/>
    <n v="0"/>
    <n v="0"/>
    <n v="0"/>
    <n v="100"/>
    <n v="5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11T13:57:02"/>
  </r>
  <r>
    <s v="01/206724"/>
    <n v="66"/>
    <s v="CZ072"/>
    <s v="Zlín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0"/>
    <n v="210"/>
    <n v="0"/>
    <n v="530"/>
    <n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0"/>
    <n v="210"/>
    <n v="0"/>
    <n v="530"/>
    <n v="130"/>
    <n v="0"/>
    <n v="0"/>
    <n v="0"/>
    <n v="0"/>
    <n v="0"/>
    <n v="0"/>
    <n v="0"/>
    <n v="0"/>
    <n v="0"/>
    <n v="0"/>
    <n v="0"/>
    <n v="0"/>
    <n v="0"/>
    <n v="0"/>
    <n v="30"/>
    <n v="0"/>
    <n v="30"/>
    <n v="0"/>
    <n v="0"/>
    <n v="0"/>
    <n v="0"/>
    <n v="0"/>
    <n v="0"/>
    <n v="0"/>
    <n v="0"/>
    <n v="0"/>
    <n v="30"/>
    <n v="0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35"/>
    <n v="0"/>
    <n v="0"/>
    <n v="0"/>
    <n v="50"/>
    <n v="30"/>
    <n v="0"/>
    <n v="0"/>
    <n v="0"/>
    <n v="0"/>
    <n v="0"/>
    <n v="0"/>
    <n v="0"/>
    <n v="0"/>
    <n v="0"/>
    <n v="0"/>
    <n v="0"/>
    <n v="0"/>
    <n v="50"/>
    <n v="30"/>
    <n v="0"/>
    <n v="0"/>
    <n v="0"/>
    <n v="0"/>
    <n v="0"/>
    <n v="0"/>
    <n v="1"/>
    <n v="0"/>
    <n v="1"/>
    <n v="0"/>
    <n v="1"/>
    <n v="0"/>
    <d v="1899-12-31T00:00:00"/>
    <d v="1899-12-30T00:00:00"/>
    <d v="2010-05-03T14:41:36"/>
  </r>
  <r>
    <s v="01/210218"/>
    <n v="123"/>
    <s v="CZ020"/>
    <s v="Středočeský kraj"/>
    <s v="70"/>
    <x v="1"/>
    <n v="2"/>
    <n v="0"/>
    <s v="Divadlo GONG - Velký sál"/>
    <n v="220"/>
    <s v="Divadlo GONG - Malý sál"/>
    <n v="60"/>
    <s v="0"/>
    <n v="0"/>
    <s v="0"/>
    <n v="0"/>
    <n v="0"/>
    <n v="0"/>
    <n v="0"/>
    <n v="0"/>
    <n v="0"/>
    <n v="0"/>
    <n v="0"/>
    <n v="0"/>
    <n v="0"/>
    <n v="1"/>
    <s v="ANO"/>
    <n v="42710"/>
    <n v="0"/>
    <n v="25360"/>
    <n v="0"/>
    <n v="37700"/>
    <n v="17350"/>
    <n v="0"/>
    <n v="220"/>
    <n v="0"/>
    <n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0"/>
    <n v="0"/>
    <n v="0"/>
    <n v="0"/>
    <n v="2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360"/>
    <n v="0"/>
    <n v="25360"/>
    <n v="0"/>
    <n v="40350"/>
    <n v="17350"/>
    <n v="0"/>
    <n v="220"/>
    <n v="0"/>
    <n v="137"/>
    <n v="45360"/>
    <n v="0"/>
    <n v="25360"/>
    <n v="0"/>
    <n v="40350"/>
    <n v="17350"/>
    <n v="0"/>
    <n v="220"/>
    <n v="0"/>
    <n v="137"/>
    <n v="1777"/>
    <n v="777"/>
    <n v="1000"/>
    <n v="0"/>
    <n v="0"/>
    <n v="150"/>
    <n v="700"/>
    <n v="0"/>
    <n v="0"/>
    <n v="0"/>
    <n v="0"/>
    <n v="25"/>
    <n v="2652"/>
    <n v="0"/>
    <n v="0"/>
    <n v="0"/>
    <n v="0"/>
    <n v="0"/>
    <n v="0"/>
    <n v="0"/>
    <n v="415"/>
    <n v="50"/>
    <n v="0"/>
    <n v="0"/>
    <n v="0"/>
    <n v="0"/>
    <n v="0"/>
    <n v="1765"/>
    <n v="0"/>
    <n v="0"/>
    <n v="0"/>
    <n v="453"/>
    <n v="2633"/>
    <n v="0"/>
    <n v="0"/>
    <n v="0"/>
    <n v="90"/>
    <n v="60"/>
    <n v="90"/>
    <n v="60"/>
    <n v="0"/>
    <n v="0"/>
    <n v="0"/>
    <n v="0"/>
    <n v="0"/>
    <n v="0"/>
    <n v="0"/>
    <n v="0"/>
    <n v="0"/>
    <n v="0"/>
    <n v="60"/>
    <n v="60"/>
    <n v="0"/>
    <n v="0"/>
    <n v="0"/>
    <n v="0"/>
    <n v="0"/>
    <n v="0"/>
    <n v="1"/>
    <n v="0"/>
    <n v="0"/>
    <n v="20"/>
    <n v="0"/>
    <n v="15"/>
    <d v="1899-12-31T00:00:00"/>
    <d v="1899-12-31T00:00:00"/>
    <d v="2010-05-10T11:07:59"/>
  </r>
  <r>
    <s v="01/211622"/>
    <n v="67"/>
    <s v="CZ062"/>
    <s v="Pardubi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0"/>
    <s v="NE"/>
    <n v="1250"/>
    <n v="0"/>
    <n v="0"/>
    <n v="0"/>
    <n v="1120"/>
    <n v="0"/>
    <n v="0"/>
    <n v="100"/>
    <n v="0"/>
    <n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0"/>
    <n v="0"/>
    <n v="0"/>
    <n v="800"/>
    <n v="1730"/>
    <n v="0"/>
    <n v="800"/>
    <n v="140"/>
    <n v="0"/>
    <n v="140"/>
    <n v="3690"/>
    <n v="0"/>
    <n v="0"/>
    <n v="780"/>
    <n v="2900"/>
    <n v="0"/>
    <n v="700"/>
    <n v="230"/>
    <n v="0"/>
    <n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"/>
    <n v="0"/>
    <n v="0"/>
    <n v="150"/>
    <n v="100"/>
    <n v="0"/>
    <n v="150"/>
    <n v="665"/>
    <n v="0"/>
    <n v="615"/>
    <n v="6790"/>
    <n v="0"/>
    <n v="0"/>
    <n v="1730"/>
    <n v="5850"/>
    <n v="0"/>
    <n v="1650"/>
    <n v="1135"/>
    <n v="0"/>
    <n v="1045"/>
    <n v="6070"/>
    <n v="0"/>
    <n v="0"/>
    <n v="1730"/>
    <n v="5190"/>
    <n v="0"/>
    <n v="1650"/>
    <n v="795"/>
    <n v="0"/>
    <n v="750"/>
    <n v="554"/>
    <n v="53"/>
    <n v="275"/>
    <n v="226"/>
    <n v="1058"/>
    <n v="0"/>
    <n v="545"/>
    <n v="0"/>
    <n v="0"/>
    <n v="0"/>
    <n v="71"/>
    <n v="10"/>
    <n v="2238"/>
    <n v="0"/>
    <n v="0"/>
    <n v="0"/>
    <n v="0"/>
    <n v="0"/>
    <n v="0"/>
    <n v="0"/>
    <n v="1584"/>
    <n v="110"/>
    <n v="0"/>
    <n v="0"/>
    <n v="0"/>
    <n v="0"/>
    <n v="0"/>
    <n v="638"/>
    <n v="16"/>
    <n v="0"/>
    <n v="50"/>
    <n v="1"/>
    <n v="2289"/>
    <n v="0"/>
    <n v="0"/>
    <n v="0"/>
    <n v="100"/>
    <n v="30"/>
    <n v="100"/>
    <n v="30"/>
    <n v="0"/>
    <n v="0"/>
    <n v="0"/>
    <n v="0"/>
    <n v="0"/>
    <n v="0"/>
    <n v="0"/>
    <n v="0"/>
    <n v="100"/>
    <n v="30"/>
    <n v="100"/>
    <n v="30"/>
    <n v="0"/>
    <n v="0"/>
    <n v="0"/>
    <n v="0"/>
    <n v="100"/>
    <n v="30"/>
    <n v="1"/>
    <n v="0"/>
    <n v="0"/>
    <n v="10"/>
    <n v="1"/>
    <n v="0"/>
    <d v="1899-12-31T00:00:00"/>
    <d v="1899-12-31T00:00:00"/>
    <d v="2010-05-03T14:34:46"/>
  </r>
  <r>
    <s v="01/213111"/>
    <n v="151"/>
    <s v="CZ010"/>
    <s v="Hlavní město Praha"/>
    <s v="60"/>
    <x v="2"/>
    <n v="1"/>
    <n v="0"/>
    <s v="Scéna Divadla Radka Brzobohatého"/>
    <n v="273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100"/>
    <n v="320"/>
    <n v="100"/>
    <n v="0"/>
    <n v="0"/>
    <n v="0"/>
    <n v="0"/>
    <n v="320"/>
    <n v="100"/>
    <n v="0"/>
    <n v="0"/>
    <n v="380"/>
    <n v="100"/>
    <n v="0"/>
    <n v="0"/>
    <n v="0"/>
    <n v="0"/>
    <n v="0"/>
    <n v="0"/>
    <n v="0"/>
    <n v="0"/>
    <n v="1"/>
    <n v="0"/>
    <n v="0"/>
    <n v="60"/>
    <n v="1"/>
    <n v="0"/>
    <d v="1899-12-30T00:00:00"/>
    <d v="1899-12-30T00:00:00"/>
    <d v="2010-04-08T11:31:44"/>
  </r>
  <r>
    <s v="01/214111"/>
    <n v="152"/>
    <s v="CZ010"/>
    <s v="Hlavní město Praha"/>
    <s v="60"/>
    <x v="2"/>
    <n v="1"/>
    <n v="0"/>
    <s v="Divadlo Metro"/>
    <n v="211"/>
    <s v="0"/>
    <n v="0"/>
    <s v="0"/>
    <n v="0"/>
    <s v="0"/>
    <n v="0"/>
    <n v="2"/>
    <n v="1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"/>
    <n v="80"/>
    <n v="320"/>
    <n v="260"/>
    <n v="0"/>
    <n v="0"/>
    <n v="0"/>
    <n v="0"/>
    <n v="0"/>
    <n v="0"/>
    <n v="0"/>
    <n v="0"/>
    <n v="0"/>
    <n v="0"/>
    <n v="0"/>
    <n v="0"/>
    <n v="0"/>
    <n v="0"/>
    <n v="460"/>
    <n v="80"/>
    <n v="320"/>
    <n v="80"/>
    <n v="0"/>
    <n v="10"/>
    <n v="0"/>
    <n v="20"/>
    <n v="1"/>
    <n v="0"/>
    <d v="1899-12-30T00:00:00"/>
    <d v="1899-12-30T00:00:00"/>
    <d v="2010-06-01T15:35:43"/>
  </r>
  <r>
    <s v="01/215111"/>
    <n v="184"/>
    <s v="CZ010"/>
    <s v="Hlavní město Praha"/>
    <s v="70"/>
    <x v="1"/>
    <n v="0"/>
    <n v="0"/>
    <s v="0"/>
    <n v="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7460"/>
    <n v="0"/>
    <n v="0"/>
    <n v="0"/>
    <n v="6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60"/>
    <n v="0"/>
    <n v="0"/>
    <n v="0"/>
    <n v="6800"/>
    <n v="0"/>
    <n v="0"/>
    <n v="0"/>
    <n v="0"/>
    <n v="0"/>
    <n v="7460"/>
    <n v="0"/>
    <n v="0"/>
    <n v="0"/>
    <n v="6800"/>
    <n v="0"/>
    <n v="0"/>
    <n v="0"/>
    <n v="0"/>
    <n v="0"/>
    <n v="252"/>
    <n v="0"/>
    <n v="252"/>
    <n v="0"/>
    <n v="300"/>
    <n v="0"/>
    <n v="0"/>
    <n v="0"/>
    <n v="0"/>
    <n v="0"/>
    <n v="450"/>
    <n v="0"/>
    <n v="1002"/>
    <n v="0"/>
    <n v="0"/>
    <n v="0"/>
    <n v="0"/>
    <n v="0"/>
    <n v="0"/>
    <n v="0"/>
    <n v="1215"/>
    <n v="320"/>
    <n v="180"/>
    <n v="130"/>
    <n v="0"/>
    <n v="50"/>
    <n v="0"/>
    <n v="140"/>
    <n v="0"/>
    <n v="0"/>
    <n v="0"/>
    <n v="38"/>
    <n v="1573"/>
    <n v="0"/>
    <n v="0"/>
    <n v="0"/>
    <n v="180"/>
    <n v="120"/>
    <n v="0"/>
    <n v="0"/>
    <n v="180"/>
    <n v="12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21T10:28:56"/>
  </r>
  <r>
    <s v="01/216119"/>
    <n v="80"/>
    <s v="CZ010"/>
    <s v="Hlavní město Praha"/>
    <s v="70"/>
    <x v="1"/>
    <n v="1"/>
    <n v="0"/>
    <s v="Divadlo Kámen - Studio"/>
    <n v="50"/>
    <s v="0"/>
    <n v="0"/>
    <s v="0"/>
    <n v="0"/>
    <s v="0"/>
    <n v="0"/>
    <n v="1"/>
    <n v="1"/>
    <n v="0"/>
    <n v="0"/>
    <n v="0"/>
    <n v="0"/>
    <n v="0"/>
    <n v="0"/>
    <n v="0"/>
    <n v="1"/>
    <s v="ANO"/>
    <n v="2600"/>
    <n v="0"/>
    <n v="1100"/>
    <n v="120"/>
    <n v="1811"/>
    <n v="799"/>
    <n v="60"/>
    <n v="1700"/>
    <n v="0"/>
    <n v="8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0"/>
    <n v="171"/>
    <n v="2600"/>
    <n v="0"/>
    <n v="1100"/>
    <n v="120"/>
    <n v="1811"/>
    <n v="799"/>
    <n v="60"/>
    <n v="2000"/>
    <n v="0"/>
    <n v="1103"/>
    <n v="0"/>
    <n v="0"/>
    <n v="0"/>
    <n v="0"/>
    <n v="0"/>
    <n v="0"/>
    <n v="0"/>
    <n v="0"/>
    <n v="0"/>
    <n v="0"/>
    <n v="162"/>
    <n v="116"/>
    <n v="22"/>
    <n v="0"/>
    <n v="108"/>
    <n v="0"/>
    <n v="0"/>
    <n v="0"/>
    <n v="0"/>
    <n v="0"/>
    <n v="106"/>
    <n v="133"/>
    <n v="509"/>
    <n v="0"/>
    <n v="0"/>
    <n v="0"/>
    <n v="0"/>
    <n v="0"/>
    <n v="0"/>
    <n v="0"/>
    <n v="341"/>
    <n v="138"/>
    <n v="0"/>
    <n v="0"/>
    <n v="0"/>
    <n v="0"/>
    <n v="0"/>
    <n v="41"/>
    <n v="0"/>
    <n v="0"/>
    <n v="22"/>
    <n v="71"/>
    <n v="475"/>
    <n v="0"/>
    <n v="0"/>
    <n v="0"/>
    <n v="140"/>
    <n v="70"/>
    <n v="140"/>
    <n v="70"/>
    <n v="0"/>
    <n v="0"/>
    <n v="0"/>
    <n v="0"/>
    <n v="0"/>
    <n v="0"/>
    <n v="0"/>
    <n v="0"/>
    <n v="0"/>
    <n v="0"/>
    <n v="0"/>
    <n v="0"/>
    <n v="140"/>
    <n v="70"/>
    <n v="0"/>
    <n v="0"/>
    <n v="140"/>
    <n v="70"/>
    <n v="0"/>
    <n v="1"/>
    <n v="1"/>
    <n v="0"/>
    <n v="1"/>
    <n v="0"/>
    <d v="1899-12-31T00:00:00"/>
    <d v="1899-12-31T00:00:00"/>
    <d v="2010-03-09T15:15:03"/>
  </r>
  <r>
    <s v="01/217114"/>
    <n v="158"/>
    <s v="CZ010"/>
    <s v="Hlavní město Praha"/>
    <s v="50"/>
    <x v="2"/>
    <n v="1"/>
    <n v="0"/>
    <s v="Divadlo Na Jezerce"/>
    <n v="205"/>
    <s v="0"/>
    <n v="0"/>
    <s v="0"/>
    <n v="0"/>
    <s v="0"/>
    <n v="0"/>
    <n v="0"/>
    <n v="0"/>
    <n v="0"/>
    <n v="0"/>
    <n v="0"/>
    <n v="0"/>
    <n v="0"/>
    <n v="0"/>
    <n v="0"/>
    <n v="1"/>
    <s v="ANO"/>
    <n v="67280"/>
    <n v="0"/>
    <n v="50020"/>
    <n v="0"/>
    <n v="63919"/>
    <n v="47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280"/>
    <n v="0"/>
    <n v="50020"/>
    <n v="0"/>
    <n v="63919"/>
    <n v="47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"/>
    <n v="250"/>
    <n v="45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40"/>
    <n v="1"/>
    <n v="0"/>
    <d v="1899-12-31T00:00:00"/>
    <d v="1899-12-31T00:00:00"/>
    <d v="2010-05-04T10:05:33"/>
  </r>
  <r>
    <s v="01/218111"/>
    <n v="116"/>
    <s v="CZ010"/>
    <s v="Hlavní město Praha"/>
    <s v="70"/>
    <x v="1"/>
    <n v="1"/>
    <n v="0"/>
    <s v="Divadlo90 u Valšů"/>
    <n v="100"/>
    <s v="0"/>
    <n v="0"/>
    <s v="0"/>
    <n v="0"/>
    <s v="0"/>
    <n v="0"/>
    <n v="0"/>
    <n v="0"/>
    <n v="0"/>
    <n v="0"/>
    <n v="0"/>
    <n v="0"/>
    <n v="0"/>
    <n v="0"/>
    <n v="0"/>
    <n v="1"/>
    <s v="ANO"/>
    <n v="11000"/>
    <n v="0"/>
    <n v="7400"/>
    <n v="0"/>
    <n v="7050"/>
    <n v="4470"/>
    <n v="0"/>
    <n v="3300"/>
    <n v="0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00"/>
    <n v="0"/>
    <n v="7400"/>
    <n v="0"/>
    <n v="7050"/>
    <n v="4470"/>
    <n v="0"/>
    <n v="3300"/>
    <n v="0"/>
    <n v="1900"/>
    <n v="0"/>
    <n v="0"/>
    <n v="0"/>
    <n v="0"/>
    <n v="0"/>
    <n v="0"/>
    <n v="0"/>
    <n v="0"/>
    <n v="0"/>
    <n v="0"/>
    <n v="715"/>
    <n v="441"/>
    <n v="274"/>
    <n v="0"/>
    <n v="0"/>
    <n v="310"/>
    <n v="0"/>
    <n v="0"/>
    <n v="0"/>
    <n v="0"/>
    <n v="25"/>
    <n v="257"/>
    <n v="1307"/>
    <n v="0"/>
    <n v="0"/>
    <n v="0"/>
    <n v="0"/>
    <n v="0"/>
    <n v="0"/>
    <n v="0"/>
    <n v="750"/>
    <n v="0"/>
    <n v="465"/>
    <n v="354"/>
    <n v="0"/>
    <n v="110"/>
    <n v="1"/>
    <n v="671"/>
    <n v="0"/>
    <n v="0"/>
    <n v="0"/>
    <n v="13"/>
    <n v="1899"/>
    <n v="0"/>
    <n v="0"/>
    <n v="0"/>
    <n v="150"/>
    <n v="1"/>
    <n v="15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29T10:47:02"/>
  </r>
  <r>
    <s v="01/219111"/>
    <n v="84"/>
    <s v="CZ010"/>
    <s v="Hlavní město Praha"/>
    <s v="70"/>
    <x v="1"/>
    <n v="2"/>
    <n v="0"/>
    <s v="Velký sál - Aréna. Kukátko"/>
    <n v="150"/>
    <s v="Komorní scéna"/>
    <n v="60"/>
    <s v="0"/>
    <n v="0"/>
    <s v="0"/>
    <n v="0"/>
    <n v="1"/>
    <n v="1"/>
    <n v="0"/>
    <n v="0"/>
    <n v="0"/>
    <n v="0"/>
    <n v="0"/>
    <n v="0"/>
    <n v="0"/>
    <n v="1"/>
    <s v="ANO"/>
    <n v="16526"/>
    <n v="800"/>
    <n v="11926"/>
    <n v="0"/>
    <n v="13170"/>
    <n v="8570"/>
    <n v="0"/>
    <n v="8006"/>
    <n v="800"/>
    <n v="6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"/>
    <n v="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0"/>
    <n v="480"/>
    <n v="0"/>
    <n v="0"/>
    <n v="0"/>
    <n v="0"/>
    <n v="0"/>
    <n v="0"/>
    <n v="0"/>
    <n v="0"/>
    <n v="0"/>
    <n v="0"/>
    <n v="2500"/>
    <n v="200"/>
    <n v="2500"/>
    <n v="0"/>
    <n v="2250"/>
    <n v="2250"/>
    <n v="0"/>
    <n v="1800"/>
    <n v="240"/>
    <n v="1400"/>
    <n v="19026"/>
    <n v="1000"/>
    <n v="14426"/>
    <n v="0"/>
    <n v="15420"/>
    <n v="10820"/>
    <n v="0"/>
    <n v="10946"/>
    <n v="1040"/>
    <n v="8285"/>
    <n v="7930"/>
    <n v="0"/>
    <n v="7930"/>
    <n v="0"/>
    <n v="6100"/>
    <n v="6100"/>
    <n v="0"/>
    <n v="3600"/>
    <n v="0"/>
    <n v="3600"/>
    <n v="1250"/>
    <n v="725"/>
    <n v="325"/>
    <n v="0"/>
    <n v="200"/>
    <n v="1200"/>
    <n v="250"/>
    <n v="0"/>
    <n v="0"/>
    <n v="0"/>
    <n v="0"/>
    <n v="0"/>
    <n v="2900"/>
    <n v="0"/>
    <n v="0"/>
    <n v="0"/>
    <n v="0"/>
    <n v="0"/>
    <n v="0"/>
    <n v="0"/>
    <n v="1400"/>
    <n v="800"/>
    <n v="1100"/>
    <n v="0"/>
    <n v="1100"/>
    <n v="0"/>
    <n v="0"/>
    <n v="150"/>
    <n v="0"/>
    <n v="0"/>
    <n v="0"/>
    <n v="300"/>
    <n v="2950"/>
    <n v="0"/>
    <n v="0"/>
    <n v="0"/>
    <n v="220"/>
    <n v="50"/>
    <n v="220"/>
    <n v="50"/>
    <n v="0"/>
    <n v="0"/>
    <n v="0"/>
    <n v="0"/>
    <n v="0"/>
    <n v="0"/>
    <n v="0"/>
    <n v="0"/>
    <n v="220"/>
    <n v="50"/>
    <n v="0"/>
    <n v="0"/>
    <n v="10"/>
    <n v="1"/>
    <n v="0"/>
    <n v="0"/>
    <n v="220"/>
    <n v="1"/>
    <n v="1"/>
    <n v="0"/>
    <n v="0"/>
    <n v="50"/>
    <n v="1"/>
    <n v="0"/>
    <d v="1899-12-31T00:00:00"/>
    <d v="1899-12-31T00:00:00"/>
    <d v="2010-03-10T12:19:33"/>
  </r>
  <r>
    <s v="01/220118"/>
    <n v="155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"/>
    <n v="0"/>
    <n v="124"/>
    <n v="0"/>
    <n v="0"/>
    <n v="0"/>
    <n v="0"/>
    <n v="13"/>
    <n v="0"/>
    <n v="0"/>
    <n v="0"/>
    <n v="0"/>
    <n v="137"/>
    <n v="0"/>
    <n v="0"/>
    <n v="0"/>
    <n v="0"/>
    <n v="0"/>
    <n v="0"/>
    <n v="0"/>
    <n v="27"/>
    <n v="27"/>
    <n v="0"/>
    <n v="0"/>
    <n v="0"/>
    <n v="0"/>
    <n v="0"/>
    <n v="0"/>
    <n v="0"/>
    <n v="0"/>
    <n v="0"/>
    <n v="110"/>
    <n v="137"/>
    <n v="0"/>
    <n v="0"/>
    <n v="0"/>
    <n v="120"/>
    <n v="50"/>
    <n v="12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5-17T10:08:10"/>
  </r>
  <r>
    <s v="01/22111B"/>
    <n v="124"/>
    <s v="CZ010"/>
    <s v="Hlavní město Praha"/>
    <s v="70"/>
    <x v="1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430"/>
    <n v="0"/>
    <n v="400"/>
    <n v="0"/>
    <n v="928"/>
    <n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0"/>
    <n v="0"/>
    <n v="400"/>
    <n v="0"/>
    <n v="928"/>
    <n v="117"/>
    <n v="0"/>
    <n v="0"/>
    <n v="0"/>
    <n v="0"/>
    <n v="0"/>
    <n v="0"/>
    <n v="0"/>
    <n v="0"/>
    <n v="0"/>
    <n v="0"/>
    <n v="0"/>
    <n v="0"/>
    <n v="0"/>
    <n v="0"/>
    <n v="44"/>
    <n v="5"/>
    <n v="39"/>
    <n v="0"/>
    <n v="0"/>
    <n v="0"/>
    <n v="0"/>
    <n v="0"/>
    <n v="0"/>
    <n v="0"/>
    <n v="0"/>
    <n v="0"/>
    <n v="44"/>
    <n v="0"/>
    <n v="0"/>
    <n v="0"/>
    <n v="0"/>
    <n v="0"/>
    <n v="0"/>
    <n v="0"/>
    <n v="66"/>
    <n v="24"/>
    <n v="0"/>
    <n v="0"/>
    <n v="0"/>
    <n v="0"/>
    <n v="0"/>
    <n v="6"/>
    <n v="0"/>
    <n v="0"/>
    <n v="0"/>
    <n v="0"/>
    <n v="72"/>
    <n v="0"/>
    <n v="0"/>
    <n v="0"/>
    <n v="100"/>
    <n v="50"/>
    <n v="10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31T09:03:54"/>
  </r>
  <r>
    <s v="01/224622"/>
    <n v="78"/>
    <s v="CZ062"/>
    <s v="Pardubický kraj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0"/>
    <n v="0"/>
    <n v="0"/>
    <n v="0"/>
    <n v="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0"/>
    <n v="0"/>
    <n v="0"/>
    <n v="0"/>
    <n v="8000"/>
    <n v="0"/>
    <n v="0"/>
    <n v="0"/>
    <n v="0"/>
    <n v="0"/>
    <n v="8960"/>
    <n v="0"/>
    <n v="0"/>
    <n v="0"/>
    <n v="8900"/>
    <n v="0"/>
    <n v="0"/>
    <n v="0"/>
    <n v="0"/>
    <n v="0"/>
    <n v="8960"/>
    <n v="0"/>
    <n v="0"/>
    <n v="0"/>
    <n v="8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30"/>
    <n v="0"/>
    <n v="0"/>
    <n v="0"/>
    <n v="0"/>
    <n v="0"/>
    <n v="0"/>
    <n v="0"/>
    <n v="0"/>
    <n v="0"/>
    <n v="0"/>
    <n v="0"/>
    <n v="0"/>
    <n v="60"/>
    <n v="30"/>
    <n v="0"/>
    <n v="0"/>
    <n v="0"/>
    <n v="0"/>
    <n v="60"/>
    <n v="30"/>
    <n v="1"/>
    <n v="0"/>
    <n v="1"/>
    <n v="0"/>
    <n v="1"/>
    <n v="0"/>
    <d v="1899-12-31T00:00:00"/>
    <d v="1899-12-30T00:00:00"/>
    <d v="2010-03-09T14:11:07"/>
  </r>
  <r>
    <s v="01/232112"/>
    <n v="205"/>
    <s v="CZ010"/>
    <s v="Hlavní město Praha"/>
    <s v="70"/>
    <x v="1"/>
    <n v="1"/>
    <n v="0"/>
    <s v="NOT Roxy"/>
    <n v="5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0"/>
    <n v="0"/>
    <n v="2400"/>
    <n v="1000"/>
    <n v="4060"/>
    <n v="240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0"/>
    <n v="0"/>
    <n v="2400"/>
    <n v="1000"/>
    <n v="4060"/>
    <n v="2400"/>
    <n v="1000"/>
    <n v="0"/>
    <n v="0"/>
    <n v="0"/>
    <n v="4100"/>
    <n v="0"/>
    <n v="2400"/>
    <n v="1000"/>
    <n v="4060"/>
    <n v="2400"/>
    <n v="1000"/>
    <n v="0"/>
    <n v="0"/>
    <n v="0"/>
    <n v="730"/>
    <n v="200"/>
    <n v="230"/>
    <n v="300"/>
    <n v="150"/>
    <n v="0"/>
    <n v="0"/>
    <n v="19"/>
    <n v="0"/>
    <n v="0"/>
    <n v="0"/>
    <n v="0"/>
    <n v="899"/>
    <n v="0"/>
    <n v="0"/>
    <n v="0"/>
    <n v="0"/>
    <n v="0"/>
    <n v="0"/>
    <n v="0"/>
    <n v="432"/>
    <n v="60"/>
    <n v="533"/>
    <n v="0"/>
    <n v="533"/>
    <n v="0"/>
    <n v="0"/>
    <n v="0"/>
    <n v="0"/>
    <n v="0"/>
    <n v="0"/>
    <n v="0"/>
    <n v="965"/>
    <n v="0"/>
    <n v="0"/>
    <n v="0"/>
    <n v="250"/>
    <n v="100"/>
    <n v="0"/>
    <n v="0"/>
    <n v="0"/>
    <n v="0"/>
    <n v="0"/>
    <n v="0"/>
    <n v="0"/>
    <n v="0"/>
    <n v="0"/>
    <n v="0"/>
    <n v="250"/>
    <n v="100"/>
    <n v="0"/>
    <n v="0"/>
    <n v="0"/>
    <n v="0"/>
    <n v="0"/>
    <n v="0"/>
    <n v="0"/>
    <n v="0"/>
    <n v="1"/>
    <n v="0"/>
    <n v="0"/>
    <n v="30"/>
    <n v="1"/>
    <n v="0"/>
    <d v="1899-12-31T00:00:00"/>
    <d v="1899-12-31T00:00:00"/>
    <d v="2010-04-26T15:06:29"/>
  </r>
  <r>
    <s v="01/236118"/>
    <n v="147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6"/>
    <n v="0"/>
    <n v="0"/>
    <n v="1650"/>
    <n v="1850"/>
    <n v="0"/>
    <n v="1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6"/>
    <n v="0"/>
    <n v="0"/>
    <n v="1650"/>
    <n v="1850"/>
    <n v="0"/>
    <n v="1650"/>
    <n v="0"/>
    <n v="0"/>
    <n v="0"/>
    <n v="0"/>
    <n v="0"/>
    <n v="0"/>
    <n v="0"/>
    <n v="0"/>
    <n v="0"/>
    <n v="0"/>
    <n v="0"/>
    <n v="0"/>
    <n v="0"/>
    <n v="1056"/>
    <n v="74"/>
    <n v="0"/>
    <n v="0"/>
    <n v="1216"/>
    <n v="1600"/>
    <n v="0"/>
    <n v="0"/>
    <n v="0"/>
    <n v="0"/>
    <n v="20"/>
    <n v="0"/>
    <n v="3892"/>
    <n v="0"/>
    <n v="0"/>
    <n v="0"/>
    <n v="0"/>
    <n v="0"/>
    <n v="0"/>
    <n v="0"/>
    <n v="2060"/>
    <n v="62"/>
    <n v="0"/>
    <n v="0"/>
    <n v="0"/>
    <n v="0"/>
    <n v="0"/>
    <n v="2135"/>
    <n v="0"/>
    <n v="0"/>
    <n v="0"/>
    <n v="0"/>
    <n v="4195"/>
    <n v="0"/>
    <n v="0"/>
    <n v="0"/>
    <n v="170"/>
    <n v="110"/>
    <n v="0"/>
    <n v="0"/>
    <n v="0"/>
    <n v="0"/>
    <n v="0"/>
    <n v="0"/>
    <n v="0"/>
    <n v="0"/>
    <n v="0"/>
    <n v="0"/>
    <n v="170"/>
    <n v="110"/>
    <n v="0"/>
    <n v="0"/>
    <n v="0"/>
    <n v="0"/>
    <n v="0"/>
    <n v="0"/>
    <n v="0"/>
    <n v="0"/>
    <n v="0"/>
    <n v="50"/>
    <n v="0"/>
    <n v="30"/>
    <n v="1"/>
    <n v="0"/>
    <d v="1899-12-31T00:00:00"/>
    <d v="1899-12-31T00:00:00"/>
    <d v="2010-04-08T10:01:10"/>
  </r>
  <r>
    <s v="01/23711A"/>
    <n v="202"/>
    <s v="CZ010"/>
    <s v="Hlavní město Praha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0"/>
    <n v="0"/>
    <n v="0"/>
    <n v="600"/>
    <n v="5265"/>
    <n v="0"/>
    <n v="5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0"/>
    <n v="0"/>
    <n v="0"/>
    <n v="600"/>
    <n v="5265"/>
    <n v="0"/>
    <n v="533"/>
    <n v="0"/>
    <n v="0"/>
    <n v="0"/>
    <n v="0"/>
    <n v="0"/>
    <n v="0"/>
    <n v="0"/>
    <n v="0"/>
    <n v="0"/>
    <n v="0"/>
    <n v="0"/>
    <n v="0"/>
    <n v="0"/>
    <n v="635"/>
    <n v="0"/>
    <n v="509"/>
    <n v="125"/>
    <n v="250"/>
    <n v="0"/>
    <n v="500"/>
    <n v="0"/>
    <n v="0"/>
    <n v="0"/>
    <n v="0"/>
    <n v="55"/>
    <n v="1440"/>
    <n v="0"/>
    <n v="0"/>
    <n v="0"/>
    <n v="0"/>
    <n v="0"/>
    <n v="0"/>
    <n v="0"/>
    <n v="398"/>
    <n v="46"/>
    <n v="89"/>
    <n v="89"/>
    <n v="0"/>
    <n v="0"/>
    <n v="0"/>
    <n v="951"/>
    <n v="0"/>
    <n v="0"/>
    <n v="0"/>
    <n v="58"/>
    <n v="1496"/>
    <n v="0"/>
    <n v="0"/>
    <n v="0"/>
    <n v="190"/>
    <n v="80"/>
    <n v="0"/>
    <n v="0"/>
    <n v="0"/>
    <n v="0"/>
    <n v="0"/>
    <n v="0"/>
    <n v="0"/>
    <n v="0"/>
    <n v="0"/>
    <n v="0"/>
    <n v="190"/>
    <n v="8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20T08:36:00"/>
  </r>
  <r>
    <s v="01/238114"/>
    <n v="207"/>
    <s v="CZ010"/>
    <s v="Hlavní město Praha"/>
    <s v="70"/>
    <x v="1"/>
    <n v="1"/>
    <n v="0"/>
    <s v="Studio Švandova divadla"/>
    <n v="64"/>
    <s v="0"/>
    <n v="0"/>
    <s v="0"/>
    <n v="0"/>
    <s v="0"/>
    <n v="0"/>
    <n v="1"/>
    <n v="1"/>
    <n v="0"/>
    <n v="0"/>
    <n v="0"/>
    <n v="0"/>
    <n v="0"/>
    <n v="0"/>
    <n v="0"/>
    <n v="1"/>
    <s v="ANO"/>
    <n v="4500"/>
    <n v="0"/>
    <n v="2170"/>
    <n v="200"/>
    <n v="3400"/>
    <n v="1971"/>
    <n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0"/>
    <n v="0"/>
    <n v="2170"/>
    <n v="200"/>
    <n v="3400"/>
    <n v="1971"/>
    <n v="200"/>
    <n v="0"/>
    <n v="0"/>
    <n v="0"/>
    <n v="0"/>
    <n v="0"/>
    <n v="0"/>
    <n v="0"/>
    <n v="0"/>
    <n v="0"/>
    <n v="0"/>
    <n v="0"/>
    <n v="0"/>
    <n v="0"/>
    <n v="288"/>
    <n v="108"/>
    <n v="70"/>
    <n v="16"/>
    <n v="600"/>
    <n v="630"/>
    <n v="15"/>
    <n v="20"/>
    <n v="220"/>
    <n v="0"/>
    <n v="0"/>
    <n v="19"/>
    <n v="1792"/>
    <n v="0"/>
    <n v="0"/>
    <n v="0"/>
    <n v="0"/>
    <n v="0"/>
    <n v="0"/>
    <n v="0"/>
    <n v="1234"/>
    <n v="197"/>
    <n v="0"/>
    <n v="0"/>
    <n v="0"/>
    <n v="0"/>
    <n v="0"/>
    <n v="558"/>
    <n v="0"/>
    <n v="0"/>
    <n v="0"/>
    <n v="0"/>
    <n v="1792"/>
    <n v="0"/>
    <n v="0"/>
    <n v="0"/>
    <n v="190"/>
    <n v="80"/>
    <n v="19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5"/>
    <n v="1"/>
    <n v="0"/>
    <d v="1899-12-31T00:00:00"/>
    <d v="1899-12-31T00:00:00"/>
    <d v="2010-04-27T09:36:27"/>
  </r>
  <r>
    <s v="01/239622"/>
    <n v="153"/>
    <s v="CZ062"/>
    <s v="Pardubický kraj"/>
    <s v="60"/>
    <x v="2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1"/>
    <n v="0"/>
    <n v="2876"/>
    <n v="129"/>
    <n v="200"/>
    <n v="0"/>
    <n v="0"/>
    <n v="0"/>
    <n v="0"/>
    <n v="0"/>
    <n v="50"/>
    <n v="0"/>
    <n v="4441"/>
    <n v="0"/>
    <n v="0"/>
    <n v="0"/>
    <n v="0"/>
    <n v="0"/>
    <n v="0"/>
    <n v="0"/>
    <n v="2016"/>
    <n v="0"/>
    <n v="13"/>
    <n v="0"/>
    <n v="0"/>
    <n v="0"/>
    <n v="13"/>
    <n v="997"/>
    <n v="0"/>
    <n v="0"/>
    <n v="447"/>
    <n v="153"/>
    <n v="3626"/>
    <n v="0"/>
    <n v="0"/>
    <n v="0"/>
    <n v="250"/>
    <n v="250"/>
    <n v="25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1T00:00:00"/>
    <d v="2010-04-08T11:58:53"/>
  </r>
  <r>
    <s v="01/240625"/>
    <n v="95"/>
    <s v="CZ062"/>
    <s v="Pardubic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5700"/>
    <n v="0"/>
    <n v="0"/>
    <n v="4000"/>
    <n v="5000"/>
    <n v="0"/>
    <n v="3600"/>
    <n v="0"/>
    <n v="0"/>
    <n v="0"/>
    <n v="0"/>
    <n v="0"/>
    <n v="0"/>
    <n v="0"/>
    <n v="0"/>
    <n v="0"/>
    <n v="0"/>
    <n v="0"/>
    <n v="0"/>
    <n v="0"/>
    <n v="600"/>
    <n v="0"/>
    <n v="0"/>
    <n v="400"/>
    <n v="500"/>
    <n v="0"/>
    <n v="400"/>
    <n v="0"/>
    <n v="0"/>
    <n v="0"/>
    <n v="2400"/>
    <n v="0"/>
    <n v="0"/>
    <n v="2000"/>
    <n v="2000"/>
    <n v="0"/>
    <n v="1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0"/>
    <n v="0"/>
    <n v="200"/>
    <n v="550"/>
    <n v="0"/>
    <n v="180"/>
    <n v="0"/>
    <n v="0"/>
    <n v="0"/>
    <n v="9300"/>
    <n v="0"/>
    <n v="0"/>
    <n v="6600"/>
    <n v="8050"/>
    <n v="0"/>
    <n v="6130"/>
    <n v="0"/>
    <n v="0"/>
    <n v="0"/>
    <n v="9300"/>
    <n v="0"/>
    <n v="0"/>
    <n v="6600"/>
    <n v="8050"/>
    <n v="0"/>
    <n v="6130"/>
    <n v="0"/>
    <n v="0"/>
    <n v="0"/>
    <n v="298"/>
    <n v="0"/>
    <n v="0"/>
    <n v="298"/>
    <n v="0"/>
    <n v="0"/>
    <n v="0"/>
    <n v="0"/>
    <n v="0"/>
    <n v="0"/>
    <n v="0"/>
    <n v="0"/>
    <n v="298"/>
    <n v="0"/>
    <n v="0"/>
    <n v="0"/>
    <n v="0"/>
    <n v="0"/>
    <n v="0"/>
    <n v="0"/>
    <n v="113"/>
    <n v="0"/>
    <n v="0"/>
    <n v="0"/>
    <n v="0"/>
    <n v="0"/>
    <n v="0"/>
    <n v="0"/>
    <n v="66"/>
    <n v="0"/>
    <n v="0"/>
    <n v="0"/>
    <n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4T10:15:34"/>
  </r>
  <r>
    <s v="01/243114"/>
    <n v="208"/>
    <s v="CZ010"/>
    <s v="Hlavní město Praha"/>
    <s v="70"/>
    <x v="1"/>
    <n v="1"/>
    <n v="0"/>
    <s v="Malý sál. Kulturní centrum Novodvorská"/>
    <n v="122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2"/>
    <n v="0"/>
    <n v="6222"/>
    <n v="0"/>
    <n v="4736"/>
    <n v="45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72"/>
    <n v="0"/>
    <n v="6222"/>
    <n v="0"/>
    <n v="4736"/>
    <n v="4511"/>
    <n v="0"/>
    <n v="0"/>
    <n v="0"/>
    <n v="0"/>
    <n v="6472"/>
    <n v="0"/>
    <n v="6222"/>
    <n v="0"/>
    <n v="4736"/>
    <n v="4511"/>
    <n v="0"/>
    <n v="0"/>
    <n v="0"/>
    <n v="0"/>
    <n v="232"/>
    <n v="222"/>
    <n v="10"/>
    <n v="0"/>
    <n v="0"/>
    <n v="30"/>
    <n v="230"/>
    <n v="0"/>
    <n v="0"/>
    <n v="0"/>
    <n v="30"/>
    <n v="0"/>
    <n v="522"/>
    <n v="0"/>
    <n v="0"/>
    <n v="0"/>
    <n v="0"/>
    <n v="0"/>
    <n v="0"/>
    <n v="0"/>
    <n v="403"/>
    <n v="99"/>
    <n v="51"/>
    <n v="0"/>
    <n v="51"/>
    <n v="0"/>
    <n v="0"/>
    <n v="105"/>
    <n v="8"/>
    <n v="0"/>
    <n v="0"/>
    <n v="0"/>
    <n v="567"/>
    <n v="0"/>
    <n v="0"/>
    <n v="0"/>
    <n v="50"/>
    <n v="35"/>
    <n v="0"/>
    <n v="0"/>
    <n v="0"/>
    <n v="0"/>
    <n v="0"/>
    <n v="0"/>
    <n v="0"/>
    <n v="0"/>
    <n v="0"/>
    <n v="0"/>
    <n v="0"/>
    <n v="0"/>
    <n v="50"/>
    <n v="35"/>
    <n v="0"/>
    <n v="0"/>
    <n v="0"/>
    <n v="0"/>
    <n v="0"/>
    <n v="0"/>
    <n v="1"/>
    <n v="0"/>
    <n v="1"/>
    <n v="0"/>
    <n v="1"/>
    <n v="0"/>
    <d v="1899-12-31T00:00:00"/>
    <d v="1899-12-31T00:00:00"/>
    <d v="2010-05-03T09:53:21"/>
  </r>
  <r>
    <s v="01/244623"/>
    <n v="20"/>
    <s v="CZ062"/>
    <s v="Pardubický kraj"/>
    <s v="70"/>
    <x v="1"/>
    <n v="1"/>
    <n v="0"/>
    <s v="Obecní sál Ořechov u Brna"/>
    <n v="115"/>
    <s v="0"/>
    <n v="0"/>
    <s v="0"/>
    <n v="0"/>
    <s v="0"/>
    <n v="0"/>
    <n v="1"/>
    <n v="1"/>
    <n v="0"/>
    <n v="0"/>
    <n v="0"/>
    <n v="0"/>
    <n v="0"/>
    <n v="0"/>
    <n v="0"/>
    <n v="1"/>
    <s v="ANO"/>
    <n v="7000"/>
    <n v="0"/>
    <n v="1200"/>
    <n v="0"/>
    <n v="6290"/>
    <n v="1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0"/>
    <n v="0"/>
    <n v="1200"/>
    <n v="0"/>
    <n v="6290"/>
    <n v="1150"/>
    <n v="0"/>
    <n v="0"/>
    <n v="0"/>
    <n v="0"/>
    <n v="0"/>
    <n v="0"/>
    <n v="0"/>
    <n v="0"/>
    <n v="0"/>
    <n v="0"/>
    <n v="0"/>
    <n v="0"/>
    <n v="0"/>
    <n v="0"/>
    <n v="96"/>
    <n v="8"/>
    <n v="38"/>
    <n v="0"/>
    <n v="0"/>
    <n v="0"/>
    <n v="50"/>
    <n v="0"/>
    <n v="0"/>
    <n v="0"/>
    <n v="0"/>
    <n v="0"/>
    <n v="146"/>
    <n v="0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12"/>
    <n v="83"/>
    <n v="83"/>
    <n v="0"/>
    <n v="130"/>
    <n v="50"/>
    <n v="13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3-08T09:44:30"/>
  </r>
  <r>
    <s v="01/245514"/>
    <n v="83"/>
    <s v="CZ051"/>
    <s v="Liberec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"/>
    <n v="0"/>
    <n v="0"/>
    <n v="0"/>
    <n v="4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00"/>
    <n v="0"/>
    <n v="0"/>
    <n v="0"/>
    <n v="4800"/>
    <n v="0"/>
    <n v="0"/>
    <n v="0"/>
    <n v="0"/>
    <n v="0"/>
    <n v="5300"/>
    <n v="0"/>
    <n v="0"/>
    <n v="0"/>
    <n v="4800"/>
    <n v="0"/>
    <n v="0"/>
    <n v="0"/>
    <n v="0"/>
    <n v="0"/>
    <n v="109"/>
    <n v="0"/>
    <n v="109"/>
    <n v="0"/>
    <n v="0"/>
    <n v="0"/>
    <n v="7"/>
    <n v="0"/>
    <n v="0"/>
    <n v="0"/>
    <n v="0"/>
    <n v="0"/>
    <n v="116"/>
    <n v="0"/>
    <n v="0"/>
    <n v="0"/>
    <n v="0"/>
    <n v="0"/>
    <n v="0"/>
    <n v="0"/>
    <n v="74"/>
    <n v="0"/>
    <n v="0"/>
    <n v="0"/>
    <n v="0"/>
    <n v="0"/>
    <n v="0"/>
    <n v="0"/>
    <n v="0"/>
    <n v="0"/>
    <n v="0"/>
    <n v="28"/>
    <n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5-03T14:24:47"/>
  </r>
  <r>
    <s v="01/246513"/>
    <n v="114"/>
    <s v="CZ051"/>
    <s v="Liberecký kraj"/>
    <s v="60"/>
    <x v="2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0"/>
    <n v="0"/>
    <n v="0"/>
    <n v="0"/>
    <n v="18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0"/>
    <n v="0"/>
    <n v="0"/>
    <n v="0"/>
    <n v="18950"/>
    <n v="0"/>
    <n v="0"/>
    <n v="0"/>
    <n v="0"/>
    <n v="0"/>
    <n v="23600"/>
    <n v="0"/>
    <n v="0"/>
    <n v="0"/>
    <n v="189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30"/>
    <n v="0"/>
    <n v="0"/>
    <n v="0"/>
    <n v="0"/>
    <n v="0"/>
    <n v="0"/>
    <n v="0"/>
    <n v="0"/>
    <n v="0"/>
    <n v="0"/>
    <n v="0"/>
    <n v="0"/>
    <n v="40"/>
    <n v="30"/>
    <n v="0"/>
    <n v="0"/>
    <n v="0"/>
    <n v="0"/>
    <n v="0"/>
    <n v="0"/>
    <n v="1"/>
    <n v="0"/>
    <n v="1"/>
    <n v="0"/>
    <n v="1"/>
    <n v="0"/>
    <d v="1899-12-31T00:00:00"/>
    <d v="1899-12-30T00:00:00"/>
    <d v="2010-05-04T10:13:26"/>
  </r>
  <r>
    <s v="01/247218"/>
    <n v="195"/>
    <s v="CZ020"/>
    <s v="Středočeský kraj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0"/>
    <n v="0"/>
    <n v="0"/>
    <n v="1103"/>
    <n v="0"/>
    <n v="0"/>
    <n v="0"/>
    <n v="0"/>
    <n v="0"/>
    <n v="1200"/>
    <n v="0"/>
    <n v="0"/>
    <n v="0"/>
    <n v="1103"/>
    <n v="0"/>
    <n v="0"/>
    <n v="0"/>
    <n v="0"/>
    <n v="0"/>
    <n v="128"/>
    <n v="0"/>
    <n v="128"/>
    <n v="0"/>
    <n v="0"/>
    <n v="0"/>
    <n v="8"/>
    <n v="0"/>
    <n v="0"/>
    <n v="0"/>
    <n v="0"/>
    <n v="0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"/>
    <n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4-18T13:09:45"/>
  </r>
  <r>
    <s v="01/248118"/>
    <n v="133"/>
    <s v="CZ010"/>
    <s v="Hlavní město Praha"/>
    <s v="50"/>
    <x v="2"/>
    <n v="1"/>
    <n v="0"/>
    <s v="Divadlo Palace"/>
    <n v="411"/>
    <s v="0"/>
    <n v="0"/>
    <s v="0"/>
    <n v="0"/>
    <s v="0"/>
    <n v="0"/>
    <n v="1"/>
    <n v="1"/>
    <n v="0"/>
    <n v="0"/>
    <n v="0"/>
    <n v="0"/>
    <n v="0"/>
    <n v="0"/>
    <n v="0"/>
    <n v="1"/>
    <s v="ANO"/>
    <n v="82200"/>
    <n v="0"/>
    <n v="36990"/>
    <n v="0"/>
    <n v="46718"/>
    <n v="22748"/>
    <n v="0"/>
    <n v="41511"/>
    <n v="0"/>
    <n v="307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200"/>
    <n v="0"/>
    <n v="36990"/>
    <n v="0"/>
    <n v="46718"/>
    <n v="22748"/>
    <n v="0"/>
    <n v="41511"/>
    <n v="0"/>
    <n v="30740"/>
    <n v="0"/>
    <n v="0"/>
    <n v="0"/>
    <n v="0"/>
    <n v="0"/>
    <n v="0"/>
    <n v="0"/>
    <n v="3288"/>
    <n v="0"/>
    <n v="2622"/>
    <n v="19261"/>
    <n v="8835"/>
    <n v="10426"/>
    <n v="0"/>
    <n v="0"/>
    <n v="0"/>
    <n v="0"/>
    <n v="0"/>
    <n v="0"/>
    <n v="0"/>
    <n v="0"/>
    <n v="18348"/>
    <n v="37609"/>
    <n v="0"/>
    <n v="0"/>
    <n v="0"/>
    <n v="0"/>
    <n v="0"/>
    <n v="0"/>
    <n v="0"/>
    <n v="29954"/>
    <n v="593"/>
    <n v="247"/>
    <n v="247"/>
    <n v="0"/>
    <n v="0"/>
    <n v="0"/>
    <n v="5387"/>
    <n v="101"/>
    <n v="354"/>
    <n v="150"/>
    <n v="0"/>
    <n v="36193"/>
    <n v="121"/>
    <n v="121"/>
    <n v="0"/>
    <n v="390"/>
    <n v="80"/>
    <n v="39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60"/>
    <n v="0"/>
    <n v="5"/>
    <d v="1899-12-31T00:00:00"/>
    <d v="1899-12-30T00:00:00"/>
    <d v="2010-04-01T14:48:41"/>
  </r>
  <r>
    <s v="01/249521"/>
    <n v="146"/>
    <s v="CZ052"/>
    <s v="Královéhradecký kraj"/>
    <s v="70"/>
    <x v="1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.89999999999998"/>
    <n v="0"/>
    <n v="263.89999999999998"/>
    <n v="0"/>
    <n v="0"/>
    <n v="0"/>
    <n v="38"/>
    <n v="0"/>
    <n v="0"/>
    <n v="0"/>
    <n v="0"/>
    <n v="0"/>
    <n v="301.89999999999998"/>
    <n v="0"/>
    <n v="0"/>
    <n v="0"/>
    <n v="0"/>
    <n v="0"/>
    <n v="0"/>
    <n v="0"/>
    <n v="226.6"/>
    <n v="0.6"/>
    <n v="73.5"/>
    <n v="73.5"/>
    <n v="0"/>
    <n v="0"/>
    <n v="0"/>
    <n v="0"/>
    <n v="0"/>
    <n v="0.7"/>
    <n v="0"/>
    <n v="0"/>
    <n v="300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0T00:00:00"/>
    <d v="1899-12-30T00:00:00"/>
    <d v="2010-04-08T09:47:14"/>
  </r>
  <r>
    <s v="01/251117"/>
    <n v="192"/>
    <s v="CZ010"/>
    <s v="Hlavní město Praha"/>
    <s v="6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0"/>
    <n v="0"/>
    <n v="2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0"/>
    <n v="0"/>
    <n v="0"/>
    <n v="1200"/>
    <n v="0"/>
    <n v="0"/>
    <n v="0"/>
    <n v="0"/>
    <n v="0"/>
    <n v="4500"/>
    <n v="0"/>
    <n v="0"/>
    <n v="0"/>
    <n v="3900"/>
    <n v="0"/>
    <n v="0"/>
    <n v="0"/>
    <n v="0"/>
    <n v="0"/>
    <n v="4500"/>
    <n v="0"/>
    <n v="0"/>
    <n v="0"/>
    <n v="3900"/>
    <n v="0"/>
    <n v="0"/>
    <n v="0"/>
    <n v="0"/>
    <n v="0"/>
    <n v="195"/>
    <n v="0"/>
    <n v="90"/>
    <n v="0"/>
    <n v="0"/>
    <n v="0"/>
    <n v="0"/>
    <n v="0"/>
    <n v="0"/>
    <n v="0"/>
    <n v="0"/>
    <n v="0"/>
    <n v="195"/>
    <n v="0"/>
    <n v="0"/>
    <n v="0"/>
    <n v="0"/>
    <n v="0"/>
    <n v="0"/>
    <n v="0"/>
    <n v="0"/>
    <n v="0"/>
    <n v="0"/>
    <n v="0"/>
    <n v="0"/>
    <n v="0"/>
    <n v="0"/>
    <n v="195"/>
    <n v="0"/>
    <n v="0"/>
    <n v="0"/>
    <n v="0"/>
    <n v="195"/>
    <n v="0"/>
    <n v="0"/>
    <n v="0"/>
    <n v="50"/>
    <n v="30"/>
    <n v="0"/>
    <n v="0"/>
    <n v="0"/>
    <n v="0"/>
    <n v="0"/>
    <n v="0"/>
    <n v="0"/>
    <n v="0"/>
    <n v="0"/>
    <n v="0"/>
    <n v="0"/>
    <n v="0"/>
    <n v="50"/>
    <n v="30"/>
    <n v="0"/>
    <n v="0"/>
    <n v="0"/>
    <n v="0"/>
    <n v="50"/>
    <n v="30"/>
    <n v="1"/>
    <n v="0"/>
    <n v="1"/>
    <n v="0"/>
    <n v="1"/>
    <n v="0"/>
    <d v="1899-12-31T00:00:00"/>
    <d v="1899-12-31T00:00:00"/>
    <d v="2010-04-18T12:37:56"/>
  </r>
  <r>
    <s v="01/253202"/>
    <n v="194"/>
    <s v="CZ020"/>
    <s v="Středočeský kraj"/>
    <s v="70"/>
    <x v="1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15"/>
    <n v="0"/>
    <n v="0"/>
    <n v="600"/>
    <n v="3910"/>
    <n v="0"/>
    <n v="5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0"/>
    <n v="0"/>
    <n v="0"/>
    <n v="700"/>
    <n v="0"/>
    <n v="0"/>
    <n v="0"/>
    <n v="6015"/>
    <n v="0"/>
    <n v="0"/>
    <n v="1300"/>
    <n v="3910"/>
    <n v="0"/>
    <n v="1240"/>
    <n v="0"/>
    <n v="0"/>
    <n v="0"/>
    <n v="6015"/>
    <n v="0"/>
    <n v="0"/>
    <n v="1300"/>
    <n v="3910"/>
    <n v="0"/>
    <n v="1240"/>
    <n v="0"/>
    <n v="0"/>
    <n v="0"/>
    <n v="280"/>
    <n v="0"/>
    <n v="280"/>
    <n v="0"/>
    <n v="0"/>
    <n v="40"/>
    <n v="0"/>
    <n v="10"/>
    <n v="0"/>
    <n v="0"/>
    <n v="0"/>
    <n v="0"/>
    <n v="330"/>
    <n v="0"/>
    <n v="0"/>
    <n v="0"/>
    <n v="0"/>
    <n v="0"/>
    <n v="0"/>
    <n v="0"/>
    <n v="80"/>
    <n v="0"/>
    <n v="0"/>
    <n v="0"/>
    <n v="0"/>
    <n v="0"/>
    <n v="0"/>
    <n v="250"/>
    <n v="0"/>
    <n v="0"/>
    <n v="0"/>
    <n v="0"/>
    <n v="330"/>
    <n v="0"/>
    <n v="0"/>
    <n v="0"/>
    <n v="150"/>
    <n v="30"/>
    <n v="0"/>
    <n v="0"/>
    <n v="0"/>
    <n v="0"/>
    <n v="0"/>
    <n v="0"/>
    <n v="0"/>
    <n v="0"/>
    <n v="0"/>
    <n v="0"/>
    <n v="0"/>
    <n v="0"/>
    <n v="120"/>
    <n v="30"/>
    <n v="0"/>
    <n v="0"/>
    <n v="0"/>
    <n v="0"/>
    <n v="150"/>
    <n v="40"/>
    <n v="1"/>
    <n v="0"/>
    <n v="1"/>
    <n v="0"/>
    <n v="1"/>
    <n v="0"/>
    <d v="1899-12-31T00:00:00"/>
    <d v="1899-12-30T00:00:00"/>
    <d v="2010-04-18T13:01:02"/>
  </r>
  <r>
    <s v="01/254116"/>
    <n v="63"/>
    <s v="CZ010"/>
    <s v="Hlavní město Praha"/>
    <s v="50"/>
    <x v="2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18"/>
    <n v="0"/>
    <n v="0"/>
    <n v="2829"/>
    <n v="11987"/>
    <n v="0"/>
    <n v="1809"/>
    <n v="0"/>
    <n v="0"/>
    <n v="0"/>
    <n v="1220"/>
    <n v="0"/>
    <n v="0"/>
    <n v="0"/>
    <n v="7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38"/>
    <n v="0"/>
    <n v="0"/>
    <n v="2829"/>
    <n v="12738"/>
    <n v="0"/>
    <n v="1809"/>
    <n v="0"/>
    <n v="0"/>
    <n v="0"/>
    <n v="6160"/>
    <n v="0"/>
    <n v="0"/>
    <n v="0"/>
    <n v="50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"/>
    <n v="50"/>
    <n v="0"/>
    <n v="0"/>
    <n v="0"/>
    <n v="0"/>
    <n v="0"/>
    <n v="0"/>
    <n v="0"/>
    <n v="0"/>
    <n v="220"/>
    <n v="50"/>
    <n v="220"/>
    <n v="50"/>
    <n v="0"/>
    <n v="0"/>
    <n v="0"/>
    <n v="0"/>
    <n v="0"/>
    <n v="0"/>
    <n v="0"/>
    <n v="0"/>
    <n v="0"/>
    <n v="20"/>
    <n v="0"/>
    <n v="15"/>
    <n v="1"/>
    <n v="0"/>
    <d v="1899-12-31T00:00:00"/>
    <d v="1899-12-31T00:00:00"/>
    <d v="2010-08-10T15:48:16"/>
  </r>
  <r>
    <s v="01/255611"/>
    <n v="204"/>
    <s v="CZ061"/>
    <s v="Pardubický kraj"/>
    <s v="50"/>
    <x v="2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  <n v="0"/>
    <n v="0"/>
    <n v="2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  <n v="0"/>
    <n v="0"/>
    <n v="29000"/>
    <n v="0"/>
    <n v="0"/>
    <n v="0"/>
    <n v="0"/>
    <n v="0"/>
    <n v="30000"/>
    <n v="0"/>
    <n v="0"/>
    <n v="0"/>
    <n v="29000"/>
    <n v="0"/>
    <n v="0"/>
    <n v="0"/>
    <n v="0"/>
    <n v="0"/>
    <n v="435"/>
    <n v="0"/>
    <n v="435"/>
    <n v="0"/>
    <n v="0"/>
    <n v="0"/>
    <n v="0"/>
    <n v="0"/>
    <n v="0"/>
    <n v="0"/>
    <n v="0"/>
    <n v="0"/>
    <n v="435"/>
    <n v="0"/>
    <n v="0"/>
    <n v="0"/>
    <n v="0"/>
    <n v="0"/>
    <n v="0"/>
    <n v="0"/>
    <n v="0"/>
    <n v="0"/>
    <n v="220"/>
    <n v="0"/>
    <n v="110"/>
    <n v="110"/>
    <n v="0"/>
    <n v="0"/>
    <n v="0"/>
    <n v="0"/>
    <n v="0"/>
    <n v="110"/>
    <n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20T11:09:29"/>
  </r>
  <r>
    <s v="01/256119"/>
    <n v="33"/>
    <s v="CZ010"/>
    <s v="Hlavní město Praha"/>
    <s v="50"/>
    <x v="2"/>
    <n v="1"/>
    <n v="0"/>
    <s v="Městská knihovna v Praze"/>
    <n v="38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22"/>
    <n v="0"/>
    <n v="18422"/>
    <n v="0"/>
    <n v="14000"/>
    <n v="14000"/>
    <n v="0"/>
    <n v="0"/>
    <n v="0"/>
    <n v="0"/>
    <n v="18422"/>
    <n v="0"/>
    <n v="18422"/>
    <n v="0"/>
    <n v="14000"/>
    <n v="14000"/>
    <n v="0"/>
    <n v="0"/>
    <n v="0"/>
    <n v="0"/>
    <n v="17370"/>
    <n v="0"/>
    <n v="17370"/>
    <n v="0"/>
    <n v="13300"/>
    <n v="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"/>
    <n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9"/>
    <n v="99"/>
    <n v="0"/>
    <n v="90"/>
    <n v="0"/>
    <n v="5"/>
    <n v="1"/>
    <n v="0"/>
    <d v="1899-12-31T00:00:00"/>
    <d v="1899-12-30T00:00:00"/>
    <d v="2010-04-20T11:22:39"/>
  </r>
  <r>
    <s v="01/257115"/>
    <n v="61"/>
    <s v="CZ010"/>
    <s v="Hlavní město Praha"/>
    <s v="71"/>
    <x v="1"/>
    <n v="1"/>
    <n v="0"/>
    <s v="Divadlo MeetFactory"/>
    <n v="80"/>
    <s v="0"/>
    <n v="0"/>
    <s v="0"/>
    <n v="0"/>
    <s v="0"/>
    <n v="0"/>
    <n v="0"/>
    <n v="0"/>
    <n v="0"/>
    <n v="0"/>
    <n v="0"/>
    <n v="0"/>
    <n v="0"/>
    <n v="0"/>
    <n v="0"/>
    <n v="1"/>
    <s v="ANO"/>
    <n v="3000"/>
    <n v="0"/>
    <n v="2800"/>
    <n v="0"/>
    <n v="2032"/>
    <n v="1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0"/>
    <n v="2800"/>
    <n v="0"/>
    <n v="2032"/>
    <n v="1900"/>
    <n v="0"/>
    <n v="0"/>
    <n v="0"/>
    <n v="0"/>
    <n v="0"/>
    <n v="0"/>
    <n v="0"/>
    <n v="0"/>
    <n v="0"/>
    <n v="0"/>
    <n v="0"/>
    <n v="0"/>
    <n v="0"/>
    <n v="0"/>
    <n v="1949"/>
    <n v="374"/>
    <n v="0"/>
    <n v="0"/>
    <n v="2954"/>
    <n v="0"/>
    <n v="0"/>
    <n v="1116"/>
    <n v="471"/>
    <n v="0"/>
    <n v="332"/>
    <n v="5"/>
    <n v="6827"/>
    <n v="0"/>
    <n v="0"/>
    <n v="0"/>
    <n v="0"/>
    <n v="0"/>
    <n v="0"/>
    <n v="0"/>
    <n v="5096"/>
    <n v="0"/>
    <n v="136"/>
    <n v="136"/>
    <n v="0"/>
    <n v="0"/>
    <n v="0"/>
    <n v="1271"/>
    <n v="0"/>
    <n v="0"/>
    <n v="252"/>
    <n v="56"/>
    <n v="6811"/>
    <n v="0"/>
    <n v="0"/>
    <n v="0"/>
    <n v="150"/>
    <n v="50"/>
    <n v="15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1"/>
    <n v="0"/>
    <n v="1"/>
    <n v="0"/>
    <d v="1899-12-31T00:00:00"/>
    <d v="1899-12-31T00:00:00"/>
    <d v="2010-04-27T11:04: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">
  <r>
    <s v="01/016111"/>
    <n v="217"/>
    <s v="CZ010"/>
    <s v="Hlavní město Praha"/>
    <s v="71"/>
    <x v="0"/>
    <n v="1"/>
    <n v="0"/>
    <s v="Divadlo Archa"/>
    <n v="12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161"/>
    <n v="0"/>
    <n v="0"/>
    <n v="15"/>
    <n v="0"/>
    <n v="0"/>
    <n v="110"/>
    <n v="15"/>
    <n v="271"/>
    <n v="10"/>
    <n v="0"/>
    <n v="0"/>
    <n v="43"/>
    <n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"/>
    <n v="3"/>
    <n v="19"/>
    <n v="19"/>
    <n v="1"/>
    <n v="0"/>
    <n v="0"/>
    <n v="3"/>
    <n v="3"/>
    <n v="0"/>
    <n v="0"/>
    <n v="0"/>
    <n v="0"/>
    <n v="0"/>
    <n v="1"/>
    <n v="1"/>
    <n v="1"/>
    <n v="7"/>
    <n v="7"/>
    <n v="48"/>
    <n v="32"/>
    <n v="32"/>
    <n v="85"/>
    <n v="85"/>
    <n v="70"/>
    <n v="36"/>
    <n v="36"/>
    <n v="157"/>
    <n v="157"/>
    <n v="2"/>
    <n v="1"/>
    <n v="1"/>
    <n v="3"/>
    <n v="3"/>
    <n v="22"/>
    <n v="19"/>
    <n v="61"/>
    <n v="0"/>
    <n v="9700"/>
    <n v="9700"/>
    <n v="0"/>
    <n v="300"/>
    <n v="9533"/>
    <n v="9533"/>
    <n v="0"/>
    <n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2600"/>
    <n v="2962"/>
    <n v="2962"/>
    <n v="0"/>
    <n v="2549"/>
    <n v="230"/>
    <n v="230"/>
    <n v="0"/>
    <n v="0"/>
    <n v="214"/>
    <n v="214"/>
    <n v="0"/>
    <n v="0"/>
    <n v="0"/>
    <n v="0"/>
    <n v="0"/>
    <n v="0"/>
    <n v="0"/>
    <n v="0"/>
    <n v="0"/>
    <n v="0"/>
    <n v="2400"/>
    <n v="2400"/>
    <n v="0"/>
    <n v="0"/>
    <n v="1223"/>
    <n v="1223"/>
    <n v="0"/>
    <n v="0"/>
    <n v="12800"/>
    <n v="12800"/>
    <n v="0"/>
    <n v="2000"/>
    <n v="10820"/>
    <n v="10820"/>
    <n v="0"/>
    <n v="1799"/>
    <n v="28130"/>
    <n v="28130"/>
    <n v="0"/>
    <n v="4900"/>
    <n v="24752"/>
    <n v="24752"/>
    <n v="0"/>
    <n v="4640"/>
    <n v="1600"/>
    <n v="1600"/>
    <n v="0"/>
    <n v="0"/>
    <n v="1437"/>
    <n v="1437"/>
    <n v="0"/>
    <n v="0"/>
    <n v="1"/>
    <n v="1"/>
    <d v="2010-04-30T13:17:16"/>
  </r>
  <r>
    <s v="01/024111"/>
    <n v="22"/>
    <s v="CZ010"/>
    <s v="Hlavní město Praha"/>
    <s v="50"/>
    <x v="1"/>
    <n v="1"/>
    <n v="0"/>
    <s v="Divadlo v Celetné"/>
    <n v="184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55"/>
    <n v="6"/>
    <n v="0"/>
    <n v="27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3"/>
    <n v="0"/>
    <n v="54"/>
    <n v="0"/>
    <n v="21"/>
    <n v="0"/>
    <n v="0"/>
    <n v="32"/>
    <n v="25"/>
    <n v="0"/>
    <n v="0"/>
    <n v="0"/>
    <n v="0"/>
    <n v="0"/>
    <n v="1"/>
    <n v="0"/>
    <n v="0"/>
    <n v="1"/>
    <n v="0"/>
    <n v="4"/>
    <n v="0"/>
    <n v="0"/>
    <n v="5"/>
    <n v="3"/>
    <n v="93"/>
    <n v="9"/>
    <n v="0"/>
    <n v="363"/>
    <n v="39"/>
    <n v="31"/>
    <n v="0"/>
    <n v="0"/>
    <n v="54"/>
    <n v="25"/>
    <n v="44"/>
    <n v="5"/>
    <n v="4"/>
    <n v="0"/>
    <n v="40088"/>
    <n v="1928"/>
    <n v="38160"/>
    <n v="608"/>
    <n v="25295"/>
    <n v="1118"/>
    <n v="24177"/>
    <n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92"/>
    <n v="0"/>
    <n v="9392"/>
    <n v="152"/>
    <n v="6004"/>
    <n v="0"/>
    <n v="6004"/>
    <n v="24"/>
    <n v="3429"/>
    <n v="2970"/>
    <n v="459"/>
    <n v="0"/>
    <n v="1688"/>
    <n v="1592"/>
    <n v="96"/>
    <n v="0"/>
    <n v="0"/>
    <n v="0"/>
    <n v="0"/>
    <n v="0"/>
    <n v="0"/>
    <n v="0"/>
    <n v="0"/>
    <n v="0"/>
    <n v="152"/>
    <n v="0"/>
    <n v="152"/>
    <n v="152"/>
    <n v="5"/>
    <n v="0"/>
    <n v="5"/>
    <n v="5"/>
    <n v="900"/>
    <n v="532"/>
    <n v="368"/>
    <n v="0"/>
    <n v="282"/>
    <n v="273"/>
    <n v="9"/>
    <n v="0"/>
    <n v="53961"/>
    <n v="5430"/>
    <n v="48531"/>
    <n v="912"/>
    <n v="33274"/>
    <n v="2983"/>
    <n v="30291"/>
    <n v="126"/>
    <n v="7091"/>
    <n v="3122"/>
    <n v="3969"/>
    <n v="0"/>
    <n v="4963"/>
    <n v="1592"/>
    <n v="3371"/>
    <n v="0"/>
    <n v="1"/>
    <n v="1"/>
    <d v="2010-04-30T13:43:04"/>
  </r>
  <r>
    <s v="01/025111"/>
    <n v="104"/>
    <s v="CZ010"/>
    <s v="Hlavní město Praha"/>
    <s v="71"/>
    <x v="0"/>
    <n v="1"/>
    <n v="0"/>
    <s v="Divadlo v Řeznické"/>
    <n v="7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50"/>
    <n v="5"/>
    <n v="0"/>
    <n v="3"/>
    <n v="0"/>
    <n v="0"/>
    <n v="0"/>
    <n v="8"/>
    <n v="50"/>
    <n v="12"/>
    <n v="4"/>
    <n v="1"/>
    <n v="159"/>
    <n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4"/>
    <n v="1"/>
    <n v="159"/>
    <n v="136"/>
    <n v="0"/>
    <n v="0"/>
    <n v="0"/>
    <n v="0"/>
    <n v="0"/>
    <n v="6"/>
    <n v="0"/>
    <n v="10"/>
    <n v="8"/>
    <n v="11448"/>
    <n v="9792"/>
    <n v="1656"/>
    <n v="0"/>
    <n v="8678"/>
    <n v="7068"/>
    <n v="1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48"/>
    <n v="9792"/>
    <n v="1656"/>
    <n v="0"/>
    <n v="8678"/>
    <n v="7068"/>
    <n v="1610"/>
    <n v="0"/>
    <n v="0"/>
    <n v="0"/>
    <n v="0"/>
    <n v="0"/>
    <n v="0"/>
    <n v="0"/>
    <n v="0"/>
    <n v="0"/>
    <n v="1"/>
    <n v="1"/>
    <d v="2010-06-03T09:53:42"/>
  </r>
  <r>
    <s v="01/034111"/>
    <n v="60"/>
    <s v="CZ010"/>
    <s v="Hlavní město Praha"/>
    <s v="50"/>
    <x v="1"/>
    <n v="1"/>
    <n v="0"/>
    <s v="Divadlo Komedie"/>
    <n v="259"/>
    <s v="0"/>
    <n v="0"/>
    <s v="0"/>
    <n v="0"/>
    <s v="0"/>
    <n v="0"/>
    <n v="0"/>
    <n v="0"/>
    <n v="0"/>
    <n v="0"/>
    <n v="0"/>
    <n v="0"/>
    <n v="0"/>
    <n v="0"/>
    <n v="0"/>
    <n v="1"/>
    <s v="ANO"/>
    <n v="2"/>
    <n v="0"/>
    <n v="7"/>
    <n v="0"/>
    <n v="5.5"/>
    <n v="0"/>
    <n v="9"/>
    <n v="0"/>
    <n v="23.5"/>
    <n v="0"/>
    <n v="34"/>
    <n v="8"/>
    <n v="6"/>
    <n v="248"/>
    <n v="232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5"/>
    <n v="0"/>
    <n v="0"/>
    <n v="5"/>
    <n v="0"/>
    <n v="0"/>
    <n v="0"/>
    <n v="0"/>
    <n v="0"/>
    <n v="0"/>
    <n v="5"/>
    <n v="5"/>
    <n v="4"/>
    <n v="5"/>
    <n v="4"/>
    <n v="0"/>
    <n v="0"/>
    <n v="0"/>
    <n v="0"/>
    <n v="0"/>
    <n v="0"/>
    <n v="0"/>
    <n v="0"/>
    <n v="0"/>
    <n v="0"/>
    <n v="45"/>
    <n v="14"/>
    <n v="10"/>
    <n v="259"/>
    <n v="236"/>
    <n v="3"/>
    <n v="1"/>
    <n v="0"/>
    <n v="24"/>
    <n v="17"/>
    <n v="8"/>
    <n v="6"/>
    <n v="8"/>
    <n v="0"/>
    <n v="38078"/>
    <n v="36054"/>
    <n v="2024"/>
    <n v="777"/>
    <n v="29645"/>
    <n v="28057"/>
    <n v="1588"/>
    <n v="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"/>
    <n v="0"/>
    <n v="259"/>
    <n v="0"/>
    <n v="259"/>
    <n v="0"/>
    <n v="259"/>
    <n v="0"/>
    <n v="1116"/>
    <n v="0"/>
    <n v="1116"/>
    <n v="598"/>
    <n v="670"/>
    <n v="0"/>
    <n v="670"/>
    <n v="198"/>
    <n v="0"/>
    <n v="0"/>
    <n v="0"/>
    <n v="0"/>
    <n v="0"/>
    <n v="0"/>
    <n v="0"/>
    <n v="0"/>
    <n v="666"/>
    <n v="407"/>
    <n v="259"/>
    <n v="259"/>
    <n v="613"/>
    <n v="354"/>
    <n v="259"/>
    <n v="259"/>
    <n v="0"/>
    <n v="0"/>
    <n v="0"/>
    <n v="0"/>
    <n v="0"/>
    <n v="0"/>
    <n v="0"/>
    <n v="0"/>
    <n v="0"/>
    <n v="0"/>
    <n v="0"/>
    <n v="0"/>
    <n v="0"/>
    <n v="0"/>
    <n v="0"/>
    <n v="0"/>
    <n v="40119"/>
    <n v="36461"/>
    <n v="3658"/>
    <n v="1634"/>
    <n v="31187"/>
    <n v="28411"/>
    <n v="2776"/>
    <n v="1228"/>
    <n v="2792"/>
    <n v="2274"/>
    <n v="518"/>
    <n v="0"/>
    <n v="2069"/>
    <n v="1657"/>
    <n v="412"/>
    <n v="0"/>
    <n v="1"/>
    <n v="0"/>
    <d v="2010-02-11T20:31:04"/>
  </r>
  <r>
    <s v="01/043112"/>
    <n v="109"/>
    <s v="CZ010"/>
    <s v="Hlavní město Praha"/>
    <s v="70"/>
    <x v="0"/>
    <n v="1"/>
    <n v="0"/>
    <s v="Divadlo U Hasičů"/>
    <n v="358"/>
    <s v="0"/>
    <n v="0"/>
    <s v="0"/>
    <n v="0"/>
    <s v="0"/>
    <n v="0"/>
    <n v="0"/>
    <n v="0"/>
    <n v="0"/>
    <n v="0"/>
    <n v="0"/>
    <n v="0"/>
    <n v="0"/>
    <n v="0"/>
    <n v="0"/>
    <n v="1"/>
    <s v="ANO"/>
    <n v="3"/>
    <n v="3"/>
    <n v="0"/>
    <n v="0"/>
    <n v="2"/>
    <n v="0"/>
    <n v="0"/>
    <n v="0"/>
    <n v="5"/>
    <n v="3"/>
    <n v="60"/>
    <n v="4"/>
    <n v="0"/>
    <n v="215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0"/>
    <n v="0"/>
    <n v="0"/>
    <n v="0"/>
    <n v="0"/>
    <n v="0"/>
    <n v="0"/>
    <n v="0"/>
    <n v="0"/>
    <n v="0"/>
    <n v="0"/>
    <n v="1"/>
    <n v="0"/>
    <n v="0"/>
    <n v="32"/>
    <n v="0"/>
    <n v="10"/>
    <n v="0"/>
    <n v="0"/>
    <n v="10"/>
    <n v="4"/>
    <n v="75"/>
    <n v="4"/>
    <n v="0"/>
    <n v="261"/>
    <n v="144"/>
    <n v="20"/>
    <n v="0"/>
    <n v="0"/>
    <n v="88"/>
    <n v="60"/>
    <n v="16"/>
    <n v="16"/>
    <n v="10"/>
    <n v="0"/>
    <n v="75180"/>
    <n v="50120"/>
    <n v="25060"/>
    <n v="0"/>
    <n v="43400"/>
    <n v="29400"/>
    <n v="1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2"/>
    <n v="0"/>
    <n v="1432"/>
    <n v="0"/>
    <n v="1040"/>
    <n v="0"/>
    <n v="1040"/>
    <n v="0"/>
    <n v="0"/>
    <n v="0"/>
    <n v="0"/>
    <n v="0"/>
    <n v="0"/>
    <n v="0"/>
    <n v="0"/>
    <n v="0"/>
    <n v="0"/>
    <n v="0"/>
    <n v="0"/>
    <n v="0"/>
    <n v="0"/>
    <n v="0"/>
    <n v="0"/>
    <n v="0"/>
    <n v="11456"/>
    <n v="0"/>
    <n v="11456"/>
    <n v="0"/>
    <n v="6400"/>
    <n v="0"/>
    <n v="6400"/>
    <n v="0"/>
    <n v="3580"/>
    <n v="1432"/>
    <n v="2148"/>
    <n v="1432"/>
    <n v="2000"/>
    <n v="800"/>
    <n v="1200"/>
    <n v="800"/>
    <n v="91648"/>
    <n v="51552"/>
    <n v="40096"/>
    <n v="1432"/>
    <n v="52840"/>
    <n v="30200"/>
    <n v="22640"/>
    <n v="800"/>
    <n v="31504"/>
    <n v="21480"/>
    <n v="10024"/>
    <n v="0"/>
    <n v="22000"/>
    <n v="15000"/>
    <n v="7000"/>
    <n v="0"/>
    <n v="1"/>
    <n v="0"/>
    <d v="2010-03-18T10:43:17"/>
  </r>
  <r>
    <s v="01/050113"/>
    <n v="76"/>
    <s v="CZ010"/>
    <s v="Hlavní město Praha"/>
    <s v="30"/>
    <x v="2"/>
    <n v="1"/>
    <n v="0"/>
    <s v="Žižkovské divadlo Járy Cimrmana"/>
    <n v="23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.2"/>
    <n v="0"/>
    <n v="1.5"/>
    <n v="4"/>
    <n v="6.7"/>
    <n v="4"/>
    <n v="37"/>
    <n v="0"/>
    <n v="0"/>
    <n v="181"/>
    <n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"/>
    <n v="0"/>
    <n v="0"/>
    <n v="181"/>
    <n v="181"/>
    <n v="0"/>
    <n v="0"/>
    <n v="0"/>
    <n v="0"/>
    <n v="0"/>
    <n v="6"/>
    <n v="1"/>
    <n v="45"/>
    <n v="0"/>
    <n v="41630"/>
    <n v="41630"/>
    <n v="0"/>
    <n v="230"/>
    <n v="38175"/>
    <n v="38175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30"/>
    <n v="41630"/>
    <n v="0"/>
    <n v="230"/>
    <n v="38175"/>
    <n v="38175"/>
    <n v="0"/>
    <n v="207"/>
    <n v="0"/>
    <n v="0"/>
    <n v="0"/>
    <n v="0"/>
    <n v="0"/>
    <n v="0"/>
    <n v="0"/>
    <n v="0"/>
    <n v="1"/>
    <n v="1"/>
    <d v="2010-03-09T10:59:02"/>
  </r>
  <r>
    <s v="01/052114"/>
    <n v="90"/>
    <s v="CZ010"/>
    <s v="Hlavní město Praha"/>
    <s v="70"/>
    <x v="0"/>
    <n v="1"/>
    <n v="0"/>
    <s v="Divadlo Dobeška"/>
    <n v="1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65"/>
    <n v="0"/>
    <n v="0"/>
    <n v="0"/>
    <n v="0"/>
    <n v="0"/>
    <n v="0"/>
    <n v="0"/>
    <n v="65"/>
    <n v="34"/>
    <n v="2"/>
    <n v="2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0"/>
    <n v="0"/>
    <n v="24"/>
    <n v="24"/>
    <n v="0"/>
    <n v="0"/>
    <n v="0"/>
    <n v="0"/>
    <n v="0"/>
    <n v="0"/>
    <n v="0"/>
    <n v="0"/>
    <n v="0"/>
    <n v="0"/>
    <n v="0"/>
    <n v="0"/>
    <n v="0"/>
    <n v="0"/>
    <n v="0"/>
    <n v="58"/>
    <n v="2"/>
    <n v="2"/>
    <n v="58"/>
    <n v="58"/>
    <n v="24"/>
    <n v="0"/>
    <n v="0"/>
    <n v="24"/>
    <n v="24"/>
    <n v="18"/>
    <n v="0"/>
    <n v="26"/>
    <n v="6"/>
    <n v="15100"/>
    <n v="15100"/>
    <n v="0"/>
    <n v="0"/>
    <n v="9500"/>
    <n v="9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00"/>
    <n v="6600"/>
    <n v="0"/>
    <n v="0"/>
    <n v="2900"/>
    <n v="2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00"/>
    <n v="21700"/>
    <n v="0"/>
    <n v="0"/>
    <n v="12400"/>
    <n v="12400"/>
    <n v="0"/>
    <n v="0"/>
    <n v="6600"/>
    <n v="6600"/>
    <n v="0"/>
    <n v="0"/>
    <n v="2900"/>
    <n v="2900"/>
    <n v="0"/>
    <n v="0"/>
    <n v="1"/>
    <n v="1"/>
    <d v="2010-06-03T09:54:13"/>
  </r>
  <r>
    <s v="01/057114"/>
    <n v="112"/>
    <s v="CZ010"/>
    <s v="Hlavní město Praha"/>
    <s v="30"/>
    <x v="2"/>
    <n v="1"/>
    <n v="0"/>
    <s v="Divadelní sál KC &quot;12&quot;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0"/>
    <n v="0"/>
    <n v="124"/>
    <n v="124"/>
    <n v="62"/>
    <n v="0"/>
    <n v="0"/>
    <n v="126"/>
    <n v="126"/>
    <n v="60"/>
    <n v="0"/>
    <n v="0"/>
    <n v="124"/>
    <n v="124"/>
    <n v="28"/>
    <n v="0"/>
    <n v="132"/>
    <n v="344"/>
    <n v="240"/>
    <n v="240"/>
    <n v="0"/>
    <n v="0"/>
    <n v="240"/>
    <n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80"/>
    <n v="14880"/>
    <n v="0"/>
    <n v="0"/>
    <n v="12489"/>
    <n v="12489"/>
    <n v="0"/>
    <n v="0"/>
    <n v="15120"/>
    <n v="15120"/>
    <n v="0"/>
    <n v="0"/>
    <n v="12729"/>
    <n v="12729"/>
    <n v="0"/>
    <n v="0"/>
    <n v="14880"/>
    <n v="14880"/>
    <n v="0"/>
    <n v="0"/>
    <n v="12489"/>
    <n v="12489"/>
    <n v="0"/>
    <n v="0"/>
    <n v="1"/>
    <n v="1"/>
    <d v="2010-03-25T15:19:12"/>
  </r>
  <r>
    <s v="01/077116"/>
    <n v="113"/>
    <s v="CZ010"/>
    <s v="Hlavní město Praha"/>
    <s v="30"/>
    <x v="2"/>
    <n v="2"/>
    <n v="0"/>
    <s v="Společenský sál KS Průhon"/>
    <n v="100"/>
    <s v="Sál Sokolovna Řep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"/>
    <n v="0"/>
    <n v="0"/>
    <n v="49"/>
    <n v="49"/>
    <n v="15"/>
    <n v="0"/>
    <n v="0"/>
    <n v="16"/>
    <n v="16"/>
    <n v="0"/>
    <n v="0"/>
    <n v="0"/>
    <n v="0"/>
    <n v="0"/>
    <n v="36"/>
    <n v="0"/>
    <n v="0"/>
    <n v="39"/>
    <n v="39"/>
    <n v="90"/>
    <n v="0"/>
    <n v="0"/>
    <n v="104"/>
    <n v="104"/>
    <n v="54"/>
    <n v="0"/>
    <n v="0"/>
    <n v="68"/>
    <n v="68"/>
    <n v="55"/>
    <n v="0"/>
    <n v="20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00"/>
    <n v="4900"/>
    <n v="0"/>
    <n v="0"/>
    <n v="3759"/>
    <n v="3759"/>
    <n v="0"/>
    <n v="0"/>
    <n v="1600"/>
    <n v="1600"/>
    <n v="0"/>
    <n v="0"/>
    <n v="758"/>
    <n v="758"/>
    <n v="0"/>
    <n v="0"/>
    <n v="0"/>
    <n v="0"/>
    <n v="0"/>
    <n v="0"/>
    <n v="0"/>
    <n v="0"/>
    <n v="0"/>
    <n v="0"/>
    <n v="3900"/>
    <n v="3900"/>
    <n v="0"/>
    <n v="0"/>
    <n v="1798"/>
    <n v="1798"/>
    <n v="0"/>
    <n v="0"/>
    <n v="10400"/>
    <n v="10400"/>
    <n v="0"/>
    <n v="0"/>
    <n v="6315"/>
    <n v="6315"/>
    <n v="0"/>
    <n v="0"/>
    <n v="6800"/>
    <n v="6800"/>
    <n v="0"/>
    <n v="0"/>
    <n v="5061"/>
    <n v="5061"/>
    <n v="0"/>
    <n v="0"/>
    <n v="1"/>
    <n v="1"/>
    <d v="2010-05-03T10:56:45"/>
  </r>
  <r>
    <s v="01/080117"/>
    <n v="172"/>
    <s v="CZ010"/>
    <s v="Hlavní město Praha"/>
    <s v="70"/>
    <x v="0"/>
    <n v="2"/>
    <n v="0"/>
    <s v="Velký sál"/>
    <n v="85"/>
    <s v="Malý sál"/>
    <n v="16"/>
    <s v="0"/>
    <n v="0"/>
    <s v="0"/>
    <n v="0"/>
    <n v="0"/>
    <n v="0"/>
    <n v="0"/>
    <n v="0"/>
    <n v="0"/>
    <n v="0"/>
    <n v="0"/>
    <n v="0"/>
    <n v="0"/>
    <n v="1"/>
    <s v="ANO"/>
    <n v="1"/>
    <n v="107"/>
    <n v="1"/>
    <n v="0"/>
    <n v="0"/>
    <n v="0"/>
    <n v="0"/>
    <n v="10"/>
    <n v="2"/>
    <n v="117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30"/>
    <n v="7"/>
    <n v="6"/>
    <n v="94"/>
    <n v="85"/>
    <n v="0"/>
    <n v="0"/>
    <n v="0"/>
    <n v="0"/>
    <n v="0"/>
    <n v="1"/>
    <n v="0"/>
    <n v="0"/>
    <n v="1"/>
    <n v="0"/>
    <n v="6"/>
    <n v="2"/>
    <n v="2"/>
    <n v="18"/>
    <n v="18"/>
    <n v="2"/>
    <n v="0"/>
    <n v="0"/>
    <n v="2"/>
    <n v="2"/>
    <n v="40"/>
    <n v="9"/>
    <n v="8"/>
    <n v="117"/>
    <n v="105"/>
    <n v="7"/>
    <n v="0"/>
    <n v="0"/>
    <n v="19"/>
    <n v="14"/>
    <n v="7"/>
    <n v="4"/>
    <n v="12"/>
    <n v="1"/>
    <n v="0"/>
    <n v="0"/>
    <n v="0"/>
    <n v="0"/>
    <n v="0"/>
    <n v="0"/>
    <n v="0"/>
    <n v="0"/>
    <n v="170"/>
    <n v="0"/>
    <n v="170"/>
    <n v="170"/>
    <n v="170"/>
    <n v="0"/>
    <n v="170"/>
    <n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2"/>
    <n v="5377"/>
    <n v="765"/>
    <n v="595"/>
    <n v="3858"/>
    <n v="3093"/>
    <n v="765"/>
    <n v="269"/>
    <n v="0"/>
    <n v="0"/>
    <n v="0"/>
    <n v="0"/>
    <n v="0"/>
    <n v="0"/>
    <n v="0"/>
    <n v="0"/>
    <n v="85"/>
    <n v="0"/>
    <n v="85"/>
    <n v="0"/>
    <n v="85"/>
    <n v="0"/>
    <n v="85"/>
    <n v="0"/>
    <n v="1204"/>
    <n v="1204"/>
    <n v="0"/>
    <n v="0"/>
    <n v="733"/>
    <n v="733"/>
    <n v="0"/>
    <n v="0"/>
    <n v="1100"/>
    <n v="1100"/>
    <n v="0"/>
    <n v="0"/>
    <n v="1100"/>
    <n v="1100"/>
    <n v="0"/>
    <n v="0"/>
    <n v="8701"/>
    <n v="7681"/>
    <n v="1020"/>
    <n v="765"/>
    <n v="5946"/>
    <n v="4926"/>
    <n v="1020"/>
    <n v="439"/>
    <n v="1998"/>
    <n v="1573"/>
    <n v="425"/>
    <n v="170"/>
    <n v="1950"/>
    <n v="1525"/>
    <n v="425"/>
    <n v="170"/>
    <n v="1"/>
    <n v="1"/>
    <d v="2010-06-03T09:54:45"/>
  </r>
  <r>
    <s v="01/086118"/>
    <n v="136"/>
    <s v="CZ010"/>
    <s v="Hlavní město Praha"/>
    <s v="30"/>
    <x v="2"/>
    <n v="1"/>
    <n v="0"/>
    <s v="Divadlo Karla Hackera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46"/>
    <n v="0"/>
    <n v="0"/>
    <n v="2"/>
    <n v="0"/>
    <n v="0"/>
    <n v="0"/>
    <n v="2"/>
    <n v="46"/>
    <n v="38"/>
    <n v="0"/>
    <n v="0"/>
    <n v="111"/>
    <n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"/>
    <n v="0"/>
    <n v="0"/>
    <n v="37"/>
    <n v="37"/>
    <n v="0"/>
    <n v="0"/>
    <n v="0"/>
    <n v="0"/>
    <n v="0"/>
    <n v="0"/>
    <n v="0"/>
    <n v="0"/>
    <n v="0"/>
    <n v="0"/>
    <n v="16"/>
    <n v="0"/>
    <n v="0"/>
    <n v="25"/>
    <n v="25"/>
    <n v="77"/>
    <n v="0"/>
    <n v="0"/>
    <n v="173"/>
    <n v="173"/>
    <n v="60"/>
    <n v="0"/>
    <n v="0"/>
    <n v="155"/>
    <n v="155"/>
    <n v="46"/>
    <n v="0"/>
    <n v="0"/>
    <n v="0"/>
    <n v="13320"/>
    <n v="13320"/>
    <n v="0"/>
    <n v="0"/>
    <n v="11787"/>
    <n v="117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4440"/>
    <n v="0"/>
    <n v="0"/>
    <n v="2403"/>
    <n v="24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0"/>
    <n v="2432"/>
    <n v="2432"/>
    <n v="0"/>
    <n v="0"/>
    <n v="20760"/>
    <n v="20760"/>
    <n v="0"/>
    <n v="0"/>
    <n v="16622"/>
    <n v="16622"/>
    <n v="0"/>
    <n v="0"/>
    <n v="18600"/>
    <n v="18600"/>
    <n v="0"/>
    <n v="0"/>
    <n v="15013"/>
    <n v="15013"/>
    <n v="0"/>
    <n v="0"/>
    <n v="1"/>
    <n v="1"/>
    <d v="2010-06-03T10:01:19"/>
  </r>
  <r>
    <s v="01/088118"/>
    <n v="46"/>
    <s v="CZ010"/>
    <s v="Hlavní město Praha"/>
    <s v="71"/>
    <x v="0"/>
    <n v="1"/>
    <n v="0"/>
    <s v="Salesiánské divadlo"/>
    <n v="4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.5"/>
    <n v="0"/>
    <n v="0"/>
    <n v="0"/>
    <n v="1"/>
    <n v="0"/>
    <n v="2.5"/>
    <n v="0"/>
    <n v="5"/>
    <n v="0"/>
    <n v="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36"/>
    <n v="0"/>
    <n v="5"/>
    <n v="0"/>
    <n v="0"/>
    <n v="36"/>
    <n v="0"/>
    <n v="2"/>
    <n v="1"/>
    <n v="0"/>
    <n v="0"/>
    <n v="14400"/>
    <n v="0"/>
    <n v="14400"/>
    <n v="13600"/>
    <n v="10800"/>
    <n v="0"/>
    <n v="10800"/>
    <n v="10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00"/>
    <n v="0"/>
    <n v="14400"/>
    <n v="13600"/>
    <n v="10800"/>
    <n v="0"/>
    <n v="10800"/>
    <n v="10200"/>
    <n v="14400"/>
    <n v="0"/>
    <n v="14400"/>
    <n v="13600"/>
    <n v="10800"/>
    <n v="0"/>
    <n v="10800"/>
    <n v="10200"/>
    <n v="1"/>
    <n v="1"/>
    <d v="2010-06-30T15:23:13"/>
  </r>
  <r>
    <s v="01/090119"/>
    <n v="101"/>
    <s v="CZ010"/>
    <s v="Hlavní město Praha"/>
    <s v="30"/>
    <x v="2"/>
    <n v="2"/>
    <n v="0"/>
    <s v="Gong - velký sál"/>
    <n v="250"/>
    <s v="Gong - 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8"/>
    <n v="3"/>
    <n v="3"/>
    <n v="114"/>
    <n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3"/>
    <n v="3"/>
    <n v="114"/>
    <n v="114"/>
    <n v="13"/>
    <n v="3"/>
    <n v="3"/>
    <n v="99"/>
    <n v="99"/>
    <n v="4"/>
    <n v="0"/>
    <n v="70"/>
    <n v="58"/>
    <n v="28500"/>
    <n v="28500"/>
    <n v="0"/>
    <n v="0"/>
    <n v="17059"/>
    <n v="17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500"/>
    <n v="28500"/>
    <n v="0"/>
    <n v="0"/>
    <n v="17059"/>
    <n v="17059"/>
    <n v="0"/>
    <n v="0"/>
    <n v="24750"/>
    <n v="24750"/>
    <n v="0"/>
    <n v="0"/>
    <n v="15024"/>
    <n v="15024"/>
    <n v="0"/>
    <n v="0"/>
    <n v="1"/>
    <n v="1"/>
    <d v="2010-06-03T10:00:51"/>
  </r>
  <r>
    <s v="01/096214"/>
    <n v="186"/>
    <s v="CZ020"/>
    <s v="Středočeský kraj"/>
    <s v="30"/>
    <x v="2"/>
    <n v="3"/>
    <n v="0"/>
    <s v="Hlavní scéna"/>
    <n v="486"/>
    <s v="Studiová scéna"/>
    <n v="90"/>
    <s v="Pod točnou"/>
    <n v="50"/>
    <s v="0"/>
    <n v="0"/>
    <n v="0"/>
    <n v="0"/>
    <n v="0"/>
    <n v="0"/>
    <n v="0"/>
    <n v="0"/>
    <n v="0"/>
    <n v="0"/>
    <n v="0"/>
    <n v="1"/>
    <s v="ANO"/>
    <n v="0"/>
    <n v="0"/>
    <n v="1"/>
    <n v="0"/>
    <n v="3"/>
    <n v="0"/>
    <n v="5"/>
    <n v="0"/>
    <n v="9"/>
    <n v="0"/>
    <n v="53"/>
    <n v="0"/>
    <n v="0"/>
    <n v="71"/>
    <n v="71"/>
    <n v="1"/>
    <n v="0"/>
    <n v="0"/>
    <n v="1"/>
    <n v="1"/>
    <n v="2"/>
    <n v="0"/>
    <n v="0"/>
    <n v="2"/>
    <n v="2"/>
    <n v="3"/>
    <n v="0"/>
    <n v="0"/>
    <n v="3"/>
    <n v="3"/>
    <n v="4"/>
    <n v="0"/>
    <n v="0"/>
    <n v="4"/>
    <n v="4"/>
    <n v="7"/>
    <n v="0"/>
    <n v="0"/>
    <n v="7"/>
    <n v="0"/>
    <n v="2"/>
    <n v="0"/>
    <n v="0"/>
    <n v="2"/>
    <n v="2"/>
    <n v="0"/>
    <n v="0"/>
    <n v="0"/>
    <n v="0"/>
    <n v="0"/>
    <n v="4"/>
    <n v="0"/>
    <n v="0"/>
    <n v="4"/>
    <n v="4"/>
    <n v="37"/>
    <n v="0"/>
    <n v="0"/>
    <n v="41"/>
    <n v="17"/>
    <n v="113"/>
    <n v="0"/>
    <n v="0"/>
    <n v="135"/>
    <n v="104"/>
    <n v="27"/>
    <n v="0"/>
    <n v="0"/>
    <n v="37"/>
    <n v="37"/>
    <n v="41"/>
    <n v="2"/>
    <n v="24"/>
    <n v="0"/>
    <n v="34506"/>
    <n v="34506"/>
    <n v="0"/>
    <n v="0"/>
    <n v="34158"/>
    <n v="34158"/>
    <n v="0"/>
    <n v="0"/>
    <n v="486"/>
    <n v="486"/>
    <n v="0"/>
    <n v="0"/>
    <n v="486"/>
    <n v="486"/>
    <n v="0"/>
    <n v="0"/>
    <n v="972"/>
    <n v="972"/>
    <n v="0"/>
    <n v="0"/>
    <n v="972"/>
    <n v="972"/>
    <n v="0"/>
    <n v="0"/>
    <n v="1458"/>
    <n v="1458"/>
    <n v="0"/>
    <n v="0"/>
    <n v="1458"/>
    <n v="1458"/>
    <n v="0"/>
    <n v="0"/>
    <n v="1944"/>
    <n v="1944"/>
    <n v="0"/>
    <n v="0"/>
    <n v="1612"/>
    <n v="1612"/>
    <n v="0"/>
    <n v="0"/>
    <n v="3402"/>
    <n v="0"/>
    <n v="3402"/>
    <n v="972"/>
    <n v="2701"/>
    <n v="0"/>
    <n v="2701"/>
    <n v="779"/>
    <n v="700"/>
    <n v="700"/>
    <n v="0"/>
    <n v="0"/>
    <n v="689"/>
    <n v="689"/>
    <n v="0"/>
    <n v="0"/>
    <n v="0"/>
    <n v="0"/>
    <n v="0"/>
    <n v="0"/>
    <n v="0"/>
    <n v="0"/>
    <n v="0"/>
    <n v="0"/>
    <n v="1944"/>
    <n v="1944"/>
    <n v="0"/>
    <n v="0"/>
    <n v="1941"/>
    <n v="1941"/>
    <n v="0"/>
    <n v="0"/>
    <n v="18466"/>
    <n v="7650"/>
    <n v="10816"/>
    <n v="0"/>
    <n v="17974"/>
    <n v="8257"/>
    <n v="9717"/>
    <n v="0"/>
    <n v="63878"/>
    <n v="49660"/>
    <n v="14218"/>
    <n v="972"/>
    <n v="61991"/>
    <n v="49573"/>
    <n v="12418"/>
    <n v="779"/>
    <n v="16650"/>
    <n v="16650"/>
    <n v="0"/>
    <n v="0"/>
    <n v="15157"/>
    <n v="15157"/>
    <n v="0"/>
    <n v="0"/>
    <n v="1"/>
    <n v="1"/>
    <d v="2010-06-30T15:29:18"/>
  </r>
  <r>
    <s v="01/097215"/>
    <n v="77"/>
    <s v="CZ020"/>
    <s v="Středočeský kraj"/>
    <s v="30"/>
    <x v="2"/>
    <n v="2"/>
    <n v="0"/>
    <s v="Dusíkovo divadlo Čáslav"/>
    <n v="441"/>
    <s v="Malá scéna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4"/>
    <n v="0"/>
    <n v="2"/>
    <n v="0"/>
    <n v="6"/>
    <n v="0"/>
    <n v="30"/>
    <n v="0"/>
    <n v="0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3"/>
    <n v="0"/>
    <n v="0"/>
    <n v="0"/>
    <n v="0"/>
    <n v="0"/>
    <n v="0"/>
    <n v="0"/>
    <n v="0"/>
    <n v="0"/>
    <n v="0"/>
    <n v="11"/>
    <n v="0"/>
    <n v="0"/>
    <n v="18"/>
    <n v="18"/>
    <n v="14"/>
    <n v="0"/>
    <n v="0"/>
    <n v="14"/>
    <n v="14"/>
    <n v="57"/>
    <n v="0"/>
    <n v="0"/>
    <n v="69"/>
    <n v="69"/>
    <n v="21"/>
    <n v="0"/>
    <n v="0"/>
    <n v="24"/>
    <n v="24"/>
    <n v="28"/>
    <n v="0"/>
    <n v="212"/>
    <n v="0"/>
    <n v="14994"/>
    <n v="14994"/>
    <n v="0"/>
    <n v="0"/>
    <n v="8480"/>
    <n v="8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3"/>
    <n v="1323"/>
    <n v="0"/>
    <n v="0"/>
    <n v="841"/>
    <n v="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38"/>
    <n v="7938"/>
    <n v="0"/>
    <n v="0"/>
    <n v="1168"/>
    <n v="1168"/>
    <n v="0"/>
    <n v="0"/>
    <n v="6174"/>
    <n v="6174"/>
    <n v="0"/>
    <n v="0"/>
    <n v="4255"/>
    <n v="4255"/>
    <n v="0"/>
    <n v="0"/>
    <n v="30429"/>
    <n v="30429"/>
    <n v="0"/>
    <n v="0"/>
    <n v="14744"/>
    <n v="14744"/>
    <n v="0"/>
    <n v="0"/>
    <n v="10584"/>
    <n v="10584"/>
    <n v="0"/>
    <n v="0"/>
    <n v="5983"/>
    <n v="5983"/>
    <n v="0"/>
    <n v="0"/>
    <n v="1"/>
    <n v="1"/>
    <d v="2010-03-09T10:51:42"/>
  </r>
  <r>
    <s v="01/098215"/>
    <n v="212"/>
    <s v="CZ020"/>
    <s v="Středočeský kraj"/>
    <s v="30"/>
    <x v="2"/>
    <n v="1"/>
    <n v="0"/>
    <s v="Městské Tylovo divadlo v Kutné Hoře"/>
    <n v="6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3"/>
    <n v="0"/>
    <n v="1"/>
    <n v="0"/>
    <n v="6"/>
    <n v="0"/>
    <n v="39"/>
    <n v="0"/>
    <n v="0"/>
    <n v="39"/>
    <n v="39"/>
    <n v="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47"/>
    <n v="0"/>
    <n v="0"/>
    <n v="47"/>
    <n v="34"/>
    <n v="91"/>
    <n v="0"/>
    <n v="0"/>
    <n v="91"/>
    <n v="73"/>
    <n v="41"/>
    <n v="0"/>
    <n v="0"/>
    <n v="41"/>
    <n v="18"/>
    <n v="35"/>
    <n v="0"/>
    <n v="47"/>
    <n v="0"/>
    <n v="24726"/>
    <n v="24726"/>
    <n v="0"/>
    <n v="0"/>
    <n v="10216"/>
    <n v="10216"/>
    <n v="0"/>
    <n v="0"/>
    <n v="634"/>
    <n v="0"/>
    <n v="634"/>
    <n v="0"/>
    <n v="460"/>
    <n v="0"/>
    <n v="460"/>
    <n v="0"/>
    <n v="634"/>
    <n v="0"/>
    <n v="634"/>
    <n v="0"/>
    <n v="382"/>
    <n v="0"/>
    <n v="382"/>
    <n v="0"/>
    <n v="0"/>
    <n v="0"/>
    <n v="0"/>
    <n v="0"/>
    <n v="0"/>
    <n v="0"/>
    <n v="0"/>
    <n v="0"/>
    <n v="0"/>
    <n v="0"/>
    <n v="0"/>
    <n v="0"/>
    <n v="0"/>
    <n v="0"/>
    <n v="0"/>
    <n v="0"/>
    <n v="1902"/>
    <n v="0"/>
    <n v="1902"/>
    <n v="0"/>
    <n v="1041"/>
    <n v="0"/>
    <n v="1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798"/>
    <n v="21556"/>
    <n v="8242"/>
    <n v="0"/>
    <n v="12940"/>
    <n v="5778"/>
    <n v="7162"/>
    <n v="0"/>
    <n v="57694"/>
    <n v="46282"/>
    <n v="11412"/>
    <n v="0"/>
    <n v="25039"/>
    <n v="15994"/>
    <n v="9045"/>
    <n v="0"/>
    <n v="25994"/>
    <n v="14582"/>
    <n v="11412"/>
    <n v="0"/>
    <n v="9130"/>
    <n v="4121"/>
    <n v="5009"/>
    <n v="0"/>
    <n v="1"/>
    <n v="1"/>
    <d v="2010-04-29T09:32:57"/>
  </r>
  <r>
    <s v="01/099216"/>
    <n v="99"/>
    <s v="CZ020"/>
    <s v="Středočeský kraj"/>
    <s v="30"/>
    <x v="2"/>
    <n v="2"/>
    <n v="0"/>
    <s v="Víceúčelový sál"/>
    <n v="486"/>
    <s v="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8"/>
    <n v="0"/>
    <n v="0"/>
    <n v="28"/>
    <n v="28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1"/>
    <n v="0"/>
    <n v="0"/>
    <n v="1"/>
    <n v="1"/>
    <n v="8"/>
    <n v="0"/>
    <n v="0"/>
    <n v="8"/>
    <n v="8"/>
    <n v="0"/>
    <n v="0"/>
    <n v="0"/>
    <n v="0"/>
    <n v="0"/>
    <n v="0"/>
    <n v="0"/>
    <n v="0"/>
    <n v="0"/>
    <n v="0"/>
    <n v="52"/>
    <n v="0"/>
    <n v="0"/>
    <n v="52"/>
    <n v="52"/>
    <n v="93"/>
    <n v="0"/>
    <n v="0"/>
    <n v="93"/>
    <n v="93"/>
    <n v="34"/>
    <n v="0"/>
    <n v="0"/>
    <n v="34"/>
    <n v="34"/>
    <n v="38"/>
    <n v="0"/>
    <n v="562"/>
    <n v="5"/>
    <n v="11096"/>
    <n v="11096"/>
    <n v="0"/>
    <n v="0"/>
    <n v="7516"/>
    <n v="75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1200"/>
    <n v="0"/>
    <n v="0"/>
    <n v="951"/>
    <n v="951"/>
    <n v="0"/>
    <n v="0"/>
    <n v="300"/>
    <n v="300"/>
    <n v="0"/>
    <n v="0"/>
    <n v="56"/>
    <n v="56"/>
    <n v="0"/>
    <n v="0"/>
    <n v="1150"/>
    <n v="1150"/>
    <n v="0"/>
    <n v="0"/>
    <n v="994"/>
    <n v="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0"/>
    <n v="10400"/>
    <n v="0"/>
    <n v="0"/>
    <n v="7109"/>
    <n v="7109"/>
    <n v="0"/>
    <n v="0"/>
    <n v="24146"/>
    <n v="24146"/>
    <n v="0"/>
    <n v="0"/>
    <n v="16626"/>
    <n v="16626"/>
    <n v="0"/>
    <n v="0"/>
    <n v="7348"/>
    <n v="7348"/>
    <n v="0"/>
    <n v="0"/>
    <n v="6894"/>
    <n v="6894"/>
    <n v="0"/>
    <n v="0"/>
    <n v="1"/>
    <n v="1"/>
    <d v="2010-05-18T10:39:13"/>
  </r>
  <r>
    <s v="01/106311"/>
    <n v="219"/>
    <s v="CZ031"/>
    <s v="Jihočeský kraj"/>
    <s v="50"/>
    <x v="1"/>
    <n v="2"/>
    <n v="0"/>
    <s v="Divadelní sál"/>
    <n v="536"/>
    <s v="Malá scéna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8"/>
    <n v="0"/>
    <n v="12"/>
    <n v="0"/>
    <n v="40"/>
    <n v="0"/>
    <n v="2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5"/>
    <n v="34"/>
    <n v="0"/>
    <n v="0"/>
    <n v="34"/>
    <n v="34"/>
    <n v="5"/>
    <n v="0"/>
    <n v="0"/>
    <n v="5"/>
    <n v="5"/>
    <n v="34"/>
    <n v="0"/>
    <n v="4"/>
    <n v="38"/>
    <n v="15908"/>
    <n v="15908"/>
    <n v="0"/>
    <n v="0"/>
    <n v="14620"/>
    <n v="146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4"/>
    <n v="2294"/>
    <n v="0"/>
    <n v="0"/>
    <n v="1964"/>
    <n v="1964"/>
    <n v="0"/>
    <n v="0"/>
    <n v="18202"/>
    <n v="18202"/>
    <n v="0"/>
    <n v="0"/>
    <n v="16584"/>
    <n v="16584"/>
    <n v="0"/>
    <n v="0"/>
    <n v="2294"/>
    <n v="2294"/>
    <n v="0"/>
    <n v="0"/>
    <n v="1964"/>
    <n v="1964"/>
    <n v="0"/>
    <n v="0"/>
    <n v="1"/>
    <n v="0"/>
    <d v="2010-05-20T09:50:08"/>
  </r>
  <r>
    <s v="01/109312"/>
    <n v="213"/>
    <s v="CZ031"/>
    <s v="Jihočeský kraj"/>
    <s v="71"/>
    <x v="0"/>
    <n v="3"/>
    <n v="0"/>
    <s v="Městské divadlo"/>
    <n v="280"/>
    <s v="Prokyšův sál"/>
    <n v="130"/>
    <s v="Divadelní klub"/>
    <n v="55"/>
    <s v="0"/>
    <n v="0"/>
    <n v="0"/>
    <n v="0"/>
    <n v="0"/>
    <n v="0"/>
    <n v="0"/>
    <n v="0"/>
    <n v="0"/>
    <n v="0"/>
    <n v="0"/>
    <n v="1"/>
    <s v="ANO"/>
    <n v="2"/>
    <n v="0"/>
    <n v="1.5"/>
    <n v="0"/>
    <n v="1.5"/>
    <n v="0"/>
    <n v="6"/>
    <n v="3.5"/>
    <n v="11"/>
    <n v="3.5"/>
    <n v="34"/>
    <n v="0"/>
    <n v="0"/>
    <n v="49"/>
    <n v="49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2"/>
    <n v="0"/>
    <n v="0"/>
    <n v="2"/>
    <n v="2"/>
    <n v="9"/>
    <n v="0"/>
    <n v="0"/>
    <n v="17"/>
    <n v="17"/>
    <n v="0"/>
    <n v="0"/>
    <n v="0"/>
    <n v="0"/>
    <n v="0"/>
    <n v="0"/>
    <n v="0"/>
    <n v="0"/>
    <n v="0"/>
    <n v="0"/>
    <n v="2"/>
    <n v="0"/>
    <n v="0"/>
    <n v="2"/>
    <n v="2"/>
    <n v="49"/>
    <n v="0"/>
    <n v="0"/>
    <n v="72"/>
    <n v="72"/>
    <n v="29"/>
    <n v="0"/>
    <n v="0"/>
    <n v="52"/>
    <n v="52"/>
    <n v="41"/>
    <n v="0"/>
    <n v="54"/>
    <n v="0"/>
    <n v="12586"/>
    <n v="12586"/>
    <n v="0"/>
    <n v="0"/>
    <n v="9299"/>
    <n v="9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"/>
    <n v="560"/>
    <n v="0"/>
    <n v="0"/>
    <n v="513"/>
    <n v="513"/>
    <n v="0"/>
    <n v="0"/>
    <n v="0"/>
    <n v="0"/>
    <n v="0"/>
    <n v="0"/>
    <n v="0"/>
    <n v="0"/>
    <n v="0"/>
    <n v="0"/>
    <n v="430"/>
    <n v="430"/>
    <n v="0"/>
    <n v="0"/>
    <n v="381"/>
    <n v="381"/>
    <n v="0"/>
    <n v="0"/>
    <n v="4634"/>
    <n v="4634"/>
    <n v="0"/>
    <n v="0"/>
    <n v="2499"/>
    <n v="24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0"/>
    <n v="560"/>
    <n v="0"/>
    <n v="0"/>
    <n v="571"/>
    <n v="571"/>
    <n v="0"/>
    <n v="0"/>
    <n v="18770"/>
    <n v="18770"/>
    <n v="0"/>
    <n v="0"/>
    <n v="13263"/>
    <n v="13263"/>
    <n v="0"/>
    <n v="0"/>
    <n v="13020"/>
    <n v="13020"/>
    <n v="0"/>
    <n v="0"/>
    <n v="8028"/>
    <n v="8028"/>
    <n v="0"/>
    <n v="0"/>
    <n v="1"/>
    <n v="1"/>
    <d v="2010-04-29T10:39:49"/>
  </r>
  <r>
    <s v="01/111317"/>
    <n v="23"/>
    <s v="CZ031"/>
    <s v="Jihočeský kraj"/>
    <s v="25"/>
    <x v="2"/>
    <n v="2"/>
    <n v="0"/>
    <s v="Velký sál"/>
    <n v="648"/>
    <s v="Malý sál"/>
    <n v="341"/>
    <s v="0"/>
    <n v="0"/>
    <s v="0"/>
    <n v="0"/>
    <n v="0"/>
    <n v="0"/>
    <n v="0"/>
    <n v="0"/>
    <n v="0"/>
    <n v="0"/>
    <n v="0"/>
    <n v="0"/>
    <n v="0"/>
    <n v="1"/>
    <s v="ANO"/>
    <n v="0"/>
    <n v="0"/>
    <n v="8"/>
    <n v="0"/>
    <n v="6"/>
    <n v="0"/>
    <n v="6"/>
    <n v="0"/>
    <n v="20"/>
    <n v="0"/>
    <n v="76"/>
    <n v="0"/>
    <n v="0"/>
    <n v="89"/>
    <n v="74"/>
    <n v="3"/>
    <n v="0"/>
    <n v="0"/>
    <n v="3"/>
    <n v="3"/>
    <n v="1"/>
    <n v="0"/>
    <n v="0"/>
    <n v="1"/>
    <n v="1"/>
    <n v="4"/>
    <n v="0"/>
    <n v="0"/>
    <n v="5"/>
    <n v="5"/>
    <n v="1"/>
    <n v="0"/>
    <n v="0"/>
    <n v="1"/>
    <n v="1"/>
    <n v="2"/>
    <n v="0"/>
    <n v="0"/>
    <n v="2"/>
    <n v="2"/>
    <n v="0"/>
    <n v="0"/>
    <n v="0"/>
    <n v="0"/>
    <n v="0"/>
    <n v="0"/>
    <n v="0"/>
    <n v="0"/>
    <n v="0"/>
    <n v="0"/>
    <n v="11"/>
    <n v="0"/>
    <n v="0"/>
    <n v="11"/>
    <n v="11"/>
    <n v="0"/>
    <n v="0"/>
    <n v="0"/>
    <n v="0"/>
    <n v="0"/>
    <n v="98"/>
    <n v="0"/>
    <n v="0"/>
    <n v="112"/>
    <n v="97"/>
    <n v="39"/>
    <n v="0"/>
    <n v="0"/>
    <n v="50"/>
    <n v="38"/>
    <n v="47"/>
    <n v="0"/>
    <n v="56"/>
    <n v="38"/>
    <n v="57875"/>
    <n v="56852"/>
    <n v="1023"/>
    <n v="0"/>
    <n v="35688"/>
    <n v="34738"/>
    <n v="950"/>
    <n v="0"/>
    <n v="1637"/>
    <n v="1637"/>
    <n v="0"/>
    <n v="0"/>
    <n v="1432"/>
    <n v="1432"/>
    <n v="0"/>
    <n v="0"/>
    <n v="648"/>
    <n v="648"/>
    <n v="0"/>
    <n v="0"/>
    <n v="646"/>
    <n v="646"/>
    <n v="0"/>
    <n v="0"/>
    <n v="4229"/>
    <n v="4229"/>
    <n v="0"/>
    <n v="0"/>
    <n v="3042"/>
    <n v="3042"/>
    <n v="0"/>
    <n v="0"/>
    <n v="648"/>
    <n v="648"/>
    <n v="0"/>
    <n v="0"/>
    <n v="642"/>
    <n v="642"/>
    <n v="0"/>
    <n v="0"/>
    <n v="682"/>
    <n v="682"/>
    <n v="0"/>
    <n v="0"/>
    <n v="385"/>
    <n v="3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92"/>
    <n v="4092"/>
    <n v="0"/>
    <n v="0"/>
    <n v="2160"/>
    <n v="2160"/>
    <n v="0"/>
    <n v="0"/>
    <n v="0"/>
    <n v="0"/>
    <n v="0"/>
    <n v="0"/>
    <n v="0"/>
    <n v="0"/>
    <n v="0"/>
    <n v="0"/>
    <n v="69811"/>
    <n v="68788"/>
    <n v="1023"/>
    <n v="0"/>
    <n v="43995"/>
    <n v="43045"/>
    <n v="950"/>
    <n v="0"/>
    <n v="37276"/>
    <n v="36594"/>
    <n v="682"/>
    <n v="0"/>
    <n v="20256"/>
    <n v="19306"/>
    <n v="950"/>
    <n v="0"/>
    <n v="1"/>
    <n v="1"/>
    <d v="2010-05-25T09:30:28"/>
  </r>
  <r>
    <s v="01/112322"/>
    <n v="176"/>
    <s v="CZ032"/>
    <s v="Plzeňský kraj"/>
    <s v="60"/>
    <x v="1"/>
    <n v="1"/>
    <n v="0"/>
    <s v="Kulturní dům"/>
    <n v="5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8"/>
    <n v="2"/>
    <n v="0"/>
    <n v="2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0"/>
    <n v="12"/>
    <n v="0"/>
    <n v="0"/>
    <n v="0"/>
    <n v="0"/>
    <n v="0"/>
    <n v="0"/>
    <n v="0"/>
    <n v="0"/>
    <n v="0"/>
    <n v="0"/>
    <n v="0"/>
    <n v="13"/>
    <n v="0"/>
    <n v="0"/>
    <n v="13"/>
    <n v="0"/>
    <n v="53"/>
    <n v="4"/>
    <n v="0"/>
    <n v="53"/>
    <n v="7"/>
    <n v="21"/>
    <n v="2"/>
    <n v="0"/>
    <n v="21"/>
    <n v="0"/>
    <n v="10"/>
    <n v="0"/>
    <n v="325"/>
    <n v="66"/>
    <n v="14000"/>
    <n v="3500"/>
    <n v="10500"/>
    <n v="0"/>
    <n v="4200"/>
    <n v="1050"/>
    <n v="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0"/>
    <n v="0"/>
    <n v="3840"/>
    <n v="0"/>
    <n v="1200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6500"/>
    <n v="0"/>
    <n v="6500"/>
    <n v="0"/>
    <n v="1950"/>
    <n v="0"/>
    <n v="1950"/>
    <n v="0"/>
    <n v="24340"/>
    <n v="3500"/>
    <n v="20840"/>
    <n v="0"/>
    <n v="7350"/>
    <n v="1050"/>
    <n v="6300"/>
    <n v="0"/>
    <n v="10500"/>
    <n v="0"/>
    <n v="10500"/>
    <n v="0"/>
    <n v="6300"/>
    <n v="0"/>
    <n v="6300"/>
    <n v="0"/>
    <n v="1"/>
    <n v="1"/>
    <d v="2010-04-14T16:48:54"/>
  </r>
  <r>
    <s v="01/113322"/>
    <n v="110"/>
    <s v="CZ032"/>
    <s v="Plzeňský kraj"/>
    <s v="25"/>
    <x v="2"/>
    <n v="2"/>
    <n v="0"/>
    <s v="Divadelní sál"/>
    <n v="470"/>
    <s v="Divadelní klub"/>
    <n v="48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5.6"/>
    <n v="0"/>
    <n v="1.5"/>
    <n v="0"/>
    <n v="9.1"/>
    <n v="0"/>
    <n v="37"/>
    <n v="0"/>
    <n v="0"/>
    <n v="80"/>
    <n v="8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40"/>
    <n v="0"/>
    <n v="0"/>
    <n v="84"/>
    <n v="84"/>
    <n v="20"/>
    <n v="0"/>
    <n v="0"/>
    <n v="51"/>
    <n v="51"/>
    <n v="24"/>
    <n v="0"/>
    <n v="55"/>
    <n v="0"/>
    <n v="37600"/>
    <n v="37600"/>
    <n v="0"/>
    <n v="0"/>
    <n v="27920"/>
    <n v="27920"/>
    <n v="0"/>
    <n v="0"/>
    <n v="0"/>
    <n v="0"/>
    <n v="0"/>
    <n v="0"/>
    <n v="0"/>
    <n v="0"/>
    <n v="0"/>
    <n v="0"/>
    <n v="470"/>
    <n v="470"/>
    <n v="0"/>
    <n v="0"/>
    <n v="470"/>
    <n v="4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"/>
    <n v="1410"/>
    <n v="0"/>
    <n v="0"/>
    <n v="1224"/>
    <n v="1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80"/>
    <n v="39480"/>
    <n v="0"/>
    <n v="0"/>
    <n v="29614"/>
    <n v="29614"/>
    <n v="0"/>
    <n v="0"/>
    <n v="23970"/>
    <n v="23970"/>
    <n v="0"/>
    <n v="0"/>
    <n v="14382"/>
    <n v="14382"/>
    <n v="0"/>
    <n v="0"/>
    <n v="1"/>
    <n v="1"/>
    <d v="2010-03-18T14:20:48"/>
  </r>
  <r>
    <s v="01/119412"/>
    <n v="36"/>
    <s v="CZ041"/>
    <s v="Karlovarský kraj"/>
    <s v="71"/>
    <x v="0"/>
    <n v="1"/>
    <n v="0"/>
    <s v="Karlovarské městské divadlo"/>
    <n v="53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5"/>
    <n v="0"/>
    <n v="17"/>
    <n v="0"/>
    <n v="25"/>
    <n v="0"/>
    <n v="93"/>
    <n v="0"/>
    <n v="0"/>
    <n v="93"/>
    <n v="93"/>
    <n v="6"/>
    <n v="0"/>
    <n v="0"/>
    <n v="6"/>
    <n v="6"/>
    <n v="2"/>
    <n v="0"/>
    <n v="0"/>
    <n v="2"/>
    <n v="2"/>
    <n v="5"/>
    <n v="0"/>
    <n v="0"/>
    <n v="5"/>
    <n v="5"/>
    <n v="8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"/>
    <n v="0"/>
    <n v="0"/>
    <n v="49"/>
    <n v="30"/>
    <n v="163"/>
    <n v="0"/>
    <n v="0"/>
    <n v="163"/>
    <n v="144"/>
    <n v="47"/>
    <n v="0"/>
    <n v="0"/>
    <n v="47"/>
    <n v="45"/>
    <n v="74"/>
    <n v="0"/>
    <n v="45"/>
    <n v="0"/>
    <n v="37200"/>
    <n v="37200"/>
    <n v="0"/>
    <n v="0"/>
    <n v="23622"/>
    <n v="23622"/>
    <n v="0"/>
    <n v="0"/>
    <n v="2400"/>
    <n v="2400"/>
    <n v="0"/>
    <n v="0"/>
    <n v="1544"/>
    <n v="1544"/>
    <n v="0"/>
    <n v="0"/>
    <n v="800"/>
    <n v="800"/>
    <n v="0"/>
    <n v="0"/>
    <n v="389"/>
    <n v="389"/>
    <n v="0"/>
    <n v="0"/>
    <n v="2000"/>
    <n v="2000"/>
    <n v="0"/>
    <n v="0"/>
    <n v="892"/>
    <n v="892"/>
    <n v="0"/>
    <n v="0"/>
    <n v="3200"/>
    <n v="3200"/>
    <n v="0"/>
    <n v="0"/>
    <n v="1428"/>
    <n v="14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600"/>
    <n v="12000"/>
    <n v="7600"/>
    <n v="0"/>
    <n v="5908"/>
    <n v="3600"/>
    <n v="2308"/>
    <n v="0"/>
    <n v="65200"/>
    <n v="57600"/>
    <n v="7600"/>
    <n v="0"/>
    <n v="33783"/>
    <n v="31475"/>
    <n v="2308"/>
    <n v="0"/>
    <n v="18800"/>
    <n v="18000"/>
    <n v="800"/>
    <n v="0"/>
    <n v="7345"/>
    <n v="6950"/>
    <n v="395"/>
    <n v="0"/>
    <n v="1"/>
    <n v="0"/>
    <d v="2010-02-11T14:43:13"/>
  </r>
  <r>
    <s v="01/123421"/>
    <n v="96"/>
    <s v="CZ042"/>
    <s v="Ústecký kraj"/>
    <s v="22"/>
    <x v="2"/>
    <n v="2"/>
    <n v="0"/>
    <s v="Hlediště "/>
    <n v="408"/>
    <s v="Komorní sál"/>
    <n v="1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10.3"/>
    <n v="0"/>
    <n v="15.3"/>
    <n v="0"/>
    <n v="77"/>
    <n v="0"/>
    <n v="0"/>
    <n v="77"/>
    <n v="77"/>
    <n v="4"/>
    <n v="0"/>
    <n v="0"/>
    <n v="4"/>
    <n v="4"/>
    <n v="2"/>
    <n v="0"/>
    <n v="0"/>
    <n v="2"/>
    <n v="2"/>
    <n v="1"/>
    <n v="0"/>
    <n v="0"/>
    <n v="1"/>
    <n v="1"/>
    <n v="2"/>
    <n v="0"/>
    <n v="0"/>
    <n v="2"/>
    <n v="2"/>
    <n v="1"/>
    <n v="0"/>
    <n v="0"/>
    <n v="2"/>
    <n v="2"/>
    <n v="0"/>
    <n v="0"/>
    <n v="0"/>
    <n v="0"/>
    <n v="0"/>
    <n v="4"/>
    <n v="0"/>
    <n v="0"/>
    <n v="4"/>
    <n v="4"/>
    <n v="0"/>
    <n v="0"/>
    <n v="0"/>
    <n v="0"/>
    <n v="0"/>
    <n v="20"/>
    <n v="0"/>
    <n v="0"/>
    <n v="20"/>
    <n v="20"/>
    <n v="111"/>
    <n v="0"/>
    <n v="0"/>
    <n v="112"/>
    <n v="112"/>
    <n v="37"/>
    <n v="0"/>
    <n v="0"/>
    <n v="37"/>
    <n v="37"/>
    <n v="42"/>
    <n v="0"/>
    <n v="0"/>
    <n v="0"/>
    <n v="31416"/>
    <n v="31416"/>
    <n v="0"/>
    <n v="0"/>
    <n v="30808"/>
    <n v="30808"/>
    <n v="0"/>
    <n v="0"/>
    <n v="1632"/>
    <n v="1632"/>
    <n v="0"/>
    <n v="0"/>
    <n v="920"/>
    <n v="920"/>
    <n v="0"/>
    <n v="0"/>
    <n v="816"/>
    <n v="816"/>
    <n v="0"/>
    <n v="0"/>
    <n v="408"/>
    <n v="408"/>
    <n v="0"/>
    <n v="0"/>
    <n v="408"/>
    <n v="408"/>
    <n v="0"/>
    <n v="0"/>
    <n v="408"/>
    <n v="408"/>
    <n v="0"/>
    <n v="0"/>
    <n v="816"/>
    <n v="816"/>
    <n v="0"/>
    <n v="0"/>
    <n v="438"/>
    <n v="438"/>
    <n v="0"/>
    <n v="0"/>
    <n v="816"/>
    <n v="816"/>
    <n v="0"/>
    <n v="0"/>
    <n v="809"/>
    <n v="809"/>
    <n v="0"/>
    <n v="0"/>
    <n v="0"/>
    <n v="0"/>
    <n v="0"/>
    <n v="0"/>
    <n v="0"/>
    <n v="0"/>
    <n v="0"/>
    <n v="0"/>
    <n v="600"/>
    <n v="600"/>
    <n v="0"/>
    <n v="0"/>
    <n v="129"/>
    <n v="129"/>
    <n v="0"/>
    <n v="0"/>
    <n v="0"/>
    <n v="0"/>
    <n v="0"/>
    <n v="0"/>
    <n v="0"/>
    <n v="0"/>
    <n v="0"/>
    <n v="0"/>
    <n v="4000"/>
    <n v="4000"/>
    <n v="0"/>
    <n v="0"/>
    <n v="3883"/>
    <n v="3883"/>
    <n v="0"/>
    <n v="0"/>
    <n v="40504"/>
    <n v="40504"/>
    <n v="0"/>
    <n v="0"/>
    <n v="37803"/>
    <n v="37803"/>
    <n v="0"/>
    <n v="0"/>
    <n v="12950"/>
    <n v="12950"/>
    <n v="0"/>
    <n v="0"/>
    <n v="12915"/>
    <n v="12915"/>
    <n v="0"/>
    <n v="0"/>
    <n v="1"/>
    <n v="1"/>
    <d v="2010-06-03T10:11:10"/>
  </r>
  <r>
    <s v="01/124421"/>
    <n v="105"/>
    <s v="CZ042"/>
    <s v="Ústecký kraj"/>
    <s v="30"/>
    <x v="2"/>
    <n v="1"/>
    <n v="0"/>
    <s v="Městské divadlo"/>
    <n v="4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3"/>
    <n v="0"/>
    <n v="1"/>
    <n v="6"/>
    <n v="5"/>
    <n v="6"/>
    <n v="31"/>
    <n v="0"/>
    <n v="0"/>
    <n v="41"/>
    <n v="4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0"/>
    <n v="0"/>
    <n v="46"/>
    <n v="44"/>
    <n v="16"/>
    <n v="0"/>
    <n v="0"/>
    <n v="27"/>
    <n v="27"/>
    <n v="31"/>
    <n v="1"/>
    <n v="43"/>
    <n v="15"/>
    <n v="14990"/>
    <n v="14990"/>
    <n v="0"/>
    <n v="0"/>
    <n v="9854"/>
    <n v="9854"/>
    <n v="0"/>
    <n v="0"/>
    <n v="449"/>
    <n v="449"/>
    <n v="0"/>
    <n v="0"/>
    <n v="251"/>
    <n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9"/>
    <n v="400"/>
    <n v="749"/>
    <n v="449"/>
    <n v="863"/>
    <n v="335"/>
    <n v="528"/>
    <n v="4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88"/>
    <n v="15839"/>
    <n v="749"/>
    <n v="449"/>
    <n v="10968"/>
    <n v="10440"/>
    <n v="528"/>
    <n v="408"/>
    <n v="8200"/>
    <n v="8200"/>
    <n v="0"/>
    <n v="0"/>
    <n v="5252"/>
    <n v="5252"/>
    <n v="0"/>
    <n v="0"/>
    <n v="1"/>
    <n v="1"/>
    <d v="2010-03-17T12:21:31"/>
  </r>
  <r>
    <s v="01/126422"/>
    <n v="188"/>
    <s v="CZ042"/>
    <s v="Ústecký kraj"/>
    <s v="30"/>
    <x v="2"/>
    <n v="2"/>
    <n v="0"/>
    <s v="Městské divadlo"/>
    <n v="450"/>
    <s v="Kulturní dům Zahradní"/>
    <n v="4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9"/>
    <n v="0"/>
    <n v="8"/>
    <n v="22"/>
    <n v="17"/>
    <n v="22"/>
    <n v="2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11"/>
    <n v="0"/>
    <n v="0"/>
    <n v="1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"/>
    <n v="0"/>
    <n v="0"/>
    <n v="41"/>
    <n v="29"/>
    <n v="27"/>
    <n v="0"/>
    <n v="0"/>
    <n v="27"/>
    <n v="27"/>
    <n v="41"/>
    <n v="0"/>
    <n v="760"/>
    <n v="0"/>
    <n v="10962"/>
    <n v="10962"/>
    <n v="0"/>
    <n v="0"/>
    <n v="9860"/>
    <n v="98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8"/>
    <n v="0"/>
    <n v="4158"/>
    <n v="0"/>
    <n v="4114"/>
    <n v="0"/>
    <n v="4114"/>
    <n v="0"/>
    <n v="378"/>
    <n v="0"/>
    <n v="378"/>
    <n v="0"/>
    <n v="340"/>
    <n v="0"/>
    <n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98"/>
    <n v="10962"/>
    <n v="4536"/>
    <n v="0"/>
    <n v="14314"/>
    <n v="9860"/>
    <n v="4454"/>
    <n v="0"/>
    <n v="10206"/>
    <n v="10206"/>
    <n v="0"/>
    <n v="0"/>
    <n v="9180"/>
    <n v="9180"/>
    <n v="0"/>
    <n v="0"/>
    <n v="1"/>
    <n v="0"/>
    <d v="2010-06-03T10:10:28"/>
  </r>
  <r>
    <s v="01/127423"/>
    <n v="174"/>
    <s v="CZ042"/>
    <s v="Ústecký kraj"/>
    <s v="30"/>
    <x v="2"/>
    <n v="2"/>
    <n v="0"/>
    <s v="Velký sál divadla"/>
    <n v="241"/>
    <s v="Modrý salonek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2"/>
    <n v="0"/>
    <n v="1"/>
    <n v="9"/>
    <n v="4"/>
    <n v="9"/>
    <n v="23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0"/>
    <n v="0"/>
    <n v="57"/>
    <n v="56"/>
    <n v="55"/>
    <n v="0"/>
    <n v="0"/>
    <n v="86"/>
    <n v="85"/>
    <n v="32"/>
    <n v="0"/>
    <n v="0"/>
    <n v="57"/>
    <n v="56"/>
    <n v="42"/>
    <n v="0"/>
    <n v="27"/>
    <n v="9"/>
    <n v="7953"/>
    <n v="6989"/>
    <n v="964"/>
    <n v="0"/>
    <n v="5432"/>
    <n v="4796"/>
    <n v="6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737"/>
    <n v="13737"/>
    <n v="0"/>
    <n v="0"/>
    <n v="9386"/>
    <n v="9386"/>
    <n v="0"/>
    <n v="0"/>
    <n v="21690"/>
    <n v="20726"/>
    <n v="964"/>
    <n v="0"/>
    <n v="14818"/>
    <n v="14182"/>
    <n v="636"/>
    <n v="0"/>
    <n v="15424"/>
    <n v="15424"/>
    <n v="0"/>
    <n v="0"/>
    <n v="10754"/>
    <n v="10754"/>
    <n v="0"/>
    <n v="0"/>
    <n v="1"/>
    <n v="1"/>
    <d v="2010-04-14T16:00:44"/>
  </r>
  <r>
    <s v="01/128423"/>
    <n v="102"/>
    <s v="CZ042"/>
    <s v="Ústecký kraj"/>
    <s v="30"/>
    <x v="2"/>
    <n v="2"/>
    <n v="0"/>
    <s v="Velký sál KS"/>
    <n v="300"/>
    <s v="Malý sál KS"/>
    <n v="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3"/>
    <n v="4"/>
    <n v="5"/>
    <n v="4"/>
    <n v="8"/>
    <n v="0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0"/>
    <n v="0"/>
    <n v="9"/>
    <n v="9"/>
    <n v="0"/>
    <n v="0"/>
    <n v="0"/>
    <n v="0"/>
    <n v="0"/>
    <n v="0"/>
    <n v="0"/>
    <n v="0"/>
    <n v="0"/>
    <n v="0"/>
    <n v="3"/>
    <n v="0"/>
    <n v="0"/>
    <n v="6"/>
    <n v="6"/>
    <n v="20"/>
    <n v="0"/>
    <n v="0"/>
    <n v="25"/>
    <n v="25"/>
    <n v="18"/>
    <n v="0"/>
    <n v="0"/>
    <n v="18"/>
    <n v="18"/>
    <n v="11"/>
    <n v="0"/>
    <n v="32"/>
    <n v="0"/>
    <n v="3280"/>
    <n v="3280"/>
    <n v="0"/>
    <n v="0"/>
    <n v="2710"/>
    <n v="27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60"/>
    <n v="3060"/>
    <n v="0"/>
    <n v="0"/>
    <n v="1064"/>
    <n v="10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0"/>
    <n v="3000"/>
    <n v="0"/>
    <n v="0"/>
    <n v="4600"/>
    <n v="4600"/>
    <n v="0"/>
    <n v="0"/>
    <n v="9340"/>
    <n v="9340"/>
    <n v="0"/>
    <n v="0"/>
    <n v="8374"/>
    <n v="8374"/>
    <n v="0"/>
    <n v="0"/>
    <n v="7500"/>
    <n v="7500"/>
    <n v="0"/>
    <n v="0"/>
    <n v="4419"/>
    <n v="4419"/>
    <n v="0"/>
    <n v="0"/>
    <n v="1"/>
    <n v="1"/>
    <d v="2010-06-03T10:09:59"/>
  </r>
  <r>
    <s v="01/129424"/>
    <n v="127"/>
    <s v="CZ042"/>
    <s v="Ústecký kraj"/>
    <s v="30"/>
    <x v="2"/>
    <n v="1"/>
    <n v="0"/>
    <s v="Divadlo J. K. Tyla"/>
    <n v="1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.5"/>
    <n v="0"/>
    <n v="0.5"/>
    <n v="0"/>
    <n v="0.5"/>
    <n v="0"/>
    <n v="1.5"/>
    <n v="0"/>
    <n v="12"/>
    <n v="1"/>
    <n v="1"/>
    <n v="22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6"/>
    <n v="6"/>
    <n v="1"/>
    <n v="0"/>
    <n v="0"/>
    <n v="1"/>
    <n v="1"/>
    <n v="0"/>
    <n v="0"/>
    <n v="0"/>
    <n v="0"/>
    <n v="0"/>
    <n v="7"/>
    <n v="0"/>
    <n v="0"/>
    <n v="7"/>
    <n v="7"/>
    <n v="26"/>
    <n v="1"/>
    <n v="1"/>
    <n v="36"/>
    <n v="36"/>
    <n v="20"/>
    <n v="0"/>
    <n v="0"/>
    <n v="20"/>
    <n v="20"/>
    <n v="15"/>
    <n v="0"/>
    <n v="5"/>
    <n v="0"/>
    <n v="3520"/>
    <n v="3520"/>
    <n v="0"/>
    <n v="0"/>
    <n v="3103"/>
    <n v="3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0"/>
    <n v="960"/>
    <n v="0"/>
    <n v="0"/>
    <n v="876"/>
    <n v="876"/>
    <n v="0"/>
    <n v="0"/>
    <n v="40"/>
    <n v="40"/>
    <n v="0"/>
    <n v="0"/>
    <n v="20"/>
    <n v="20"/>
    <n v="0"/>
    <n v="0"/>
    <n v="0"/>
    <n v="0"/>
    <n v="0"/>
    <n v="0"/>
    <n v="0"/>
    <n v="0"/>
    <n v="0"/>
    <n v="0"/>
    <n v="350"/>
    <n v="350"/>
    <n v="0"/>
    <n v="0"/>
    <n v="320"/>
    <n v="320"/>
    <n v="0"/>
    <n v="0"/>
    <n v="4870"/>
    <n v="4870"/>
    <n v="0"/>
    <n v="0"/>
    <n v="4319"/>
    <n v="4319"/>
    <n v="0"/>
    <n v="0"/>
    <n v="4160"/>
    <n v="4160"/>
    <n v="0"/>
    <n v="0"/>
    <n v="2929"/>
    <n v="2929"/>
    <n v="0"/>
    <n v="0"/>
    <n v="1"/>
    <n v="1"/>
    <d v="2010-04-01T09:33:34"/>
  </r>
  <r>
    <s v="01/130424"/>
    <n v="100"/>
    <s v="CZ042"/>
    <s v="Ústecký kraj"/>
    <s v="30"/>
    <x v="2"/>
    <n v="2"/>
    <n v="0"/>
    <s v="Divadlo"/>
    <n v="332"/>
    <s v="Jitřenka - loutkové divadlo"/>
    <n v="100"/>
    <s v="0"/>
    <n v="0"/>
    <s v="0"/>
    <n v="0"/>
    <n v="0"/>
    <n v="0"/>
    <n v="0"/>
    <n v="0"/>
    <n v="0"/>
    <n v="0"/>
    <n v="0"/>
    <n v="0"/>
    <n v="0"/>
    <n v="1"/>
    <s v="ANO"/>
    <n v="1"/>
    <n v="0"/>
    <n v="1"/>
    <n v="0"/>
    <n v="3"/>
    <n v="0"/>
    <n v="1"/>
    <n v="8"/>
    <n v="6"/>
    <n v="8"/>
    <n v="17"/>
    <n v="0"/>
    <n v="0"/>
    <n v="17"/>
    <n v="17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8"/>
    <n v="0"/>
    <n v="0"/>
    <n v="8"/>
    <n v="8"/>
    <n v="0"/>
    <n v="0"/>
    <n v="0"/>
    <n v="0"/>
    <n v="0"/>
    <n v="0"/>
    <n v="0"/>
    <n v="0"/>
    <n v="0"/>
    <n v="0"/>
    <n v="103"/>
    <n v="0"/>
    <n v="0"/>
    <n v="103"/>
    <n v="103"/>
    <n v="129"/>
    <n v="0"/>
    <n v="0"/>
    <n v="129"/>
    <n v="129"/>
    <n v="87"/>
    <n v="0"/>
    <n v="0"/>
    <n v="87"/>
    <n v="87"/>
    <n v="62"/>
    <n v="0"/>
    <n v="23"/>
    <n v="45"/>
    <n v="5644"/>
    <n v="5644"/>
    <n v="0"/>
    <n v="0"/>
    <n v="3652"/>
    <n v="3652"/>
    <n v="0"/>
    <n v="0"/>
    <n v="0"/>
    <n v="0"/>
    <n v="0"/>
    <n v="0"/>
    <n v="0"/>
    <n v="0"/>
    <n v="0"/>
    <n v="0"/>
    <n v="332"/>
    <n v="332"/>
    <n v="0"/>
    <n v="0"/>
    <n v="102"/>
    <n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"/>
    <n v="800"/>
    <n v="0"/>
    <n v="0"/>
    <n v="430"/>
    <n v="4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96"/>
    <n v="34196"/>
    <n v="0"/>
    <n v="0"/>
    <n v="23449"/>
    <n v="23449"/>
    <n v="0"/>
    <n v="0"/>
    <n v="40972"/>
    <n v="40972"/>
    <n v="0"/>
    <n v="0"/>
    <n v="27633"/>
    <n v="27633"/>
    <n v="0"/>
    <n v="0"/>
    <n v="29684"/>
    <n v="29684"/>
    <n v="0"/>
    <n v="0"/>
    <n v="19173"/>
    <n v="19173"/>
    <n v="0"/>
    <n v="0"/>
    <n v="1"/>
    <n v="1"/>
    <d v="2010-05-03T10:59:04"/>
  </r>
  <r>
    <s v="01/134426"/>
    <n v="168"/>
    <s v="CZ042"/>
    <s v="Ústecký kraj"/>
    <s v="22"/>
    <x v="2"/>
    <n v="2"/>
    <n v="0"/>
    <s v="Dům  kultury Teplice - Koncertní sál"/>
    <n v="675"/>
    <s v="Krušnohorské divadlo - Velký sál"/>
    <n v="7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88"/>
    <n v="5"/>
    <n v="5"/>
    <n v="98"/>
    <n v="93"/>
    <n v="6"/>
    <n v="2"/>
    <n v="2"/>
    <n v="8"/>
    <n v="8"/>
    <n v="3"/>
    <n v="0"/>
    <n v="0"/>
    <n v="3"/>
    <n v="3"/>
    <n v="1"/>
    <n v="0"/>
    <n v="0"/>
    <n v="1"/>
    <n v="1"/>
    <n v="3"/>
    <n v="0"/>
    <n v="0"/>
    <n v="3"/>
    <n v="3"/>
    <n v="5"/>
    <n v="3"/>
    <n v="2"/>
    <n v="13"/>
    <n v="10"/>
    <n v="10"/>
    <n v="0"/>
    <n v="0"/>
    <n v="17"/>
    <n v="14"/>
    <n v="2"/>
    <n v="1"/>
    <n v="1"/>
    <n v="4"/>
    <n v="4"/>
    <n v="7"/>
    <n v="0"/>
    <n v="0"/>
    <n v="7"/>
    <n v="7"/>
    <n v="114"/>
    <n v="0"/>
    <n v="0"/>
    <n v="114"/>
    <n v="13"/>
    <n v="239"/>
    <n v="11"/>
    <n v="10"/>
    <n v="268"/>
    <n v="156"/>
    <n v="39"/>
    <n v="8"/>
    <n v="8"/>
    <n v="63"/>
    <n v="37"/>
    <n v="19"/>
    <n v="1"/>
    <n v="2"/>
    <n v="0"/>
    <n v="51010"/>
    <n v="50316"/>
    <n v="694"/>
    <n v="0"/>
    <n v="20244"/>
    <n v="20000"/>
    <n v="244"/>
    <n v="0"/>
    <n v="5568"/>
    <n v="5568"/>
    <n v="0"/>
    <n v="4061"/>
    <n v="1263"/>
    <n v="1263"/>
    <n v="0"/>
    <n v="845"/>
    <n v="2088"/>
    <n v="2088"/>
    <n v="0"/>
    <n v="0"/>
    <n v="1288"/>
    <n v="1288"/>
    <n v="0"/>
    <n v="0"/>
    <n v="696"/>
    <n v="696"/>
    <n v="0"/>
    <n v="0"/>
    <n v="395"/>
    <n v="395"/>
    <n v="0"/>
    <n v="0"/>
    <n v="2088"/>
    <n v="2088"/>
    <n v="0"/>
    <n v="0"/>
    <n v="1362"/>
    <n v="1362"/>
    <n v="0"/>
    <n v="0"/>
    <n v="9308"/>
    <n v="9048"/>
    <n v="260"/>
    <n v="0"/>
    <n v="4390"/>
    <n v="4323"/>
    <n v="67"/>
    <n v="0"/>
    <n v="2876"/>
    <n v="2876"/>
    <n v="0"/>
    <n v="0"/>
    <n v="1782"/>
    <n v="1782"/>
    <n v="0"/>
    <n v="0"/>
    <n v="490"/>
    <n v="490"/>
    <n v="0"/>
    <n v="0"/>
    <n v="166"/>
    <n v="166"/>
    <n v="0"/>
    <n v="0"/>
    <n v="1680"/>
    <n v="1680"/>
    <n v="0"/>
    <n v="0"/>
    <n v="739"/>
    <n v="739"/>
    <n v="0"/>
    <n v="0"/>
    <n v="165650"/>
    <n v="18306"/>
    <n v="147344"/>
    <n v="0"/>
    <n v="46986"/>
    <n v="14883"/>
    <n v="32103"/>
    <n v="0"/>
    <n v="241454"/>
    <n v="93156"/>
    <n v="148298"/>
    <n v="4061"/>
    <n v="78615"/>
    <n v="46201"/>
    <n v="32414"/>
    <n v="845"/>
    <n v="30175"/>
    <n v="24023"/>
    <n v="6152"/>
    <n v="0"/>
    <n v="11239"/>
    <n v="10472"/>
    <n v="767"/>
    <n v="0"/>
    <n v="1"/>
    <n v="1"/>
    <d v="2010-06-03T10:09:27"/>
  </r>
  <r>
    <s v="01/135426"/>
    <n v="189"/>
    <s v="CZ042"/>
    <s v="Ústecký kraj"/>
    <s v="30"/>
    <x v="2"/>
    <n v="2"/>
    <n v="0"/>
    <s v="Kulturní dům Fontána"/>
    <n v="400"/>
    <s v="Městské divadlo"/>
    <n v="372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1"/>
    <n v="0"/>
    <n v="0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2"/>
    <n v="4"/>
    <n v="0"/>
    <n v="0"/>
    <n v="4"/>
    <n v="4"/>
    <n v="0"/>
    <n v="0"/>
    <n v="0"/>
    <n v="0"/>
    <n v="0"/>
    <n v="0"/>
    <n v="0"/>
    <n v="0"/>
    <n v="0"/>
    <n v="0"/>
    <n v="12"/>
    <n v="0"/>
    <n v="0"/>
    <n v="12"/>
    <n v="12"/>
    <n v="29"/>
    <n v="0"/>
    <n v="0"/>
    <n v="29"/>
    <n v="29"/>
    <n v="9"/>
    <n v="0"/>
    <n v="0"/>
    <n v="9"/>
    <n v="9"/>
    <n v="29"/>
    <n v="0"/>
    <n v="5"/>
    <n v="0"/>
    <n v="4092"/>
    <n v="4092"/>
    <n v="0"/>
    <n v="0"/>
    <n v="2867"/>
    <n v="28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2"/>
    <n v="972"/>
    <n v="0"/>
    <n v="0"/>
    <n v="471"/>
    <n v="471"/>
    <n v="0"/>
    <n v="0"/>
    <n v="1488"/>
    <n v="1488"/>
    <n v="0"/>
    <n v="0"/>
    <n v="322"/>
    <n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4"/>
    <n v="4464"/>
    <n v="0"/>
    <n v="0"/>
    <n v="3147"/>
    <n v="3147"/>
    <n v="0"/>
    <n v="0"/>
    <n v="11016"/>
    <n v="11016"/>
    <n v="0"/>
    <n v="0"/>
    <n v="6807"/>
    <n v="6807"/>
    <n v="0"/>
    <n v="0"/>
    <n v="3348"/>
    <n v="3348"/>
    <n v="0"/>
    <n v="0"/>
    <n v="1389"/>
    <n v="1389"/>
    <n v="0"/>
    <n v="0"/>
    <n v="1"/>
    <n v="1"/>
    <d v="2010-05-25T09:40:20"/>
  </r>
  <r>
    <s v="01/138511"/>
    <n v="209"/>
    <s v="CZ051"/>
    <s v="Liberecký kraj"/>
    <s v="30"/>
    <x v="2"/>
    <n v="1"/>
    <n v="0"/>
    <s v="Jiráskovo divadlo"/>
    <n v="360"/>
    <s v="0"/>
    <n v="0"/>
    <s v="0"/>
    <n v="0"/>
    <s v="0"/>
    <n v="0"/>
    <n v="0"/>
    <n v="0"/>
    <n v="0"/>
    <n v="0"/>
    <n v="0"/>
    <n v="0"/>
    <n v="0"/>
    <n v="0"/>
    <n v="0"/>
    <n v="1"/>
    <s v="ANO"/>
    <n v="1"/>
    <n v="0"/>
    <n v="0"/>
    <n v="0"/>
    <n v="1"/>
    <n v="0"/>
    <n v="1"/>
    <n v="0"/>
    <n v="3"/>
    <n v="0"/>
    <n v="14"/>
    <n v="0"/>
    <n v="0"/>
    <n v="14"/>
    <n v="1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9"/>
    <n v="0"/>
    <n v="0"/>
    <n v="9"/>
    <n v="9"/>
    <n v="0"/>
    <n v="0"/>
    <n v="0"/>
    <n v="0"/>
    <n v="0"/>
    <n v="0"/>
    <n v="0"/>
    <n v="0"/>
    <n v="0"/>
    <n v="0"/>
    <n v="7"/>
    <n v="0"/>
    <n v="0"/>
    <n v="7"/>
    <n v="7"/>
    <n v="31"/>
    <n v="0"/>
    <n v="0"/>
    <n v="31"/>
    <n v="31"/>
    <n v="11"/>
    <n v="0"/>
    <n v="0"/>
    <n v="11"/>
    <n v="11"/>
    <n v="31"/>
    <n v="0"/>
    <n v="7"/>
    <n v="7"/>
    <n v="5040"/>
    <n v="5040"/>
    <n v="0"/>
    <n v="0"/>
    <n v="4200"/>
    <n v="4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360"/>
    <n v="0"/>
    <n v="0"/>
    <n v="360"/>
    <n v="360"/>
    <n v="0"/>
    <n v="0"/>
    <n v="0"/>
    <n v="0"/>
    <n v="0"/>
    <n v="0"/>
    <n v="0"/>
    <n v="0"/>
    <n v="0"/>
    <n v="0"/>
    <n v="3240"/>
    <n v="3240"/>
    <n v="0"/>
    <n v="0"/>
    <n v="3200"/>
    <n v="3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0"/>
    <n v="2520"/>
    <n v="0"/>
    <n v="0"/>
    <n v="700"/>
    <n v="700"/>
    <n v="0"/>
    <n v="0"/>
    <n v="11160"/>
    <n v="11160"/>
    <n v="0"/>
    <n v="0"/>
    <n v="8460"/>
    <n v="8460"/>
    <n v="0"/>
    <n v="0"/>
    <n v="3960"/>
    <n v="3960"/>
    <n v="0"/>
    <n v="0"/>
    <n v="3300"/>
    <n v="3300"/>
    <n v="0"/>
    <n v="0"/>
    <n v="1"/>
    <n v="1"/>
    <d v="2010-06-03T10:19:27"/>
  </r>
  <r>
    <s v="01/139512"/>
    <n v="103"/>
    <s v="CZ051"/>
    <s v="Liberecký kraj"/>
    <s v="71"/>
    <x v="0"/>
    <n v="1"/>
    <n v="0"/>
    <s v="Městské divadlo"/>
    <n v="5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8"/>
    <n v="0"/>
    <n v="2"/>
    <n v="0"/>
    <n v="13"/>
    <n v="0"/>
    <n v="55"/>
    <n v="0"/>
    <n v="0"/>
    <n v="69"/>
    <n v="68"/>
    <n v="1"/>
    <n v="0"/>
    <n v="0"/>
    <n v="1"/>
    <n v="1"/>
    <n v="1"/>
    <n v="0"/>
    <n v="0"/>
    <n v="1"/>
    <n v="1"/>
    <n v="7"/>
    <n v="0"/>
    <n v="0"/>
    <n v="15"/>
    <n v="15"/>
    <n v="3"/>
    <n v="0"/>
    <n v="0"/>
    <n v="3"/>
    <n v="3"/>
    <n v="11"/>
    <n v="0"/>
    <n v="0"/>
    <n v="11"/>
    <n v="9"/>
    <n v="11"/>
    <n v="0"/>
    <n v="0"/>
    <n v="25"/>
    <n v="25"/>
    <n v="0"/>
    <n v="0"/>
    <n v="0"/>
    <n v="0"/>
    <n v="0"/>
    <n v="0"/>
    <n v="0"/>
    <n v="0"/>
    <n v="0"/>
    <n v="0"/>
    <n v="64"/>
    <n v="0"/>
    <n v="0"/>
    <n v="64"/>
    <n v="46"/>
    <n v="153"/>
    <n v="0"/>
    <n v="0"/>
    <n v="189"/>
    <n v="168"/>
    <n v="47"/>
    <n v="0"/>
    <n v="0"/>
    <n v="83"/>
    <n v="79"/>
    <n v="50"/>
    <n v="0"/>
    <n v="1"/>
    <n v="0"/>
    <n v="34000"/>
    <n v="33500"/>
    <n v="500"/>
    <n v="0"/>
    <n v="24077"/>
    <n v="23577"/>
    <n v="500"/>
    <n v="0"/>
    <n v="500"/>
    <n v="500"/>
    <n v="0"/>
    <n v="0"/>
    <n v="279"/>
    <n v="279"/>
    <n v="0"/>
    <n v="0"/>
    <n v="500"/>
    <n v="500"/>
    <n v="0"/>
    <n v="0"/>
    <n v="413"/>
    <n v="413"/>
    <n v="0"/>
    <n v="0"/>
    <n v="7500"/>
    <n v="7500"/>
    <n v="0"/>
    <n v="0"/>
    <n v="6681"/>
    <n v="6681"/>
    <n v="0"/>
    <n v="0"/>
    <n v="1500"/>
    <n v="1500"/>
    <n v="0"/>
    <n v="0"/>
    <n v="1184"/>
    <n v="1184"/>
    <n v="0"/>
    <n v="0"/>
    <n v="4500"/>
    <n v="3500"/>
    <n v="1000"/>
    <n v="0"/>
    <n v="3717"/>
    <n v="2717"/>
    <n v="1000"/>
    <n v="0"/>
    <n v="7500"/>
    <n v="7500"/>
    <n v="0"/>
    <n v="0"/>
    <n v="5727"/>
    <n v="57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  <n v="23000"/>
    <n v="9000"/>
    <n v="0"/>
    <n v="22413"/>
    <n v="13413"/>
    <n v="9000"/>
    <n v="0"/>
    <n v="88000"/>
    <n v="77500"/>
    <n v="10500"/>
    <n v="0"/>
    <n v="64491"/>
    <n v="53991"/>
    <n v="10500"/>
    <n v="0"/>
    <n v="36700"/>
    <n v="34200"/>
    <n v="2500"/>
    <n v="0"/>
    <n v="25674"/>
    <n v="23674"/>
    <n v="2000"/>
    <n v="0"/>
    <n v="1"/>
    <n v="1"/>
    <d v="2010-06-03T09:56:48"/>
  </r>
  <r>
    <s v="01/145523"/>
    <n v="143"/>
    <s v="CZ052"/>
    <s v="Královéhradecký kraj"/>
    <s v="50"/>
    <x v="1"/>
    <n v="4"/>
    <n v="0"/>
    <s v="Velký sál"/>
    <n v="499"/>
    <s v="Malý sál"/>
    <n v="120"/>
    <s v="Přednáškový sál"/>
    <n v="150"/>
    <s v="Zkušební sál"/>
    <n v="10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3"/>
    <n v="0"/>
    <n v="0"/>
    <n v="2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10"/>
    <n v="0"/>
    <n v="0"/>
    <n v="10"/>
    <n v="10"/>
    <n v="0"/>
    <n v="0"/>
    <n v="0"/>
    <n v="0"/>
    <n v="0"/>
    <n v="0"/>
    <n v="0"/>
    <n v="0"/>
    <n v="0"/>
    <n v="0"/>
    <n v="34"/>
    <n v="0"/>
    <n v="0"/>
    <n v="39"/>
    <n v="39"/>
    <n v="9"/>
    <n v="0"/>
    <n v="0"/>
    <n v="11"/>
    <n v="11"/>
    <n v="21"/>
    <n v="1"/>
    <n v="43"/>
    <n v="2"/>
    <n v="10750"/>
    <n v="10750"/>
    <n v="0"/>
    <n v="0"/>
    <n v="8818"/>
    <n v="88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"/>
    <n v="499"/>
    <n v="0"/>
    <n v="499"/>
    <n v="195"/>
    <n v="195"/>
    <n v="0"/>
    <n v="195"/>
    <n v="0"/>
    <n v="0"/>
    <n v="0"/>
    <n v="0"/>
    <n v="0"/>
    <n v="0"/>
    <n v="0"/>
    <n v="0"/>
    <n v="1350"/>
    <n v="1350"/>
    <n v="0"/>
    <n v="0"/>
    <n v="1030"/>
    <n v="1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99"/>
    <n v="12599"/>
    <n v="0"/>
    <n v="499"/>
    <n v="10043"/>
    <n v="10043"/>
    <n v="0"/>
    <n v="195"/>
    <n v="2803"/>
    <n v="2803"/>
    <n v="0"/>
    <n v="0"/>
    <n v="2223"/>
    <n v="2223"/>
    <n v="0"/>
    <n v="0"/>
    <n v="1"/>
    <n v="1"/>
    <d v="2010-04-07T09:25:13"/>
  </r>
  <r>
    <s v="01/149612"/>
    <n v="24"/>
    <s v="CZ061"/>
    <s v="Pardubický kraj"/>
    <s v="50"/>
    <x v="1"/>
    <n v="3"/>
    <n v="0"/>
    <s v="Divadelní sál "/>
    <n v="500"/>
    <s v="Společenský sál "/>
    <n v="488"/>
    <s v="Malá scéna "/>
    <n v="10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8"/>
    <n v="0"/>
    <n v="0"/>
    <n v="8"/>
    <n v="8"/>
    <n v="2"/>
    <n v="0"/>
    <n v="0"/>
    <n v="2"/>
    <n v="2"/>
    <n v="2"/>
    <n v="0"/>
    <n v="0"/>
    <n v="2"/>
    <n v="2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0"/>
    <n v="0"/>
    <n v="32"/>
    <n v="32"/>
    <n v="45"/>
    <n v="0"/>
    <n v="0"/>
    <n v="45"/>
    <n v="45"/>
    <n v="18"/>
    <n v="0"/>
    <n v="0"/>
    <n v="18"/>
    <n v="18"/>
    <n v="17"/>
    <n v="0"/>
    <n v="7"/>
    <n v="18"/>
    <n v="4120"/>
    <n v="4120"/>
    <n v="0"/>
    <n v="0"/>
    <n v="2573"/>
    <n v="2573"/>
    <n v="0"/>
    <n v="0"/>
    <n v="1030"/>
    <n v="1030"/>
    <n v="0"/>
    <n v="0"/>
    <n v="386"/>
    <n v="386"/>
    <n v="0"/>
    <n v="0"/>
    <n v="1030"/>
    <n v="1030"/>
    <n v="0"/>
    <n v="0"/>
    <n v="873"/>
    <n v="873"/>
    <n v="0"/>
    <n v="0"/>
    <n v="0"/>
    <n v="0"/>
    <n v="0"/>
    <n v="0"/>
    <n v="0"/>
    <n v="0"/>
    <n v="0"/>
    <n v="0"/>
    <n v="515"/>
    <n v="515"/>
    <n v="0"/>
    <n v="0"/>
    <n v="476"/>
    <n v="4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4"/>
    <n v="14014"/>
    <n v="0"/>
    <n v="0"/>
    <n v="12474"/>
    <n v="12474"/>
    <n v="0"/>
    <n v="0"/>
    <n v="20709"/>
    <n v="20709"/>
    <n v="0"/>
    <n v="0"/>
    <n v="16782"/>
    <n v="16782"/>
    <n v="0"/>
    <n v="0"/>
    <n v="6804"/>
    <n v="6804"/>
    <n v="0"/>
    <n v="0"/>
    <n v="3638"/>
    <n v="3638"/>
    <n v="0"/>
    <n v="0"/>
    <n v="1"/>
    <n v="1"/>
    <d v="2010-04-14T16:24:52"/>
  </r>
  <r>
    <s v="01/150613"/>
    <n v="218"/>
    <s v="CZ061"/>
    <s v="Pardubický kraj"/>
    <s v="30"/>
    <x v="2"/>
    <n v="1"/>
    <n v="0"/>
    <s v="Městské divadlo"/>
    <n v="33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0"/>
    <n v="0"/>
    <n v="0"/>
    <n v="0"/>
    <n v="2"/>
    <n v="0"/>
    <n v="31"/>
    <n v="0"/>
    <n v="0"/>
    <n v="46"/>
    <n v="41"/>
    <n v="0"/>
    <n v="0"/>
    <n v="0"/>
    <n v="0"/>
    <n v="0"/>
    <n v="1"/>
    <n v="0"/>
    <n v="0"/>
    <n v="1"/>
    <n v="1"/>
    <n v="1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"/>
    <n v="0"/>
    <n v="0"/>
    <n v="49"/>
    <n v="44"/>
    <n v="14"/>
    <n v="0"/>
    <n v="0"/>
    <n v="21"/>
    <n v="21"/>
    <n v="31"/>
    <n v="0"/>
    <n v="20"/>
    <n v="10"/>
    <n v="15272"/>
    <n v="13612"/>
    <n v="1660"/>
    <n v="0"/>
    <n v="9345"/>
    <n v="7845"/>
    <n v="1500"/>
    <n v="0"/>
    <n v="0"/>
    <n v="0"/>
    <n v="0"/>
    <n v="0"/>
    <n v="0"/>
    <n v="0"/>
    <n v="0"/>
    <n v="0"/>
    <n v="332"/>
    <n v="332"/>
    <n v="0"/>
    <n v="0"/>
    <n v="118"/>
    <n v="118"/>
    <n v="0"/>
    <n v="0"/>
    <n v="332"/>
    <n v="332"/>
    <n v="0"/>
    <n v="0"/>
    <n v="176"/>
    <n v="176"/>
    <n v="0"/>
    <n v="0"/>
    <n v="332"/>
    <n v="332"/>
    <n v="0"/>
    <n v="0"/>
    <n v="137"/>
    <n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68"/>
    <n v="14608"/>
    <n v="1660"/>
    <n v="0"/>
    <n v="9776"/>
    <n v="8276"/>
    <n v="1500"/>
    <n v="0"/>
    <n v="4648"/>
    <n v="4648"/>
    <n v="0"/>
    <n v="0"/>
    <n v="3360"/>
    <n v="3360"/>
    <n v="0"/>
    <n v="0"/>
    <n v="1"/>
    <n v="1"/>
    <d v="2010-04-30T10:21:20"/>
  </r>
  <r>
    <s v="01/151614"/>
    <n v="106"/>
    <s v="CZ061"/>
    <s v="Pardubický kraj"/>
    <s v="30"/>
    <x v="2"/>
    <n v="4"/>
    <n v="0"/>
    <s v="Pasáž divadelní sál"/>
    <n v="523"/>
    <s v="Národní dům"/>
    <n v="400"/>
    <s v="Fórum"/>
    <n v="600"/>
    <s v="Hájek"/>
    <n v="250"/>
    <n v="0"/>
    <n v="0"/>
    <n v="0"/>
    <n v="0"/>
    <n v="0"/>
    <n v="0"/>
    <n v="0"/>
    <n v="0"/>
    <n v="0"/>
    <n v="1"/>
    <s v="ANO"/>
    <n v="0"/>
    <n v="0"/>
    <n v="2"/>
    <n v="0"/>
    <n v="12"/>
    <n v="0"/>
    <n v="35"/>
    <n v="0"/>
    <n v="49"/>
    <n v="0"/>
    <n v="32"/>
    <n v="0"/>
    <n v="0"/>
    <n v="43"/>
    <n v="43"/>
    <n v="1"/>
    <n v="0"/>
    <n v="0"/>
    <n v="1"/>
    <n v="1"/>
    <n v="1"/>
    <n v="0"/>
    <n v="0"/>
    <n v="1"/>
    <n v="1"/>
    <n v="2"/>
    <n v="0"/>
    <n v="0"/>
    <n v="5"/>
    <n v="5"/>
    <n v="1"/>
    <n v="0"/>
    <n v="0"/>
    <n v="1"/>
    <n v="1"/>
    <n v="0"/>
    <n v="0"/>
    <n v="0"/>
    <n v="0"/>
    <n v="0"/>
    <n v="8"/>
    <n v="0"/>
    <n v="0"/>
    <n v="16"/>
    <n v="16"/>
    <n v="0"/>
    <n v="0"/>
    <n v="0"/>
    <n v="0"/>
    <n v="0"/>
    <n v="0"/>
    <n v="0"/>
    <n v="0"/>
    <n v="0"/>
    <n v="0"/>
    <n v="6"/>
    <n v="0"/>
    <n v="0"/>
    <n v="12"/>
    <n v="12"/>
    <n v="51"/>
    <n v="0"/>
    <n v="0"/>
    <n v="79"/>
    <n v="79"/>
    <n v="25"/>
    <n v="0"/>
    <n v="0"/>
    <n v="46"/>
    <n v="46"/>
    <n v="47"/>
    <n v="0"/>
    <n v="834"/>
    <n v="0"/>
    <n v="20256"/>
    <n v="20256"/>
    <n v="0"/>
    <n v="0"/>
    <n v="17129"/>
    <n v="17129"/>
    <n v="0"/>
    <n v="0"/>
    <n v="523"/>
    <n v="523"/>
    <n v="0"/>
    <n v="0"/>
    <n v="350"/>
    <n v="350"/>
    <n v="0"/>
    <n v="0"/>
    <n v="523"/>
    <n v="523"/>
    <n v="0"/>
    <n v="0"/>
    <n v="156"/>
    <n v="156"/>
    <n v="0"/>
    <n v="0"/>
    <n v="2450"/>
    <n v="2450"/>
    <n v="0"/>
    <n v="0"/>
    <n v="1723"/>
    <n v="1723"/>
    <n v="0"/>
    <n v="0"/>
    <n v="523"/>
    <n v="523"/>
    <n v="0"/>
    <n v="0"/>
    <n v="356"/>
    <n v="356"/>
    <n v="0"/>
    <n v="0"/>
    <n v="0"/>
    <n v="0"/>
    <n v="0"/>
    <n v="0"/>
    <n v="0"/>
    <n v="0"/>
    <n v="0"/>
    <n v="0"/>
    <n v="6600"/>
    <n v="6600"/>
    <n v="0"/>
    <n v="0"/>
    <n v="4386"/>
    <n v="43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36"/>
    <n v="4936"/>
    <n v="0"/>
    <n v="0"/>
    <n v="3258"/>
    <n v="3258"/>
    <n v="0"/>
    <n v="0"/>
    <n v="35811"/>
    <n v="35811"/>
    <n v="0"/>
    <n v="0"/>
    <n v="27358"/>
    <n v="27358"/>
    <n v="0"/>
    <n v="0"/>
    <n v="19946"/>
    <n v="19946"/>
    <n v="0"/>
    <n v="0"/>
    <n v="13636"/>
    <n v="13636"/>
    <n v="0"/>
    <n v="0"/>
    <n v="1"/>
    <n v="1"/>
    <d v="2010-03-17T15:52:36"/>
  </r>
  <r>
    <s v="01/158622"/>
    <n v="98"/>
    <s v="CZ062"/>
    <s v="Pardubický kraj"/>
    <s v="50"/>
    <x v="1"/>
    <n v="1"/>
    <n v="0"/>
    <s v="Divadlo Bolka Polívky"/>
    <n v="28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1"/>
    <n v="10"/>
    <n v="3"/>
    <n v="10"/>
    <n v="129"/>
    <n v="0"/>
    <n v="0"/>
    <n v="12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0"/>
    <n v="5"/>
    <n v="0"/>
    <n v="134"/>
    <n v="0"/>
    <n v="0"/>
    <n v="134"/>
    <n v="17"/>
    <n v="51"/>
    <n v="0"/>
    <n v="0"/>
    <n v="51"/>
    <n v="0"/>
    <n v="24"/>
    <n v="1"/>
    <n v="5"/>
    <n v="0"/>
    <n v="37281"/>
    <n v="4913"/>
    <n v="32368"/>
    <n v="289"/>
    <n v="23865"/>
    <n v="4540"/>
    <n v="19325"/>
    <n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5"/>
    <n v="0"/>
    <n v="1445"/>
    <n v="0"/>
    <n v="1445"/>
    <n v="0"/>
    <n v="1445"/>
    <n v="0"/>
    <n v="38726"/>
    <n v="4913"/>
    <n v="33813"/>
    <n v="289"/>
    <n v="25310"/>
    <n v="4540"/>
    <n v="20770"/>
    <n v="289"/>
    <n v="14739"/>
    <n v="0"/>
    <n v="14739"/>
    <n v="0"/>
    <n v="14600"/>
    <n v="0"/>
    <n v="14600"/>
    <n v="0"/>
    <n v="1"/>
    <n v="0"/>
    <d v="2010-06-03T10:32:00"/>
  </r>
  <r>
    <s v="01/163627"/>
    <n v="142"/>
    <s v="CZ062"/>
    <s v="Pardubický kraj"/>
    <s v="30"/>
    <x v="2"/>
    <n v="2"/>
    <n v="0"/>
    <s v="Městské divadlo Znojmo"/>
    <n v="300"/>
    <s v="Štukový sál Znojemské Besed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2"/>
    <n v="2"/>
    <n v="2"/>
    <n v="129"/>
    <n v="122"/>
    <n v="1"/>
    <n v="0"/>
    <n v="0"/>
    <n v="2"/>
    <n v="2"/>
    <n v="6"/>
    <n v="0"/>
    <n v="0"/>
    <n v="6"/>
    <n v="5"/>
    <n v="0"/>
    <n v="0"/>
    <n v="0"/>
    <n v="0"/>
    <n v="0"/>
    <n v="1"/>
    <n v="0"/>
    <n v="0"/>
    <n v="2"/>
    <n v="0"/>
    <n v="3"/>
    <n v="0"/>
    <n v="0"/>
    <n v="4"/>
    <n v="0"/>
    <n v="2"/>
    <n v="0"/>
    <n v="0"/>
    <n v="18"/>
    <n v="18"/>
    <n v="0"/>
    <n v="0"/>
    <n v="0"/>
    <n v="0"/>
    <n v="0"/>
    <n v="0"/>
    <n v="0"/>
    <n v="0"/>
    <n v="0"/>
    <n v="0"/>
    <n v="25"/>
    <n v="0"/>
    <n v="0"/>
    <n v="35"/>
    <n v="6"/>
    <n v="70"/>
    <n v="2"/>
    <n v="2"/>
    <n v="196"/>
    <n v="153"/>
    <n v="17"/>
    <n v="1"/>
    <n v="1"/>
    <n v="121"/>
    <n v="115"/>
    <n v="42"/>
    <n v="1"/>
    <n v="0"/>
    <n v="0"/>
    <n v="38700"/>
    <n v="36600"/>
    <n v="2100"/>
    <n v="0"/>
    <n v="31208"/>
    <n v="29786"/>
    <n v="1422"/>
    <n v="0"/>
    <n v="600"/>
    <n v="600"/>
    <n v="0"/>
    <n v="0"/>
    <n v="442"/>
    <n v="442"/>
    <n v="0"/>
    <n v="0"/>
    <n v="1800"/>
    <n v="1500"/>
    <n v="300"/>
    <n v="0"/>
    <n v="1022"/>
    <n v="750"/>
    <n v="272"/>
    <n v="0"/>
    <n v="0"/>
    <n v="0"/>
    <n v="0"/>
    <n v="0"/>
    <n v="0"/>
    <n v="0"/>
    <n v="0"/>
    <n v="0"/>
    <n v="600"/>
    <n v="0"/>
    <n v="600"/>
    <n v="0"/>
    <n v="588"/>
    <n v="0"/>
    <n v="588"/>
    <n v="0"/>
    <n v="1200"/>
    <n v="0"/>
    <n v="1200"/>
    <n v="0"/>
    <n v="1128"/>
    <n v="0"/>
    <n v="1128"/>
    <n v="0"/>
    <n v="5400"/>
    <n v="5400"/>
    <n v="0"/>
    <n v="0"/>
    <n v="4370"/>
    <n v="4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00"/>
    <n v="1800"/>
    <n v="8700"/>
    <n v="300"/>
    <n v="8177"/>
    <n v="502"/>
    <n v="7675"/>
    <n v="110"/>
    <n v="58800"/>
    <n v="45900"/>
    <n v="12900"/>
    <n v="300"/>
    <n v="46935"/>
    <n v="35850"/>
    <n v="11085"/>
    <n v="110"/>
    <n v="36000"/>
    <n v="34500"/>
    <n v="1500"/>
    <n v="0"/>
    <n v="29679"/>
    <n v="28363"/>
    <n v="1316"/>
    <n v="0"/>
    <n v="1"/>
    <n v="1"/>
    <d v="2010-04-06T15:56:13"/>
  </r>
  <r>
    <s v="01/165712"/>
    <n v="92"/>
    <s v="CZ071"/>
    <s v="Olomoucký kraj"/>
    <s v="22"/>
    <x v="2"/>
    <n v="1"/>
    <n v="0"/>
    <s v="Divadlo hudby Olomouc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5.8"/>
    <n v="0"/>
    <n v="1"/>
    <n v="0"/>
    <n v="7.8"/>
    <n v="0"/>
    <n v="8"/>
    <n v="0"/>
    <n v="0"/>
    <n v="1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0"/>
    <n v="0"/>
    <n v="75"/>
    <n v="75"/>
    <n v="2"/>
    <n v="1"/>
    <n v="1"/>
    <n v="1"/>
    <n v="1"/>
    <n v="0"/>
    <n v="0"/>
    <n v="0"/>
    <n v="0"/>
    <n v="0"/>
    <n v="0"/>
    <n v="0"/>
    <n v="0"/>
    <n v="0"/>
    <n v="0"/>
    <n v="23"/>
    <n v="1"/>
    <n v="1"/>
    <n v="88"/>
    <n v="83"/>
    <n v="10"/>
    <n v="0"/>
    <n v="0"/>
    <n v="74"/>
    <n v="74"/>
    <n v="14"/>
    <n v="1"/>
    <n v="103"/>
    <n v="0"/>
    <n v="1440"/>
    <n v="840"/>
    <n v="600"/>
    <n v="0"/>
    <n v="779"/>
    <n v="425"/>
    <n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9000"/>
    <n v="0"/>
    <n v="240"/>
    <n v="8633"/>
    <n v="8633"/>
    <n v="0"/>
    <n v="230"/>
    <n v="240"/>
    <n v="120"/>
    <n v="120"/>
    <n v="120"/>
    <n v="185"/>
    <n v="70"/>
    <n v="115"/>
    <n v="115"/>
    <n v="0"/>
    <n v="0"/>
    <n v="0"/>
    <n v="0"/>
    <n v="0"/>
    <n v="0"/>
    <n v="0"/>
    <n v="0"/>
    <n v="0"/>
    <n v="0"/>
    <n v="0"/>
    <n v="0"/>
    <n v="0"/>
    <n v="0"/>
    <n v="0"/>
    <n v="0"/>
    <n v="10680"/>
    <n v="9960"/>
    <n v="720"/>
    <n v="360"/>
    <n v="9597"/>
    <n v="9128"/>
    <n v="469"/>
    <n v="345"/>
    <n v="8880"/>
    <n v="8880"/>
    <n v="0"/>
    <n v="0"/>
    <n v="8540"/>
    <n v="8540"/>
    <n v="0"/>
    <n v="0"/>
    <n v="1"/>
    <n v="1"/>
    <d v="2010-06-03T10:23:07"/>
  </r>
  <r>
    <s v="01/166713"/>
    <n v="28"/>
    <s v="CZ071"/>
    <s v="Olomoucký kraj"/>
    <s v="30"/>
    <x v="2"/>
    <n v="2"/>
    <n v="0"/>
    <s v="divadelní sál"/>
    <n v="513"/>
    <s v="přednáškový sál"/>
    <n v="150"/>
    <s v="0"/>
    <n v="0"/>
    <s v="0"/>
    <n v="0"/>
    <n v="0"/>
    <n v="0"/>
    <n v="0"/>
    <n v="0"/>
    <n v="0"/>
    <n v="0"/>
    <n v="0"/>
    <n v="0"/>
    <n v="0"/>
    <n v="1"/>
    <s v="ANO"/>
    <n v="1"/>
    <n v="0"/>
    <n v="3"/>
    <n v="0"/>
    <n v="3"/>
    <n v="0"/>
    <n v="3"/>
    <n v="0"/>
    <n v="10"/>
    <n v="0"/>
    <n v="42"/>
    <n v="0"/>
    <n v="0"/>
    <n v="74"/>
    <n v="69"/>
    <n v="2"/>
    <n v="0"/>
    <n v="0"/>
    <n v="2"/>
    <n v="2"/>
    <n v="1"/>
    <n v="0"/>
    <n v="0"/>
    <n v="1"/>
    <n v="1"/>
    <n v="0"/>
    <n v="0"/>
    <n v="0"/>
    <n v="0"/>
    <n v="0"/>
    <n v="1"/>
    <n v="0"/>
    <n v="0"/>
    <n v="1"/>
    <n v="1"/>
    <n v="0"/>
    <n v="0"/>
    <n v="0"/>
    <n v="0"/>
    <n v="0"/>
    <n v="1"/>
    <n v="0"/>
    <n v="0"/>
    <n v="1"/>
    <n v="1"/>
    <n v="1"/>
    <n v="0"/>
    <n v="0"/>
    <n v="1"/>
    <n v="1"/>
    <n v="2"/>
    <n v="0"/>
    <n v="0"/>
    <n v="2"/>
    <n v="2"/>
    <n v="14"/>
    <n v="0"/>
    <n v="0"/>
    <n v="14"/>
    <n v="14"/>
    <n v="64"/>
    <n v="0"/>
    <n v="0"/>
    <n v="96"/>
    <n v="91"/>
    <n v="19"/>
    <n v="0"/>
    <n v="0"/>
    <n v="42"/>
    <n v="42"/>
    <n v="49"/>
    <n v="0"/>
    <n v="42"/>
    <n v="38"/>
    <n v="37962"/>
    <n v="35397"/>
    <n v="2565"/>
    <n v="0"/>
    <n v="22892"/>
    <n v="22171"/>
    <n v="721"/>
    <n v="0"/>
    <n v="1026"/>
    <n v="1026"/>
    <n v="0"/>
    <n v="0"/>
    <n v="742"/>
    <n v="742"/>
    <n v="0"/>
    <n v="0"/>
    <n v="513"/>
    <n v="513"/>
    <n v="0"/>
    <n v="0"/>
    <n v="415"/>
    <n v="415"/>
    <n v="0"/>
    <n v="0"/>
    <n v="0"/>
    <n v="0"/>
    <n v="0"/>
    <n v="0"/>
    <n v="0"/>
    <n v="0"/>
    <n v="0"/>
    <n v="0"/>
    <n v="513"/>
    <n v="513"/>
    <n v="0"/>
    <n v="0"/>
    <n v="348"/>
    <n v="348"/>
    <n v="0"/>
    <n v="0"/>
    <n v="0"/>
    <n v="0"/>
    <n v="0"/>
    <n v="0"/>
    <n v="0"/>
    <n v="0"/>
    <n v="0"/>
    <n v="0"/>
    <n v="513"/>
    <n v="513"/>
    <n v="0"/>
    <n v="0"/>
    <n v="448"/>
    <n v="448"/>
    <n v="0"/>
    <n v="0"/>
    <n v="150"/>
    <n v="150"/>
    <n v="0"/>
    <n v="0"/>
    <n v="132"/>
    <n v="132"/>
    <n v="0"/>
    <n v="0"/>
    <n v="1026"/>
    <n v="1026"/>
    <n v="0"/>
    <n v="0"/>
    <n v="769"/>
    <n v="769"/>
    <n v="0"/>
    <n v="0"/>
    <n v="8808"/>
    <n v="8808"/>
    <n v="0"/>
    <n v="0"/>
    <n v="7663"/>
    <n v="7663"/>
    <n v="0"/>
    <n v="0"/>
    <n v="50511"/>
    <n v="47946"/>
    <n v="2565"/>
    <n v="0"/>
    <n v="33409"/>
    <n v="32688"/>
    <n v="721"/>
    <n v="0"/>
    <n v="21546"/>
    <n v="21546"/>
    <n v="0"/>
    <n v="0"/>
    <n v="18009"/>
    <n v="18009"/>
    <n v="0"/>
    <n v="0"/>
    <n v="1"/>
    <n v="1"/>
    <d v="2010-05-18T10:56:29"/>
  </r>
  <r>
    <s v="01/170723"/>
    <n v="54"/>
    <s v="CZ072"/>
    <s v="Zlínský kraj"/>
    <s v="30"/>
    <x v="2"/>
    <n v="2"/>
    <n v="0"/>
    <s v="Kulturní zařízení města Valašského Meziříčí"/>
    <n v="310"/>
    <s v="Kino Svět"/>
    <n v="307"/>
    <s v="0"/>
    <n v="0"/>
    <s v="0"/>
    <n v="0"/>
    <n v="0"/>
    <n v="0"/>
    <n v="0"/>
    <n v="0"/>
    <n v="0"/>
    <n v="0"/>
    <n v="0"/>
    <n v="0"/>
    <n v="0"/>
    <n v="1"/>
    <s v="ANO"/>
    <n v="0"/>
    <n v="0"/>
    <n v="3"/>
    <n v="0"/>
    <n v="10"/>
    <n v="0"/>
    <n v="14"/>
    <n v="0"/>
    <n v="27"/>
    <n v="0"/>
    <n v="19"/>
    <n v="0"/>
    <n v="0"/>
    <n v="29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21"/>
    <n v="0"/>
    <n v="0"/>
    <n v="33"/>
    <n v="33"/>
    <n v="11"/>
    <n v="0"/>
    <n v="0"/>
    <n v="23"/>
    <n v="23"/>
    <n v="21"/>
    <n v="1"/>
    <n v="969"/>
    <n v="0"/>
    <n v="7410"/>
    <n v="7410"/>
    <n v="0"/>
    <n v="310"/>
    <n v="6049"/>
    <n v="6049"/>
    <n v="0"/>
    <n v="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0"/>
    <n v="1240"/>
    <n v="0"/>
    <n v="0"/>
    <n v="637"/>
    <n v="6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0"/>
    <n v="8650"/>
    <n v="0"/>
    <n v="310"/>
    <n v="6686"/>
    <n v="6686"/>
    <n v="0"/>
    <n v="277"/>
    <n v="5580"/>
    <n v="5580"/>
    <n v="0"/>
    <n v="0"/>
    <n v="3236"/>
    <n v="3236"/>
    <n v="0"/>
    <n v="0"/>
    <n v="1"/>
    <n v="1"/>
    <d v="2010-02-05T12:46:20"/>
  </r>
  <r>
    <s v="01/172811"/>
    <n v="27"/>
    <s v="CZ080"/>
    <s v="Moravskoslezský kraj"/>
    <s v="30"/>
    <x v="2"/>
    <n v="2"/>
    <n v="0"/>
    <s v="velký sál - divadelní"/>
    <n v="346"/>
    <s v="malý sál - variabilní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1"/>
    <n v="0"/>
    <n v="2"/>
    <n v="0"/>
    <n v="2.5"/>
    <n v="0.7"/>
    <n v="5.5"/>
    <n v="0.7"/>
    <n v="27"/>
    <n v="0"/>
    <n v="0"/>
    <n v="40"/>
    <n v="4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8"/>
    <n v="8"/>
    <n v="35"/>
    <n v="0"/>
    <n v="0"/>
    <n v="51"/>
    <n v="51"/>
    <n v="25"/>
    <n v="0"/>
    <n v="0"/>
    <n v="29"/>
    <n v="29"/>
    <n v="29"/>
    <n v="1"/>
    <n v="23"/>
    <n v="13"/>
    <n v="11464"/>
    <n v="11464"/>
    <n v="0"/>
    <n v="346"/>
    <n v="9663"/>
    <n v="9663"/>
    <n v="0"/>
    <n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"/>
    <n v="494"/>
    <n v="0"/>
    <n v="0"/>
    <n v="267"/>
    <n v="267"/>
    <n v="0"/>
    <n v="0"/>
    <n v="346"/>
    <n v="346"/>
    <n v="0"/>
    <n v="0"/>
    <n v="267"/>
    <n v="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73"/>
    <n v="2273"/>
    <n v="0"/>
    <n v="0"/>
    <n v="1757"/>
    <n v="1757"/>
    <n v="0"/>
    <n v="0"/>
    <n v="14577"/>
    <n v="14577"/>
    <n v="0"/>
    <n v="346"/>
    <n v="11954"/>
    <n v="11954"/>
    <n v="0"/>
    <n v="333"/>
    <n v="8400"/>
    <n v="8400"/>
    <n v="0"/>
    <n v="0"/>
    <n v="6781"/>
    <n v="6781"/>
    <n v="0"/>
    <n v="0"/>
    <n v="1"/>
    <n v="1"/>
    <d v="2010-05-18T11:13:56"/>
  </r>
  <r>
    <s v="01/176813"/>
    <n v="97"/>
    <s v="CZ080"/>
    <s v="Moravskoslezský kraj"/>
    <s v="22"/>
    <x v="2"/>
    <n v="2"/>
    <n v="0"/>
    <s v="Divadelní sál - velký sál"/>
    <n v="588"/>
    <s v="Divadelní sál - malý sál"/>
    <n v="85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2"/>
    <n v="0"/>
    <n v="0"/>
    <n v="32"/>
    <n v="32"/>
    <n v="0"/>
    <n v="0"/>
    <n v="0"/>
    <n v="0"/>
    <n v="0"/>
    <n v="0"/>
    <n v="0"/>
    <n v="0"/>
    <n v="0"/>
    <n v="0"/>
    <n v="1"/>
    <n v="0"/>
    <n v="0"/>
    <n v="4"/>
    <n v="4"/>
    <n v="0"/>
    <n v="0"/>
    <n v="0"/>
    <n v="0"/>
    <n v="0"/>
    <n v="2"/>
    <n v="0"/>
    <n v="0"/>
    <n v="3"/>
    <n v="3"/>
    <n v="1"/>
    <n v="0"/>
    <n v="0"/>
    <n v="1"/>
    <n v="1"/>
    <n v="0"/>
    <n v="0"/>
    <n v="0"/>
    <n v="0"/>
    <n v="0"/>
    <n v="0"/>
    <n v="0"/>
    <n v="0"/>
    <n v="0"/>
    <n v="0"/>
    <n v="6"/>
    <n v="0"/>
    <n v="0"/>
    <n v="10"/>
    <n v="10"/>
    <n v="32"/>
    <n v="0"/>
    <n v="0"/>
    <n v="50"/>
    <n v="50"/>
    <n v="20"/>
    <n v="0"/>
    <n v="0"/>
    <n v="38"/>
    <n v="38"/>
    <n v="25"/>
    <n v="1"/>
    <n v="1319"/>
    <n v="164"/>
    <n v="19129"/>
    <n v="19129"/>
    <n v="0"/>
    <n v="588"/>
    <n v="9365"/>
    <n v="9365"/>
    <n v="0"/>
    <n v="278"/>
    <n v="0"/>
    <n v="0"/>
    <n v="0"/>
    <n v="0"/>
    <n v="0"/>
    <n v="0"/>
    <n v="0"/>
    <n v="0"/>
    <n v="0"/>
    <n v="0"/>
    <n v="0"/>
    <n v="0"/>
    <n v="0"/>
    <n v="0"/>
    <n v="0"/>
    <n v="0"/>
    <n v="2352"/>
    <n v="2352"/>
    <n v="0"/>
    <n v="0"/>
    <n v="1180"/>
    <n v="1180"/>
    <n v="0"/>
    <n v="0"/>
    <n v="0"/>
    <n v="0"/>
    <n v="0"/>
    <n v="0"/>
    <n v="0"/>
    <n v="0"/>
    <n v="0"/>
    <n v="0"/>
    <n v="1550"/>
    <n v="1550"/>
    <n v="0"/>
    <n v="0"/>
    <n v="1168"/>
    <n v="1168"/>
    <n v="0"/>
    <n v="0"/>
    <n v="406"/>
    <n v="406"/>
    <n v="0"/>
    <n v="0"/>
    <n v="378"/>
    <n v="3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0"/>
    <n v="5880"/>
    <n v="0"/>
    <n v="0"/>
    <n v="3212"/>
    <n v="3212"/>
    <n v="0"/>
    <n v="0"/>
    <n v="29317"/>
    <n v="29317"/>
    <n v="0"/>
    <n v="588"/>
    <n v="15303"/>
    <n v="15303"/>
    <n v="0"/>
    <n v="278"/>
    <n v="20792"/>
    <n v="20792"/>
    <n v="0"/>
    <n v="0"/>
    <n v="10630"/>
    <n v="10630"/>
    <n v="0"/>
    <n v="0"/>
    <n v="1"/>
    <n v="1"/>
    <d v="2010-06-03T10:25:15"/>
  </r>
  <r>
    <s v="01/177814"/>
    <n v="50"/>
    <s v="CZ080"/>
    <s v="Moravskoslezský kraj"/>
    <s v="30"/>
    <x v="2"/>
    <n v="2"/>
    <n v="0"/>
    <s v="Malý sál"/>
    <n v="111"/>
    <s v="Velký sál"/>
    <n v="391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5"/>
    <n v="0"/>
    <n v="10"/>
    <n v="0"/>
    <n v="15"/>
    <n v="0"/>
    <n v="45"/>
    <n v="0"/>
    <n v="0"/>
    <n v="64"/>
    <n v="64"/>
    <n v="2"/>
    <n v="0"/>
    <n v="0"/>
    <n v="2"/>
    <n v="2"/>
    <n v="2"/>
    <n v="0"/>
    <n v="0"/>
    <n v="2"/>
    <n v="2"/>
    <n v="2"/>
    <n v="0"/>
    <n v="0"/>
    <n v="4"/>
    <n v="4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"/>
    <n v="0"/>
    <n v="0"/>
    <n v="73"/>
    <n v="73"/>
    <n v="20"/>
    <n v="0"/>
    <n v="0"/>
    <n v="40"/>
    <n v="40"/>
    <n v="39"/>
    <n v="1"/>
    <n v="39"/>
    <n v="0"/>
    <n v="22384"/>
    <n v="22384"/>
    <n v="0"/>
    <n v="394"/>
    <n v="17633"/>
    <n v="17633"/>
    <n v="0"/>
    <n v="385"/>
    <n v="788"/>
    <n v="788"/>
    <n v="0"/>
    <n v="0"/>
    <n v="540"/>
    <n v="540"/>
    <n v="0"/>
    <n v="0"/>
    <n v="788"/>
    <n v="788"/>
    <n v="0"/>
    <n v="0"/>
    <n v="611"/>
    <n v="611"/>
    <n v="0"/>
    <n v="0"/>
    <n v="788"/>
    <n v="788"/>
    <n v="0"/>
    <n v="0"/>
    <n v="1274"/>
    <n v="1274"/>
    <n v="0"/>
    <n v="0"/>
    <n v="0"/>
    <n v="0"/>
    <n v="0"/>
    <n v="0"/>
    <n v="0"/>
    <n v="0"/>
    <n v="0"/>
    <n v="0"/>
    <n v="394"/>
    <n v="394"/>
    <n v="0"/>
    <n v="0"/>
    <n v="359"/>
    <n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42"/>
    <n v="25142"/>
    <n v="0"/>
    <n v="394"/>
    <n v="20417"/>
    <n v="20417"/>
    <n v="0"/>
    <n v="385"/>
    <n v="12928"/>
    <n v="12928"/>
    <n v="0"/>
    <n v="0"/>
    <n v="8931"/>
    <n v="8931"/>
    <n v="0"/>
    <n v="0"/>
    <n v="1"/>
    <n v="1"/>
    <d v="2010-02-03T09:42:47"/>
  </r>
  <r>
    <s v="01/190113"/>
    <n v="44"/>
    <s v="CZ010"/>
    <s v="Hlavní město Praha"/>
    <s v="70"/>
    <x v="0"/>
    <n v="1"/>
    <n v="0"/>
    <s v="Divadlo Ponec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.5"/>
    <n v="0"/>
    <n v="0"/>
    <n v="0"/>
    <n v="1"/>
    <n v="7"/>
    <n v="1.5"/>
    <n v="7"/>
    <n v="1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"/>
    <n v="9"/>
    <n v="9"/>
    <n v="146"/>
    <n v="131"/>
    <n v="0"/>
    <n v="0"/>
    <n v="0"/>
    <n v="0"/>
    <n v="0"/>
    <n v="0"/>
    <n v="0"/>
    <n v="0"/>
    <n v="0"/>
    <n v="0"/>
    <n v="0"/>
    <n v="0"/>
    <n v="0"/>
    <n v="0"/>
    <n v="0"/>
    <n v="8"/>
    <n v="0"/>
    <n v="0"/>
    <n v="54"/>
    <n v="4"/>
    <n v="54"/>
    <n v="9"/>
    <n v="9"/>
    <n v="210"/>
    <n v="135"/>
    <n v="13"/>
    <n v="1"/>
    <n v="1"/>
    <n v="69"/>
    <n v="60"/>
    <n v="46"/>
    <n v="14"/>
    <n v="2"/>
    <n v="10"/>
    <n v="1046"/>
    <n v="0"/>
    <n v="1046"/>
    <n v="0"/>
    <n v="987"/>
    <n v="0"/>
    <n v="9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46"/>
    <n v="11704"/>
    <n v="1442"/>
    <n v="1886"/>
    <n v="11697"/>
    <n v="10340"/>
    <n v="1357"/>
    <n v="17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03"/>
    <n v="449"/>
    <n v="6454"/>
    <n v="0"/>
    <n v="6742"/>
    <n v="433"/>
    <n v="6309"/>
    <n v="0"/>
    <n v="21095"/>
    <n v="12153"/>
    <n v="8942"/>
    <n v="1886"/>
    <n v="19426"/>
    <n v="10773"/>
    <n v="8653"/>
    <n v="1757"/>
    <n v="3948"/>
    <n v="3283"/>
    <n v="665"/>
    <n v="140"/>
    <n v="3348"/>
    <n v="2735"/>
    <n v="613"/>
    <n v="122"/>
    <n v="1"/>
    <n v="1"/>
    <d v="2010-04-28T15:15:25"/>
  </r>
  <r>
    <s v="01/192114"/>
    <n v="169"/>
    <s v="CZ010"/>
    <s v="Hlavní město Praha"/>
    <s v="70"/>
    <x v="0"/>
    <n v="1"/>
    <n v="0"/>
    <s v="Branické divadlo"/>
    <n v="34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58"/>
    <n v="0"/>
    <n v="0"/>
    <n v="2"/>
    <n v="0"/>
    <n v="0"/>
    <n v="6"/>
    <n v="2"/>
    <n v="64"/>
    <n v="58"/>
    <n v="7"/>
    <n v="7"/>
    <n v="177"/>
    <n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3"/>
    <n v="0"/>
    <n v="2"/>
    <n v="0"/>
    <n v="0"/>
    <n v="2"/>
    <n v="2"/>
    <n v="0"/>
    <n v="0"/>
    <n v="0"/>
    <n v="0"/>
    <n v="0"/>
    <n v="0"/>
    <n v="0"/>
    <n v="0"/>
    <n v="0"/>
    <n v="0"/>
    <n v="9"/>
    <n v="0"/>
    <n v="0"/>
    <n v="12"/>
    <n v="8"/>
    <n v="72"/>
    <n v="7"/>
    <n v="7"/>
    <n v="194"/>
    <n v="187"/>
    <n v="22"/>
    <n v="0"/>
    <n v="0"/>
    <n v="22"/>
    <n v="22"/>
    <n v="72"/>
    <n v="2"/>
    <n v="0"/>
    <n v="0"/>
    <n v="61242"/>
    <n v="61242"/>
    <n v="0"/>
    <n v="1384"/>
    <n v="47827"/>
    <n v="47827"/>
    <n v="0"/>
    <n v="10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8"/>
    <n v="0"/>
    <n v="1038"/>
    <n v="0"/>
    <n v="1038"/>
    <n v="0"/>
    <n v="1038"/>
    <n v="0"/>
    <n v="692"/>
    <n v="692"/>
    <n v="0"/>
    <n v="0"/>
    <n v="363"/>
    <n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52"/>
    <n v="2768"/>
    <n v="1384"/>
    <n v="0"/>
    <n v="3845"/>
    <n v="2461"/>
    <n v="1384"/>
    <n v="0"/>
    <n v="67124"/>
    <n v="64702"/>
    <n v="2422"/>
    <n v="1384"/>
    <n v="53073"/>
    <n v="50651"/>
    <n v="2422"/>
    <n v="1098"/>
    <n v="7612"/>
    <n v="7612"/>
    <n v="0"/>
    <n v="0"/>
    <n v="3916"/>
    <n v="3916"/>
    <n v="0"/>
    <n v="0"/>
    <n v="1"/>
    <n v="0"/>
    <d v="2010-04-13T12:00:50"/>
  </r>
  <r>
    <s v="01/204424"/>
    <n v="145"/>
    <s v="CZ042"/>
    <s v="Ústecký kraj"/>
    <s v="30"/>
    <x v="2"/>
    <n v="2"/>
    <n v="0"/>
    <s v="Velký sál"/>
    <n v="260"/>
    <s v="Víceúčelový sál"/>
    <n v="110"/>
    <s v="0"/>
    <n v="0"/>
    <s v="0"/>
    <n v="0"/>
    <n v="0"/>
    <n v="0"/>
    <n v="0"/>
    <n v="0"/>
    <n v="0"/>
    <n v="0"/>
    <n v="0"/>
    <n v="0"/>
    <n v="0"/>
    <n v="1"/>
    <s v="ANO"/>
    <n v="0"/>
    <n v="0"/>
    <n v="2"/>
    <n v="0"/>
    <n v="3"/>
    <n v="0"/>
    <n v="1"/>
    <n v="12"/>
    <n v="6"/>
    <n v="12"/>
    <n v="45"/>
    <n v="1"/>
    <n v="1"/>
    <n v="78"/>
    <n v="78"/>
    <n v="0"/>
    <n v="0"/>
    <n v="0"/>
    <n v="0"/>
    <n v="0"/>
    <n v="2"/>
    <n v="0"/>
    <n v="0"/>
    <n v="2"/>
    <n v="2"/>
    <n v="0"/>
    <n v="0"/>
    <n v="0"/>
    <n v="0"/>
    <n v="0"/>
    <n v="2"/>
    <n v="0"/>
    <n v="0"/>
    <n v="2"/>
    <n v="2"/>
    <n v="3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64"/>
    <n v="0"/>
    <n v="0"/>
    <n v="75"/>
    <n v="69"/>
    <n v="116"/>
    <n v="1"/>
    <n v="1"/>
    <n v="162"/>
    <n v="156"/>
    <n v="14"/>
    <n v="0"/>
    <n v="0"/>
    <n v="35"/>
    <n v="35"/>
    <n v="28"/>
    <n v="1"/>
    <n v="61"/>
    <n v="3"/>
    <n v="20280"/>
    <n v="20280"/>
    <n v="0"/>
    <n v="0"/>
    <n v="13674"/>
    <n v="13674"/>
    <n v="0"/>
    <n v="0"/>
    <n v="0"/>
    <n v="0"/>
    <n v="0"/>
    <n v="0"/>
    <n v="0"/>
    <n v="0"/>
    <n v="0"/>
    <n v="0"/>
    <n v="520"/>
    <n v="520"/>
    <n v="0"/>
    <n v="0"/>
    <n v="489"/>
    <n v="489"/>
    <n v="0"/>
    <n v="0"/>
    <n v="0"/>
    <n v="0"/>
    <n v="0"/>
    <n v="0"/>
    <n v="0"/>
    <n v="0"/>
    <n v="0"/>
    <n v="0"/>
    <n v="520"/>
    <n v="520"/>
    <n v="0"/>
    <n v="0"/>
    <n v="263"/>
    <n v="263"/>
    <n v="0"/>
    <n v="0"/>
    <n v="1300"/>
    <n v="1300"/>
    <n v="0"/>
    <n v="0"/>
    <n v="1019"/>
    <n v="10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00"/>
    <n v="13980"/>
    <n v="3120"/>
    <n v="260"/>
    <n v="10991"/>
    <n v="8831"/>
    <n v="2160"/>
    <n v="61"/>
    <n v="39720"/>
    <n v="36600"/>
    <n v="3120"/>
    <n v="260"/>
    <n v="26436"/>
    <n v="24276"/>
    <n v="2160"/>
    <n v="61"/>
    <n v="9100"/>
    <n v="5980"/>
    <n v="3120"/>
    <n v="0"/>
    <n v="8269"/>
    <n v="6109"/>
    <n v="2160"/>
    <n v="0"/>
    <n v="1"/>
    <n v="1"/>
    <d v="2010-04-07T10:12:41"/>
  </r>
  <r>
    <s v="01/205523"/>
    <n v="141"/>
    <s v="CZ052"/>
    <s v="Královéhradecký kraj"/>
    <s v="30"/>
    <x v="2"/>
    <n v="3"/>
    <n v="0"/>
    <s v="Velký sál divadla"/>
    <n v="399"/>
    <s v="Malý sál divadla"/>
    <n v="78"/>
    <s v="Sál důstojnické besedy"/>
    <n v="216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8"/>
    <n v="0"/>
    <n v="0"/>
    <n v="18"/>
    <n v="18"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0"/>
    <n v="0"/>
    <n v="20"/>
    <n v="20"/>
    <n v="2"/>
    <n v="0"/>
    <n v="0"/>
    <n v="2"/>
    <n v="2"/>
    <n v="20"/>
    <n v="0"/>
    <n v="0"/>
    <n v="0"/>
    <n v="6384"/>
    <n v="6384"/>
    <n v="0"/>
    <n v="0"/>
    <n v="4476"/>
    <n v="4476"/>
    <n v="0"/>
    <n v="0"/>
    <n v="0"/>
    <n v="0"/>
    <n v="0"/>
    <n v="0"/>
    <n v="0"/>
    <n v="0"/>
    <n v="0"/>
    <n v="0"/>
    <n v="399"/>
    <n v="399"/>
    <n v="0"/>
    <n v="0"/>
    <n v="389"/>
    <n v="389"/>
    <n v="0"/>
    <n v="0"/>
    <n v="399"/>
    <n v="399"/>
    <n v="0"/>
    <n v="0"/>
    <n v="367"/>
    <n v="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82"/>
    <n v="7182"/>
    <n v="0"/>
    <n v="0"/>
    <n v="5232"/>
    <n v="5232"/>
    <n v="0"/>
    <n v="0"/>
    <n v="798"/>
    <n v="798"/>
    <n v="0"/>
    <n v="0"/>
    <n v="374"/>
    <n v="374"/>
    <n v="0"/>
    <n v="0"/>
    <n v="1"/>
    <n v="0"/>
    <d v="2010-04-06T15:07:41"/>
  </r>
  <r>
    <s v="01/222311"/>
    <n v="94"/>
    <s v="CZ031"/>
    <s v="Jihočeský kraj"/>
    <s v="71"/>
    <x v="0"/>
    <n v="2"/>
    <n v="0"/>
    <s v="K.C. Bazilika"/>
    <n v="450"/>
    <s v="C.K. Solnice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1"/>
    <n v="1"/>
    <n v="1"/>
    <n v="21"/>
    <n v="21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8"/>
    <n v="1"/>
    <n v="1"/>
    <n v="8"/>
    <n v="8"/>
    <n v="93"/>
    <n v="0"/>
    <n v="0"/>
    <n v="93"/>
    <n v="93"/>
    <n v="12"/>
    <n v="0"/>
    <n v="0"/>
    <n v="12"/>
    <n v="12"/>
    <n v="0"/>
    <n v="0"/>
    <n v="0"/>
    <n v="0"/>
    <n v="0"/>
    <n v="16"/>
    <n v="0"/>
    <n v="0"/>
    <n v="16"/>
    <n v="16"/>
    <n v="151"/>
    <n v="2"/>
    <n v="2"/>
    <n v="151"/>
    <n v="151"/>
    <n v="93"/>
    <n v="2"/>
    <n v="2"/>
    <n v="93"/>
    <n v="93"/>
    <n v="30"/>
    <n v="2"/>
    <n v="87"/>
    <n v="138"/>
    <n v="5500"/>
    <n v="5500"/>
    <n v="0"/>
    <n v="0"/>
    <n v="3900"/>
    <n v="39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"/>
    <n v="276"/>
    <n v="0"/>
    <n v="0"/>
    <n v="276"/>
    <n v="276"/>
    <n v="0"/>
    <n v="0"/>
    <n v="0"/>
    <n v="0"/>
    <n v="0"/>
    <n v="0"/>
    <n v="0"/>
    <n v="0"/>
    <n v="0"/>
    <n v="0"/>
    <n v="960"/>
    <n v="960"/>
    <n v="0"/>
    <n v="240"/>
    <n v="520"/>
    <n v="520"/>
    <n v="0"/>
    <n v="166"/>
    <n v="12555"/>
    <n v="12555"/>
    <n v="0"/>
    <n v="0"/>
    <n v="9548"/>
    <n v="9548"/>
    <n v="0"/>
    <n v="0"/>
    <n v="480"/>
    <n v="480"/>
    <n v="0"/>
    <n v="0"/>
    <n v="270"/>
    <n v="270"/>
    <n v="0"/>
    <n v="0"/>
    <n v="0"/>
    <n v="0"/>
    <n v="0"/>
    <n v="0"/>
    <n v="0"/>
    <n v="0"/>
    <n v="0"/>
    <n v="0"/>
    <n v="1350"/>
    <n v="1350"/>
    <n v="0"/>
    <n v="0"/>
    <n v="850"/>
    <n v="850"/>
    <n v="0"/>
    <n v="0"/>
    <n v="21121"/>
    <n v="21121"/>
    <n v="0"/>
    <n v="240"/>
    <n v="15364"/>
    <n v="15364"/>
    <n v="0"/>
    <n v="166"/>
    <n v="12555"/>
    <n v="12555"/>
    <n v="0"/>
    <n v="0"/>
    <n v="9548"/>
    <n v="9548"/>
    <n v="0"/>
    <n v="0"/>
    <n v="1"/>
    <n v="1"/>
    <d v="2010-06-03T09:56:10"/>
  </r>
  <r>
    <s v="01/223113"/>
    <n v="185"/>
    <s v="CZ010"/>
    <s v="Hlavní město Praha"/>
    <s v="50"/>
    <x v="1"/>
    <n v="1"/>
    <n v="0"/>
    <s v="Velký sál"/>
    <n v="2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319"/>
    <n v="0"/>
    <n v="0"/>
    <n v="1"/>
    <n v="0"/>
    <n v="1"/>
    <n v="0"/>
    <n v="2"/>
    <n v="319"/>
    <n v="46"/>
    <n v="4"/>
    <n v="4"/>
    <n v="46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0"/>
    <n v="0"/>
    <n v="18"/>
    <n v="18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68"/>
    <n v="4"/>
    <n v="4"/>
    <n v="68"/>
    <n v="68"/>
    <n v="0"/>
    <n v="0"/>
    <n v="0"/>
    <n v="0"/>
    <n v="0"/>
    <n v="20"/>
    <n v="3"/>
    <n v="0"/>
    <n v="0"/>
    <n v="6900"/>
    <n v="6900"/>
    <n v="0"/>
    <n v="300"/>
    <n v="4455"/>
    <n v="4455"/>
    <n v="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"/>
    <n v="900"/>
    <n v="0"/>
    <n v="50"/>
    <n v="700"/>
    <n v="700"/>
    <n v="0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220"/>
    <n v="220"/>
    <n v="0"/>
    <n v="0"/>
    <n v="8100"/>
    <n v="8100"/>
    <n v="0"/>
    <n v="350"/>
    <n v="5375"/>
    <n v="5375"/>
    <n v="0"/>
    <n v="350"/>
    <n v="0"/>
    <n v="0"/>
    <n v="0"/>
    <n v="0"/>
    <n v="0"/>
    <n v="0"/>
    <n v="0"/>
    <n v="0"/>
    <n v="1"/>
    <n v="1"/>
    <d v="2010-06-03T10:27:19"/>
  </r>
  <r>
    <s v="01/227111"/>
    <n v="215"/>
    <s v="CZ010"/>
    <s v="Hlavní město Praha"/>
    <s v="50"/>
    <x v="1"/>
    <n v="1"/>
    <n v="0"/>
    <s v="Divadlo Reduta"/>
    <n v="98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0"/>
    <n v="4"/>
    <n v="2"/>
    <n v="4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"/>
    <n v="0"/>
    <n v="0"/>
    <n v="55"/>
    <n v="0"/>
    <n v="58"/>
    <n v="0"/>
    <n v="0"/>
    <n v="58"/>
    <n v="0"/>
    <n v="50"/>
    <n v="0"/>
    <n v="0"/>
    <n v="50"/>
    <n v="0"/>
    <n v="3"/>
    <n v="0"/>
    <n v="0"/>
    <n v="0"/>
    <n v="300"/>
    <n v="0"/>
    <n v="300"/>
    <n v="0"/>
    <n v="250"/>
    <n v="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0"/>
    <n v="0"/>
    <n v="5390"/>
    <n v="0"/>
    <n v="2680"/>
    <n v="0"/>
    <n v="2680"/>
    <n v="0"/>
    <n v="5690"/>
    <n v="0"/>
    <n v="5690"/>
    <n v="0"/>
    <n v="2930"/>
    <n v="0"/>
    <n v="2930"/>
    <n v="0"/>
    <n v="4900"/>
    <n v="0"/>
    <n v="4900"/>
    <n v="0"/>
    <n v="2400"/>
    <n v="0"/>
    <n v="2400"/>
    <n v="0"/>
    <n v="1"/>
    <n v="1"/>
    <d v="2010-04-29T11:17:34"/>
  </r>
  <r>
    <s v="01/228315"/>
    <n v="187"/>
    <s v="CZ031"/>
    <s v="Jihočeský kraj"/>
    <s v="30"/>
    <x v="2"/>
    <n v="3"/>
    <n v="1"/>
    <s v="Sklepy staré radnice"/>
    <n v="50"/>
    <s v="Společenský sál Národního domu"/>
    <n v="2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45"/>
    <n v="0"/>
    <n v="0"/>
    <n v="45"/>
    <n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4"/>
    <n v="4"/>
    <n v="0"/>
    <n v="0"/>
    <n v="0"/>
    <n v="0"/>
    <n v="0"/>
    <n v="0"/>
    <n v="0"/>
    <n v="0"/>
    <n v="0"/>
    <n v="0"/>
    <n v="3"/>
    <n v="0"/>
    <n v="0"/>
    <n v="3"/>
    <n v="3"/>
    <n v="49"/>
    <n v="0"/>
    <n v="0"/>
    <n v="49"/>
    <n v="49"/>
    <n v="101"/>
    <n v="0"/>
    <n v="0"/>
    <n v="101"/>
    <n v="101"/>
    <n v="21"/>
    <n v="0"/>
    <n v="0"/>
    <n v="21"/>
    <n v="21"/>
    <n v="20"/>
    <n v="0"/>
    <n v="40"/>
    <n v="16"/>
    <n v="9572"/>
    <n v="9572"/>
    <n v="0"/>
    <n v="0"/>
    <n v="6852"/>
    <n v="68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1000"/>
    <n v="0"/>
    <n v="0"/>
    <n v="422"/>
    <n v="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0"/>
    <n v="2650"/>
    <n v="0"/>
    <n v="0"/>
    <n v="2650"/>
    <n v="2650"/>
    <n v="0"/>
    <n v="0"/>
    <n v="9800"/>
    <n v="9800"/>
    <n v="0"/>
    <n v="0"/>
    <n v="6317"/>
    <n v="6317"/>
    <n v="0"/>
    <n v="0"/>
    <n v="23022"/>
    <n v="23022"/>
    <n v="0"/>
    <n v="0"/>
    <n v="16241"/>
    <n v="16241"/>
    <n v="0"/>
    <n v="0"/>
    <n v="4592"/>
    <n v="4592"/>
    <n v="0"/>
    <n v="0"/>
    <n v="3356"/>
    <n v="3356"/>
    <n v="0"/>
    <n v="0"/>
    <n v="1"/>
    <n v="1"/>
    <d v="2010-04-17T17:38:48"/>
  </r>
  <r>
    <s v="01/229615"/>
    <n v="214"/>
    <s v="CZ061"/>
    <s v="Pardubický kraj"/>
    <s v="30"/>
    <x v="2"/>
    <n v="2"/>
    <n v="0"/>
    <s v="Městské divadlo"/>
    <n v="285"/>
    <s v="Dům kultury"/>
    <n v="9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9"/>
    <n v="0"/>
    <n v="0"/>
    <n v="39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40"/>
    <n v="0"/>
    <n v="0"/>
    <n v="40"/>
    <n v="40"/>
    <n v="21"/>
    <n v="0"/>
    <n v="0"/>
    <n v="21"/>
    <n v="21"/>
    <n v="40"/>
    <n v="0"/>
    <n v="13"/>
    <n v="0"/>
    <n v="11700"/>
    <n v="11700"/>
    <n v="0"/>
    <n v="0"/>
    <n v="11700"/>
    <n v="11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30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00"/>
    <n v="12000"/>
    <n v="0"/>
    <n v="0"/>
    <n v="12000"/>
    <n v="12000"/>
    <n v="0"/>
    <n v="0"/>
    <n v="6300"/>
    <n v="6300"/>
    <n v="0"/>
    <n v="0"/>
    <n v="6300"/>
    <n v="6300"/>
    <n v="0"/>
    <n v="0"/>
    <n v="1"/>
    <n v="1"/>
    <d v="2010-04-29T10:55:05"/>
  </r>
  <r>
    <s v="01/231411"/>
    <n v="144"/>
    <s v="CZ041"/>
    <s v="Karlovarský kraj"/>
    <s v="50"/>
    <x v="1"/>
    <n v="2"/>
    <n v="1"/>
    <s v="Městské divadlo"/>
    <n v="320"/>
    <s v="0"/>
    <n v="0"/>
    <s v="0"/>
    <n v="0"/>
    <s v="0"/>
    <n v="0"/>
    <n v="0"/>
    <n v="0"/>
    <n v="0"/>
    <n v="0"/>
    <n v="0"/>
    <n v="0"/>
    <n v="0"/>
    <n v="0"/>
    <n v="0"/>
    <n v="0"/>
    <s v="NE"/>
    <n v="0"/>
    <n v="0"/>
    <n v="4"/>
    <n v="0"/>
    <n v="3"/>
    <n v="0"/>
    <n v="7"/>
    <n v="0"/>
    <n v="14"/>
    <n v="0"/>
    <n v="39"/>
    <n v="0"/>
    <n v="0"/>
    <n v="45"/>
    <n v="45"/>
    <n v="0"/>
    <n v="0"/>
    <n v="0"/>
    <n v="0"/>
    <n v="0"/>
    <n v="21"/>
    <n v="0"/>
    <n v="0"/>
    <n v="21"/>
    <n v="21"/>
    <n v="1"/>
    <n v="0"/>
    <n v="0"/>
    <n v="1"/>
    <n v="1"/>
    <n v="0"/>
    <n v="0"/>
    <n v="0"/>
    <n v="0"/>
    <n v="0"/>
    <n v="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18"/>
    <n v="0"/>
    <n v="0"/>
    <n v="18"/>
    <n v="18"/>
    <n v="82"/>
    <n v="0"/>
    <n v="0"/>
    <n v="88"/>
    <n v="88"/>
    <n v="22"/>
    <n v="0"/>
    <n v="0"/>
    <n v="24"/>
    <n v="24"/>
    <n v="73"/>
    <n v="1"/>
    <n v="5"/>
    <n v="0"/>
    <n v="13100"/>
    <n v="13100"/>
    <n v="0"/>
    <n v="0"/>
    <n v="7228"/>
    <n v="7228"/>
    <n v="0"/>
    <n v="0"/>
    <n v="0"/>
    <n v="0"/>
    <n v="0"/>
    <n v="0"/>
    <n v="0"/>
    <n v="0"/>
    <n v="0"/>
    <n v="0"/>
    <n v="6720"/>
    <n v="6720"/>
    <n v="0"/>
    <n v="0"/>
    <n v="3449"/>
    <n v="3449"/>
    <n v="0"/>
    <n v="0"/>
    <n v="320"/>
    <n v="320"/>
    <n v="0"/>
    <n v="0"/>
    <n v="64"/>
    <n v="64"/>
    <n v="0"/>
    <n v="0"/>
    <n v="0"/>
    <n v="0"/>
    <n v="0"/>
    <n v="0"/>
    <n v="0"/>
    <n v="0"/>
    <n v="0"/>
    <n v="0"/>
    <n v="960"/>
    <n v="960"/>
    <n v="0"/>
    <n v="320"/>
    <n v="642"/>
    <n v="642"/>
    <n v="0"/>
    <n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0"/>
    <n v="5760"/>
    <n v="0"/>
    <n v="0"/>
    <n v="2790"/>
    <n v="2790"/>
    <n v="0"/>
    <n v="0"/>
    <n v="26860"/>
    <n v="26860"/>
    <n v="0"/>
    <n v="320"/>
    <n v="14173"/>
    <n v="14173"/>
    <n v="0"/>
    <n v="297"/>
    <n v="5260"/>
    <n v="5260"/>
    <n v="0"/>
    <n v="0"/>
    <n v="2865"/>
    <n v="2865"/>
    <n v="0"/>
    <n v="0"/>
    <n v="1"/>
    <n v="1"/>
    <d v="2010-06-03T10:33:02"/>
  </r>
  <r>
    <s v="01/233313"/>
    <n v="70"/>
    <s v="CZ031"/>
    <s v="Jihočeský kraj"/>
    <s v="30"/>
    <x v="2"/>
    <n v="1"/>
    <n v="0"/>
    <s v="Divadlo J.K.Tyla v Třeboni"/>
    <n v="2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27"/>
    <n v="0"/>
    <n v="0"/>
    <n v="27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0"/>
    <n v="0"/>
    <n v="13"/>
    <n v="13"/>
    <n v="2"/>
    <n v="0"/>
    <n v="0"/>
    <n v="2"/>
    <n v="2"/>
    <n v="0"/>
    <n v="0"/>
    <n v="0"/>
    <n v="0"/>
    <n v="0"/>
    <n v="23"/>
    <n v="0"/>
    <n v="0"/>
    <n v="23"/>
    <n v="23"/>
    <n v="65"/>
    <n v="0"/>
    <n v="0"/>
    <n v="65"/>
    <n v="65"/>
    <n v="13"/>
    <n v="0"/>
    <n v="0"/>
    <n v="13"/>
    <n v="13"/>
    <n v="40"/>
    <n v="0"/>
    <n v="37"/>
    <n v="23"/>
    <n v="15000"/>
    <n v="15000"/>
    <n v="0"/>
    <n v="0"/>
    <n v="12000"/>
    <n v="12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300"/>
    <n v="0"/>
    <n v="0"/>
    <n v="300"/>
    <n v="300"/>
    <n v="0"/>
    <n v="0"/>
    <n v="2000"/>
    <n v="2000"/>
    <n v="0"/>
    <n v="0"/>
    <n v="1000"/>
    <n v="1000"/>
    <n v="0"/>
    <n v="0"/>
    <n v="100"/>
    <n v="100"/>
    <n v="0"/>
    <n v="0"/>
    <n v="50"/>
    <n v="50"/>
    <n v="0"/>
    <n v="0"/>
    <n v="0"/>
    <n v="0"/>
    <n v="0"/>
    <n v="0"/>
    <n v="0"/>
    <n v="0"/>
    <n v="0"/>
    <n v="0"/>
    <n v="10000"/>
    <n v="10000"/>
    <n v="0"/>
    <n v="0"/>
    <n v="9000"/>
    <n v="9000"/>
    <n v="0"/>
    <n v="0"/>
    <n v="27400"/>
    <n v="27400"/>
    <n v="0"/>
    <n v="0"/>
    <n v="22350"/>
    <n v="22350"/>
    <n v="0"/>
    <n v="0"/>
    <n v="5000"/>
    <n v="5000"/>
    <n v="0"/>
    <n v="0"/>
    <n v="4500"/>
    <n v="4500"/>
    <n v="0"/>
    <n v="0"/>
    <n v="1"/>
    <n v="1"/>
    <d v="2010-05-18T11:37:14"/>
  </r>
  <r>
    <s v="01/241534"/>
    <n v="52"/>
    <s v="CZ053"/>
    <s v="Pardubický kraj"/>
    <s v="30"/>
    <x v="2"/>
    <n v="2"/>
    <n v="0"/>
    <s v="Roškotovo divadlo"/>
    <n v="472"/>
    <s v="Kulturní dům"/>
    <n v="9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35"/>
    <n v="0"/>
    <n v="0"/>
    <n v="43"/>
    <n v="43"/>
    <n v="0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4"/>
    <n v="0"/>
    <n v="0"/>
    <n v="17"/>
    <n v="17"/>
    <n v="0"/>
    <n v="0"/>
    <n v="0"/>
    <n v="0"/>
    <n v="0"/>
    <n v="1"/>
    <n v="0"/>
    <n v="0"/>
    <n v="1"/>
    <n v="1"/>
    <n v="0"/>
    <n v="0"/>
    <n v="0"/>
    <n v="0"/>
    <n v="0"/>
    <n v="3"/>
    <n v="0"/>
    <n v="0"/>
    <n v="5"/>
    <n v="5"/>
    <n v="44"/>
    <n v="0"/>
    <n v="0"/>
    <n v="67"/>
    <n v="67"/>
    <n v="23"/>
    <n v="0"/>
    <n v="0"/>
    <n v="42"/>
    <n v="42"/>
    <n v="43"/>
    <n v="0"/>
    <n v="62"/>
    <n v="27"/>
    <n v="20296"/>
    <n v="20296"/>
    <n v="0"/>
    <n v="0"/>
    <n v="10781"/>
    <n v="10781"/>
    <n v="0"/>
    <n v="0"/>
    <n v="0"/>
    <n v="0"/>
    <n v="0"/>
    <n v="0"/>
    <n v="0"/>
    <n v="0"/>
    <n v="0"/>
    <n v="0"/>
    <n v="472"/>
    <n v="472"/>
    <n v="0"/>
    <n v="0"/>
    <n v="287"/>
    <n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24"/>
    <n v="8024"/>
    <n v="0"/>
    <n v="0"/>
    <n v="2508"/>
    <n v="2508"/>
    <n v="0"/>
    <n v="0"/>
    <n v="0"/>
    <n v="0"/>
    <n v="0"/>
    <n v="0"/>
    <n v="0"/>
    <n v="0"/>
    <n v="0"/>
    <n v="0"/>
    <n v="472"/>
    <n v="472"/>
    <n v="0"/>
    <n v="0"/>
    <n v="422"/>
    <n v="422"/>
    <n v="0"/>
    <n v="0"/>
    <n v="0"/>
    <n v="0"/>
    <n v="0"/>
    <n v="0"/>
    <n v="0"/>
    <n v="0"/>
    <n v="0"/>
    <n v="0"/>
    <n v="1772"/>
    <n v="1772"/>
    <n v="0"/>
    <n v="0"/>
    <n v="1397"/>
    <n v="1397"/>
    <n v="0"/>
    <n v="0"/>
    <n v="31036"/>
    <n v="31036"/>
    <n v="0"/>
    <n v="0"/>
    <n v="15395"/>
    <n v="15395"/>
    <n v="0"/>
    <n v="0"/>
    <n v="10856"/>
    <n v="10856"/>
    <n v="0"/>
    <n v="0"/>
    <n v="9092"/>
    <n v="9092"/>
    <n v="0"/>
    <n v="0"/>
    <n v="1"/>
    <n v="1"/>
    <d v="2010-03-17T14:35:17"/>
  </r>
  <r>
    <s v="01/242514"/>
    <n v="191"/>
    <s v="CZ051"/>
    <s v="Liberecký kraj"/>
    <s v="50"/>
    <x v="1"/>
    <n v="3"/>
    <n v="0"/>
    <s v="Velký sál"/>
    <n v="400"/>
    <s v="Malý sál"/>
    <n v="100"/>
    <s v="Městské divadlo Turnov"/>
    <n v="300"/>
    <s v="0"/>
    <n v="0"/>
    <n v="0"/>
    <n v="0"/>
    <n v="0"/>
    <n v="0"/>
    <n v="0"/>
    <n v="0"/>
    <n v="0"/>
    <n v="0"/>
    <n v="0"/>
    <n v="1"/>
    <s v="ANO"/>
    <n v="0"/>
    <n v="0"/>
    <n v="0"/>
    <n v="0"/>
    <n v="2"/>
    <n v="0"/>
    <n v="0"/>
    <n v="0"/>
    <n v="2"/>
    <n v="0"/>
    <n v="34"/>
    <n v="0"/>
    <n v="0"/>
    <n v="47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0"/>
    <n v="11"/>
    <n v="11"/>
    <n v="0"/>
    <n v="0"/>
    <n v="0"/>
    <n v="0"/>
    <n v="0"/>
    <n v="0"/>
    <n v="0"/>
    <n v="0"/>
    <n v="0"/>
    <n v="0"/>
    <n v="0"/>
    <n v="0"/>
    <n v="0"/>
    <n v="0"/>
    <n v="0"/>
    <n v="41"/>
    <n v="0"/>
    <n v="0"/>
    <n v="58"/>
    <n v="58"/>
    <n v="24"/>
    <n v="0"/>
    <n v="0"/>
    <n v="38"/>
    <n v="38"/>
    <n v="37"/>
    <n v="0"/>
    <n v="108"/>
    <n v="0"/>
    <n v="14200"/>
    <n v="14200"/>
    <n v="0"/>
    <n v="0"/>
    <n v="9851"/>
    <n v="98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00"/>
    <n v="3300"/>
    <n v="0"/>
    <n v="0"/>
    <n v="1847"/>
    <n v="18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00"/>
    <n v="17500"/>
    <n v="0"/>
    <n v="0"/>
    <n v="11698"/>
    <n v="11698"/>
    <n v="0"/>
    <n v="0"/>
    <n v="8190"/>
    <n v="8190"/>
    <n v="0"/>
    <n v="0"/>
    <n v="7933"/>
    <n v="7933"/>
    <n v="0"/>
    <n v="0"/>
    <n v="1"/>
    <n v="0"/>
    <d v="2010-04-17T18:46:39"/>
  </r>
  <r>
    <s v="01/252511"/>
    <n v="175"/>
    <s v="CZ051"/>
    <s v="Liberecký kraj"/>
    <s v="50"/>
    <x v="1"/>
    <n v="2"/>
    <n v="0"/>
    <s v="Městské divadlo"/>
    <n v="387"/>
    <s v="Navrátilův sál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65"/>
    <n v="0"/>
    <n v="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15"/>
    <n v="0"/>
    <n v="80"/>
    <n v="0"/>
    <n v="0"/>
    <n v="80"/>
    <n v="0"/>
    <n v="19"/>
    <n v="0"/>
    <n v="0"/>
    <n v="19"/>
    <n v="0"/>
    <n v="63"/>
    <n v="0"/>
    <n v="707"/>
    <n v="0"/>
    <n v="25987"/>
    <n v="24768"/>
    <n v="1219"/>
    <n v="0"/>
    <n v="11544"/>
    <n v="10775"/>
    <n v="7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"/>
    <n v="1450"/>
    <n v="0"/>
    <n v="0"/>
    <n v="750"/>
    <n v="750"/>
    <n v="0"/>
    <n v="0"/>
    <n v="27437"/>
    <n v="26218"/>
    <n v="1219"/>
    <n v="0"/>
    <n v="12294"/>
    <n v="11525"/>
    <n v="769"/>
    <n v="0"/>
    <n v="7740"/>
    <n v="7353"/>
    <n v="387"/>
    <n v="0"/>
    <n v="3321"/>
    <n v="2928"/>
    <n v="393"/>
    <n v="0"/>
    <n v="1"/>
    <n v="1"/>
    <d v="2010-04-14T16:19:21"/>
  </r>
  <r>
    <s v="01/258119"/>
    <n v="210"/>
    <s v="CZ010"/>
    <s v="Hlavní město Praha"/>
    <s v="30"/>
    <x v="2"/>
    <n v="1"/>
    <n v="0"/>
    <s v="Divadlo Horní Počernice"/>
    <n v="17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10"/>
    <n v="5"/>
    <n v="5"/>
    <n v="130"/>
    <n v="10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"/>
    <n v="5"/>
    <n v="5"/>
    <n v="132"/>
    <n v="104"/>
    <n v="72"/>
    <n v="0"/>
    <n v="0"/>
    <n v="72"/>
    <n v="71"/>
    <n v="20"/>
    <n v="0"/>
    <n v="15"/>
    <n v="1"/>
    <n v="22880"/>
    <n v="17952"/>
    <n v="4928"/>
    <n v="0"/>
    <n v="16781"/>
    <n v="14479"/>
    <n v="2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352"/>
    <n v="0"/>
    <n v="0"/>
    <n v="302"/>
    <n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32"/>
    <n v="18304"/>
    <n v="4928"/>
    <n v="0"/>
    <n v="17083"/>
    <n v="14781"/>
    <n v="2302"/>
    <n v="0"/>
    <n v="12672"/>
    <n v="12496"/>
    <n v="176"/>
    <n v="0"/>
    <n v="10298"/>
    <n v="10122"/>
    <n v="176"/>
    <n v="0"/>
    <n v="1"/>
    <n v="1"/>
    <d v="2010-04-27T12:09: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1">
  <r>
    <s v="01/016111"/>
    <s v="CZ010"/>
    <s v="Hlavní město Praha"/>
    <s v="71"/>
    <x v="0"/>
    <n v="217"/>
    <n v="1"/>
    <n v="0"/>
    <s v="Divadlo Archa"/>
    <n v="1200"/>
    <s v="0"/>
    <n v="0"/>
    <s v="0"/>
    <n v="0"/>
    <s v="0"/>
    <n v="0"/>
    <n v="0"/>
    <n v="0"/>
    <n v="0"/>
    <n v="0"/>
    <n v="0"/>
    <n v="0"/>
    <n v="0"/>
    <n v="0"/>
    <n v="0"/>
    <n v="1"/>
    <s v="ANO"/>
    <n v="17048"/>
    <n v="10838"/>
    <n v="976"/>
    <n v="20386"/>
    <n v="0"/>
    <n v="200"/>
    <n v="4328"/>
    <n v="0"/>
    <n v="15"/>
    <n v="237"/>
    <n v="43190"/>
    <n v="0"/>
    <n v="0"/>
    <n v="0"/>
    <n v="0"/>
    <n v="0"/>
    <n v="0"/>
    <n v="0"/>
    <n v="25574"/>
    <n v="4053"/>
    <n v="14773"/>
    <n v="5683"/>
    <n v="7037"/>
    <n v="1914"/>
    <n v="139"/>
    <n v="2295"/>
    <n v="0"/>
    <n v="45"/>
    <n v="7159"/>
    <n v="795"/>
    <n v="50641"/>
    <n v="354"/>
    <n v="354"/>
    <n v="0"/>
    <n v="690"/>
    <n v="1"/>
    <n v="690"/>
    <n v="1"/>
    <n v="0"/>
    <n v="0"/>
    <n v="0"/>
    <n v="0"/>
    <n v="0"/>
    <n v="0"/>
    <n v="0"/>
    <n v="0"/>
    <n v="330"/>
    <n v="1"/>
    <n v="150"/>
    <n v="1"/>
    <n v="0"/>
    <n v="0"/>
    <n v="200"/>
    <n v="1"/>
    <n v="270"/>
    <n v="1"/>
    <n v="0"/>
    <n v="80"/>
    <n v="0"/>
    <n v="10"/>
    <n v="1"/>
    <n v="0"/>
    <d v="1899-12-31T00:00:00"/>
    <d v="1899-12-31T00:00:00"/>
    <d v="2010-04-30T13:17:16"/>
  </r>
  <r>
    <s v="01/024111"/>
    <s v="CZ010"/>
    <s v="Hlavní město Praha"/>
    <s v="50"/>
    <x v="1"/>
    <n v="22"/>
    <n v="1"/>
    <n v="0"/>
    <s v="Divadlo v Celetné"/>
    <n v="184"/>
    <s v="0"/>
    <n v="0"/>
    <s v="0"/>
    <n v="0"/>
    <s v="0"/>
    <n v="0"/>
    <n v="0"/>
    <n v="0"/>
    <n v="0"/>
    <n v="0"/>
    <n v="0"/>
    <n v="0"/>
    <n v="0"/>
    <n v="0"/>
    <n v="0"/>
    <n v="1"/>
    <s v="ANO"/>
    <n v="2941"/>
    <n v="338"/>
    <n v="0"/>
    <n v="1600"/>
    <n v="210"/>
    <n v="0"/>
    <n v="0"/>
    <n v="0"/>
    <n v="0"/>
    <n v="129"/>
    <n v="4880"/>
    <n v="0"/>
    <n v="0"/>
    <n v="0"/>
    <n v="0"/>
    <n v="0"/>
    <n v="0"/>
    <n v="0"/>
    <n v="4755"/>
    <n v="1735"/>
    <n v="6"/>
    <n v="0"/>
    <n v="6"/>
    <n v="0"/>
    <n v="0"/>
    <n v="0"/>
    <n v="0"/>
    <n v="0"/>
    <n v="4"/>
    <n v="53"/>
    <n v="4818"/>
    <n v="52"/>
    <n v="52"/>
    <n v="0"/>
    <n v="350"/>
    <n v="30"/>
    <n v="350"/>
    <n v="50"/>
    <n v="0"/>
    <n v="0"/>
    <n v="0"/>
    <n v="0"/>
    <n v="0"/>
    <n v="0"/>
    <n v="0"/>
    <n v="0"/>
    <n v="350"/>
    <n v="130"/>
    <n v="170"/>
    <n v="30"/>
    <n v="0"/>
    <n v="0"/>
    <n v="120"/>
    <n v="120"/>
    <n v="250"/>
    <n v="100"/>
    <n v="1"/>
    <n v="0"/>
    <n v="0"/>
    <n v="70"/>
    <n v="1"/>
    <n v="0"/>
    <d v="1899-12-31T00:00:00"/>
    <d v="1899-12-31T00:00:00"/>
    <d v="2010-04-30T13:43:04"/>
  </r>
  <r>
    <s v="01/025111"/>
    <s v="CZ010"/>
    <s v="Hlavní město Praha"/>
    <s v="71"/>
    <x v="0"/>
    <n v="104"/>
    <n v="1"/>
    <n v="0"/>
    <s v="Divadlo v Řeznické"/>
    <n v="72"/>
    <s v="0"/>
    <n v="0"/>
    <s v="0"/>
    <n v="0"/>
    <s v="0"/>
    <n v="0"/>
    <n v="0"/>
    <n v="0"/>
    <n v="0"/>
    <n v="0"/>
    <n v="0"/>
    <n v="0"/>
    <n v="0"/>
    <n v="0"/>
    <n v="0"/>
    <n v="1"/>
    <s v="ANO"/>
    <n v="2704"/>
    <n v="1269"/>
    <n v="0"/>
    <n v="0"/>
    <n v="3000"/>
    <n v="1200"/>
    <n v="0"/>
    <n v="0"/>
    <n v="0"/>
    <n v="0"/>
    <n v="6904"/>
    <n v="0"/>
    <n v="0"/>
    <n v="0"/>
    <n v="0"/>
    <n v="0"/>
    <n v="0"/>
    <n v="0"/>
    <n v="2511"/>
    <n v="411"/>
    <n v="2862"/>
    <n v="1958"/>
    <n v="272"/>
    <n v="632"/>
    <n v="0"/>
    <n v="882"/>
    <n v="2"/>
    <n v="0"/>
    <n v="0"/>
    <n v="199"/>
    <n v="6456"/>
    <n v="497"/>
    <n v="321"/>
    <n v="176"/>
    <n v="300"/>
    <n v="70"/>
    <n v="30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5"/>
    <n v="1"/>
    <n v="0"/>
    <d v="1899-12-31T00:00:00"/>
    <d v="1899-12-31T00:00:00"/>
    <d v="2010-06-03T09:53:42"/>
  </r>
  <r>
    <s v="01/034111"/>
    <s v="CZ010"/>
    <s v="Hlavní město Praha"/>
    <s v="50"/>
    <x v="1"/>
    <n v="60"/>
    <n v="1"/>
    <n v="0"/>
    <s v="Divadlo Komedie"/>
    <n v="259"/>
    <s v="0"/>
    <n v="0"/>
    <s v="0"/>
    <n v="0"/>
    <s v="0"/>
    <n v="0"/>
    <n v="0"/>
    <n v="0"/>
    <n v="0"/>
    <n v="0"/>
    <n v="0"/>
    <n v="0"/>
    <n v="0"/>
    <n v="0"/>
    <n v="0"/>
    <n v="1"/>
    <s v="ANO"/>
    <n v="6441"/>
    <n v="3702"/>
    <n v="31"/>
    <n v="0"/>
    <n v="12000"/>
    <n v="800"/>
    <n v="0"/>
    <n v="0"/>
    <n v="0"/>
    <n v="0"/>
    <n v="19272"/>
    <n v="0"/>
    <n v="0"/>
    <n v="0"/>
    <n v="0"/>
    <n v="0"/>
    <n v="0"/>
    <n v="0"/>
    <n v="8609"/>
    <n v="1561"/>
    <n v="5205"/>
    <n v="3248"/>
    <n v="877"/>
    <n v="1080"/>
    <n v="0"/>
    <n v="5063"/>
    <n v="4"/>
    <n v="0"/>
    <n v="66"/>
    <n v="203"/>
    <n v="19150"/>
    <n v="113"/>
    <n v="113"/>
    <n v="0"/>
    <n v="320"/>
    <n v="50"/>
    <n v="320"/>
    <n v="50"/>
    <n v="0"/>
    <n v="0"/>
    <n v="0"/>
    <n v="0"/>
    <n v="0"/>
    <n v="0"/>
    <n v="150"/>
    <n v="150"/>
    <n v="250"/>
    <n v="170"/>
    <n v="0"/>
    <n v="0"/>
    <n v="250"/>
    <n v="50"/>
    <n v="0"/>
    <n v="0"/>
    <n v="0"/>
    <n v="0"/>
    <n v="0"/>
    <n v="3"/>
    <n v="0"/>
    <n v="60"/>
    <n v="0"/>
    <n v="1"/>
    <d v="1899-12-31T00:00:00"/>
    <d v="1899-12-30T00:00:00"/>
    <d v="2010-02-11T20:31:04"/>
  </r>
  <r>
    <s v="01/043112"/>
    <s v="CZ010"/>
    <s v="Hlavní město Praha"/>
    <s v="70"/>
    <x v="0"/>
    <n v="109"/>
    <n v="1"/>
    <n v="0"/>
    <s v="Divadlo U Hasičů"/>
    <n v="358"/>
    <s v="0"/>
    <n v="0"/>
    <s v="0"/>
    <n v="0"/>
    <s v="0"/>
    <n v="0"/>
    <n v="0"/>
    <n v="0"/>
    <n v="0"/>
    <n v="0"/>
    <n v="0"/>
    <n v="0"/>
    <n v="0"/>
    <n v="0"/>
    <n v="0"/>
    <n v="1"/>
    <s v="ANO"/>
    <n v="4800"/>
    <n v="4800"/>
    <n v="0"/>
    <n v="0"/>
    <n v="0"/>
    <n v="0"/>
    <n v="0"/>
    <n v="0"/>
    <n v="0"/>
    <n v="0"/>
    <n v="4800"/>
    <n v="0"/>
    <n v="0"/>
    <n v="0"/>
    <n v="0"/>
    <n v="0"/>
    <n v="0"/>
    <n v="0"/>
    <n v="3400"/>
    <n v="0"/>
    <n v="1400"/>
    <n v="800"/>
    <n v="600"/>
    <n v="0"/>
    <n v="0"/>
    <n v="0"/>
    <n v="0"/>
    <n v="0"/>
    <n v="0"/>
    <n v="0"/>
    <n v="4800"/>
    <n v="0"/>
    <n v="0"/>
    <n v="0"/>
    <n v="350"/>
    <n v="25"/>
    <n v="350"/>
    <n v="200"/>
    <n v="0"/>
    <n v="0"/>
    <n v="0"/>
    <n v="0"/>
    <n v="0"/>
    <n v="0"/>
    <n v="0"/>
    <n v="0"/>
    <n v="150"/>
    <n v="100"/>
    <n v="0"/>
    <n v="0"/>
    <n v="0"/>
    <n v="0"/>
    <n v="25"/>
    <n v="25"/>
    <n v="60"/>
    <n v="60"/>
    <n v="1"/>
    <n v="0"/>
    <n v="0"/>
    <n v="30"/>
    <n v="1"/>
    <n v="0"/>
    <d v="1899-12-31T00:00:00"/>
    <d v="1899-12-30T00:00:00"/>
    <d v="2010-03-18T10:43:17"/>
  </r>
  <r>
    <s v="01/050113"/>
    <s v="CZ010"/>
    <s v="Hlavní město Praha"/>
    <s v="30"/>
    <x v="2"/>
    <n v="76"/>
    <n v="1"/>
    <n v="0"/>
    <s v="Žižkovské divadlo Járy Cimrmana"/>
    <n v="230"/>
    <s v="0"/>
    <n v="0"/>
    <s v="0"/>
    <n v="0"/>
    <s v="0"/>
    <n v="0"/>
    <n v="0"/>
    <n v="0"/>
    <n v="0"/>
    <n v="0"/>
    <n v="0"/>
    <n v="0"/>
    <n v="0"/>
    <n v="0"/>
    <n v="0"/>
    <n v="1"/>
    <s v="ANO"/>
    <n v="11521"/>
    <n v="11287"/>
    <n v="0"/>
    <n v="0"/>
    <n v="4500"/>
    <n v="0"/>
    <n v="0"/>
    <n v="0"/>
    <n v="2317"/>
    <n v="2218"/>
    <n v="20556"/>
    <n v="0"/>
    <n v="0"/>
    <n v="0"/>
    <n v="0"/>
    <n v="0"/>
    <n v="0"/>
    <n v="0"/>
    <n v="841"/>
    <n v="0"/>
    <n v="3049"/>
    <n v="1918"/>
    <n v="314"/>
    <n v="709"/>
    <n v="108"/>
    <n v="8659"/>
    <n v="397"/>
    <n v="331"/>
    <n v="144"/>
    <n v="5098"/>
    <n v="18519"/>
    <n v="0"/>
    <n v="0"/>
    <n v="0"/>
    <n v="1000"/>
    <n v="20"/>
    <n v="100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"/>
    <n v="0"/>
    <n v="1"/>
    <n v="0"/>
    <d v="1899-12-31T00:00:00"/>
    <d v="1899-12-31T00:00:00"/>
    <d v="2010-03-09T10:59:02"/>
  </r>
  <r>
    <s v="01/052114"/>
    <s v="CZ010"/>
    <s v="Hlavní město Praha"/>
    <s v="70"/>
    <x v="0"/>
    <n v="90"/>
    <n v="1"/>
    <n v="0"/>
    <s v="Divadlo Dobeška"/>
    <n v="150"/>
    <s v="0"/>
    <n v="0"/>
    <s v="0"/>
    <n v="0"/>
    <s v="0"/>
    <n v="0"/>
    <n v="0"/>
    <n v="0"/>
    <n v="0"/>
    <n v="0"/>
    <n v="0"/>
    <n v="0"/>
    <n v="0"/>
    <n v="0"/>
    <n v="0"/>
    <n v="1"/>
    <s v="ANO"/>
    <n v="2519"/>
    <n v="2079"/>
    <n v="0"/>
    <n v="600"/>
    <n v="200"/>
    <n v="0"/>
    <n v="0"/>
    <n v="0"/>
    <n v="215"/>
    <n v="0"/>
    <n v="3534"/>
    <n v="0"/>
    <n v="0"/>
    <n v="0"/>
    <n v="0"/>
    <n v="0"/>
    <n v="0"/>
    <n v="0"/>
    <n v="1450"/>
    <n v="112"/>
    <n v="122"/>
    <n v="0"/>
    <n v="122"/>
    <n v="0"/>
    <n v="0"/>
    <n v="1852"/>
    <n v="0"/>
    <n v="0"/>
    <n v="0"/>
    <n v="0"/>
    <n v="3424"/>
    <n v="0"/>
    <n v="0"/>
    <n v="0"/>
    <n v="280"/>
    <n v="60"/>
    <n v="280"/>
    <n v="160"/>
    <n v="0"/>
    <n v="0"/>
    <n v="0"/>
    <n v="0"/>
    <n v="0"/>
    <n v="0"/>
    <n v="0"/>
    <n v="0"/>
    <n v="0"/>
    <n v="0"/>
    <n v="60"/>
    <n v="60"/>
    <n v="0"/>
    <n v="0"/>
    <n v="0"/>
    <n v="0"/>
    <n v="280"/>
    <n v="60"/>
    <n v="0"/>
    <n v="30"/>
    <n v="0"/>
    <n v="35"/>
    <n v="1"/>
    <n v="0"/>
    <d v="1899-12-31T00:00:00"/>
    <d v="1899-12-31T00:00:00"/>
    <d v="2010-06-03T09:54:13"/>
  </r>
  <r>
    <s v="01/057114"/>
    <s v="CZ010"/>
    <s v="Hlavní město Praha"/>
    <s v="30"/>
    <x v="2"/>
    <n v="112"/>
    <n v="1"/>
    <n v="0"/>
    <s v="Divadelní sál KC &quot;12&quot;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50"/>
    <n v="300"/>
    <n v="300"/>
    <n v="0"/>
    <n v="0"/>
    <n v="0"/>
    <n v="0"/>
    <n v="0"/>
    <n v="0"/>
    <n v="0"/>
    <n v="0"/>
    <n v="0"/>
    <n v="0"/>
    <n v="0"/>
    <n v="0"/>
    <n v="0"/>
    <n v="0"/>
    <n v="0"/>
    <n v="0"/>
    <n v="60"/>
    <n v="50"/>
    <n v="1"/>
    <n v="0"/>
    <n v="0"/>
    <n v="30"/>
    <n v="1"/>
    <n v="0"/>
    <d v="1899-12-31T00:00:00"/>
    <d v="1899-12-31T00:00:00"/>
    <d v="2010-03-25T15:19:12"/>
  </r>
  <r>
    <s v="01/077116"/>
    <s v="CZ010"/>
    <s v="Hlavní město Praha"/>
    <s v="30"/>
    <x v="2"/>
    <n v="113"/>
    <n v="2"/>
    <n v="0"/>
    <s v="Společenský sál KS Průhon"/>
    <n v="100"/>
    <s v="Sál Sokolovna Řepy"/>
    <n v="100"/>
    <s v="0"/>
    <n v="0"/>
    <s v="0"/>
    <n v="0"/>
    <n v="0"/>
    <n v="0"/>
    <n v="0"/>
    <n v="0"/>
    <n v="0"/>
    <n v="0"/>
    <n v="0"/>
    <n v="0"/>
    <n v="0"/>
    <n v="1"/>
    <s v="ANO"/>
    <n v="1617"/>
    <n v="290"/>
    <n v="0"/>
    <n v="0"/>
    <n v="3170"/>
    <n v="0"/>
    <n v="0"/>
    <n v="0"/>
    <n v="0"/>
    <n v="0"/>
    <n v="4787"/>
    <n v="0"/>
    <n v="0"/>
    <n v="0"/>
    <n v="0"/>
    <n v="0"/>
    <n v="0"/>
    <n v="0"/>
    <n v="1408"/>
    <n v="0"/>
    <n v="3295"/>
    <n v="1514"/>
    <n v="1040"/>
    <n v="684"/>
    <n v="57"/>
    <n v="259"/>
    <n v="21"/>
    <n v="0"/>
    <n v="6"/>
    <n v="84"/>
    <n v="5073"/>
    <n v="0"/>
    <n v="0"/>
    <n v="0"/>
    <n v="120"/>
    <n v="20"/>
    <n v="0"/>
    <n v="0"/>
    <n v="0"/>
    <n v="0"/>
    <n v="0"/>
    <n v="0"/>
    <n v="0"/>
    <n v="0"/>
    <n v="0"/>
    <n v="0"/>
    <n v="0"/>
    <n v="0"/>
    <n v="40"/>
    <n v="40"/>
    <n v="40"/>
    <n v="40"/>
    <n v="0"/>
    <n v="0"/>
    <n v="120"/>
    <n v="20"/>
    <n v="1"/>
    <n v="0"/>
    <n v="1"/>
    <n v="0"/>
    <n v="1"/>
    <n v="0"/>
    <d v="1899-12-31T00:00:00"/>
    <d v="1899-12-31T00:00:00"/>
    <d v="2010-05-03T10:56:45"/>
  </r>
  <r>
    <s v="01/080117"/>
    <s v="CZ010"/>
    <s v="Hlavní město Praha"/>
    <s v="70"/>
    <x v="0"/>
    <n v="172"/>
    <n v="2"/>
    <n v="0"/>
    <s v="Velký sál"/>
    <n v="85"/>
    <s v="Malý sál"/>
    <n v="16"/>
    <s v="0"/>
    <n v="0"/>
    <s v="0"/>
    <n v="0"/>
    <n v="0"/>
    <n v="0"/>
    <n v="0"/>
    <n v="0"/>
    <n v="0"/>
    <n v="0"/>
    <n v="0"/>
    <n v="0"/>
    <n v="0"/>
    <n v="1"/>
    <s v="ANO"/>
    <n v="593"/>
    <n v="253"/>
    <n v="1560"/>
    <n v="4200"/>
    <n v="65"/>
    <n v="0"/>
    <n v="1"/>
    <n v="1"/>
    <n v="0"/>
    <n v="8"/>
    <n v="6427"/>
    <n v="0"/>
    <n v="0"/>
    <n v="0"/>
    <n v="0"/>
    <n v="0"/>
    <n v="0"/>
    <n v="0"/>
    <n v="4121"/>
    <n v="979"/>
    <n v="706"/>
    <n v="412"/>
    <n v="171"/>
    <n v="123"/>
    <n v="0"/>
    <n v="1363"/>
    <n v="12"/>
    <n v="0"/>
    <n v="0"/>
    <n v="30"/>
    <n v="6232"/>
    <n v="0"/>
    <n v="0"/>
    <n v="0"/>
    <n v="200"/>
    <n v="50"/>
    <n v="0"/>
    <n v="0"/>
    <n v="200"/>
    <n v="50"/>
    <n v="0"/>
    <n v="0"/>
    <n v="0"/>
    <n v="0"/>
    <n v="0"/>
    <n v="0"/>
    <n v="200"/>
    <n v="50"/>
    <n v="0"/>
    <n v="0"/>
    <n v="150"/>
    <n v="50"/>
    <n v="150"/>
    <n v="50"/>
    <n v="200"/>
    <n v="50"/>
    <n v="0"/>
    <n v="65"/>
    <n v="0"/>
    <n v="5"/>
    <n v="1"/>
    <n v="0"/>
    <d v="1899-12-31T00:00:00"/>
    <d v="1899-12-31T00:00:00"/>
    <d v="2010-06-03T09:54:45"/>
  </r>
  <r>
    <s v="01/086118"/>
    <s v="CZ010"/>
    <s v="Hlavní město Praha"/>
    <s v="30"/>
    <x v="2"/>
    <n v="136"/>
    <n v="1"/>
    <n v="0"/>
    <s v="Divadlo Karla Hackera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25"/>
    <n v="150"/>
    <n v="130"/>
    <n v="0"/>
    <n v="0"/>
    <n v="0"/>
    <n v="0"/>
    <n v="0"/>
    <n v="0"/>
    <n v="0"/>
    <n v="0"/>
    <n v="0"/>
    <n v="0"/>
    <n v="50"/>
    <n v="25"/>
    <n v="0"/>
    <n v="0"/>
    <n v="0"/>
    <n v="0"/>
    <n v="150"/>
    <n v="130"/>
    <n v="1"/>
    <n v="0"/>
    <n v="0"/>
    <n v="5"/>
    <n v="1"/>
    <n v="0"/>
    <d v="1899-12-31T00:00:00"/>
    <d v="1899-12-31T00:00:00"/>
    <d v="2010-06-03T10:01:19"/>
  </r>
  <r>
    <s v="01/088118"/>
    <s v="CZ010"/>
    <s v="Hlavní město Praha"/>
    <s v="71"/>
    <x v="0"/>
    <n v="46"/>
    <n v="1"/>
    <n v="0"/>
    <s v="Salesiánské divadlo"/>
    <n v="400"/>
    <s v="0"/>
    <n v="0"/>
    <s v="0"/>
    <n v="0"/>
    <s v="0"/>
    <n v="0"/>
    <n v="0"/>
    <n v="0"/>
    <n v="0"/>
    <n v="0"/>
    <n v="0"/>
    <n v="0"/>
    <n v="0"/>
    <n v="0"/>
    <n v="0"/>
    <n v="1"/>
    <s v="ANO"/>
    <n v="202"/>
    <n v="0"/>
    <n v="0"/>
    <n v="0"/>
    <n v="0"/>
    <n v="0"/>
    <n v="0"/>
    <n v="0"/>
    <n v="0"/>
    <n v="1256"/>
    <n v="1458"/>
    <n v="0"/>
    <n v="0"/>
    <n v="0"/>
    <n v="0"/>
    <n v="0"/>
    <n v="0"/>
    <n v="0"/>
    <n v="886"/>
    <n v="28"/>
    <n v="382"/>
    <n v="291"/>
    <n v="0"/>
    <n v="87"/>
    <n v="4"/>
    <n v="0"/>
    <n v="0"/>
    <n v="0"/>
    <n v="0"/>
    <n v="0"/>
    <n v="1268"/>
    <n v="0"/>
    <n v="0"/>
    <n v="0"/>
    <n v="280"/>
    <n v="140"/>
    <n v="280"/>
    <n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30T15:23:13"/>
  </r>
  <r>
    <s v="01/090119"/>
    <s v="CZ010"/>
    <s v="Hlavní město Praha"/>
    <s v="30"/>
    <x v="2"/>
    <n v="101"/>
    <n v="2"/>
    <n v="0"/>
    <s v="Gong - velký sál"/>
    <n v="250"/>
    <s v="Gong - 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70"/>
    <n v="360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6-03T10:00:51"/>
  </r>
  <r>
    <s v="01/096214"/>
    <s v="CZ020"/>
    <s v="Středočeský kraj"/>
    <s v="30"/>
    <x v="2"/>
    <n v="186"/>
    <n v="3"/>
    <n v="0"/>
    <s v="Hlavní scéna"/>
    <n v="486"/>
    <s v="Studiová scéna"/>
    <n v="90"/>
    <s v="Pod točnou"/>
    <n v="50"/>
    <s v="0"/>
    <n v="0"/>
    <n v="0"/>
    <n v="0"/>
    <n v="0"/>
    <n v="0"/>
    <n v="0"/>
    <n v="0"/>
    <n v="0"/>
    <n v="0"/>
    <n v="0"/>
    <n v="1"/>
    <s v="ANO"/>
    <n v="5239"/>
    <n v="4984"/>
    <n v="0"/>
    <n v="0"/>
    <n v="7109"/>
    <n v="0"/>
    <n v="0"/>
    <n v="0"/>
    <n v="0"/>
    <n v="17"/>
    <n v="12365"/>
    <n v="0"/>
    <n v="0"/>
    <n v="0"/>
    <n v="0"/>
    <n v="0"/>
    <n v="0"/>
    <n v="0"/>
    <n v="6518"/>
    <n v="42"/>
    <n v="4008"/>
    <n v="2582"/>
    <n v="404"/>
    <n v="945"/>
    <n v="77"/>
    <n v="446"/>
    <n v="2"/>
    <n v="0"/>
    <n v="412"/>
    <n v="410"/>
    <n v="11796"/>
    <n v="1190"/>
    <n v="1003"/>
    <n v="187"/>
    <n v="490"/>
    <n v="10"/>
    <n v="240"/>
    <n v="130"/>
    <n v="270"/>
    <n v="200"/>
    <n v="280"/>
    <n v="190"/>
    <n v="310"/>
    <n v="250"/>
    <n v="30"/>
    <n v="30"/>
    <n v="150"/>
    <n v="30"/>
    <n v="30"/>
    <n v="30"/>
    <n v="0"/>
    <n v="0"/>
    <n v="190"/>
    <n v="30"/>
    <n v="490"/>
    <n v="10"/>
    <n v="0"/>
    <n v="20"/>
    <n v="0"/>
    <n v="5"/>
    <n v="1"/>
    <n v="0"/>
    <d v="1899-12-31T00:00:00"/>
    <d v="1899-12-31T00:00:00"/>
    <d v="2010-06-30T15:29:18"/>
  </r>
  <r>
    <s v="01/097215"/>
    <s v="CZ020"/>
    <s v="Středočeský kraj"/>
    <s v="30"/>
    <x v="2"/>
    <n v="77"/>
    <n v="2"/>
    <n v="0"/>
    <s v="Dusíkovo divadlo Čáslav"/>
    <n v="441"/>
    <s v="Malá scéna"/>
    <n v="90"/>
    <s v="0"/>
    <n v="0"/>
    <s v="0"/>
    <n v="0"/>
    <n v="0"/>
    <n v="0"/>
    <n v="0"/>
    <n v="0"/>
    <n v="0"/>
    <n v="0"/>
    <n v="0"/>
    <n v="0"/>
    <n v="0"/>
    <n v="1"/>
    <s v="ANO"/>
    <n v="3649"/>
    <n v="2858"/>
    <n v="0"/>
    <n v="0"/>
    <n v="3160"/>
    <n v="0"/>
    <n v="0"/>
    <n v="0"/>
    <n v="0"/>
    <n v="633"/>
    <n v="7442"/>
    <n v="0"/>
    <n v="0"/>
    <n v="0"/>
    <n v="0"/>
    <n v="0"/>
    <n v="0"/>
    <n v="0"/>
    <n v="4022"/>
    <n v="0"/>
    <n v="3010"/>
    <n v="1954"/>
    <n v="261"/>
    <n v="682"/>
    <n v="113"/>
    <n v="172"/>
    <n v="58"/>
    <n v="0"/>
    <n v="136"/>
    <n v="20"/>
    <n v="7418"/>
    <n v="123"/>
    <n v="123"/>
    <n v="0"/>
    <n v="320"/>
    <n v="45"/>
    <n v="320"/>
    <n v="180"/>
    <n v="0"/>
    <n v="0"/>
    <n v="0"/>
    <n v="0"/>
    <n v="0"/>
    <n v="0"/>
    <n v="0"/>
    <n v="0"/>
    <n v="100"/>
    <n v="50"/>
    <n v="0"/>
    <n v="0"/>
    <n v="0"/>
    <n v="0"/>
    <n v="100"/>
    <n v="45"/>
    <n v="300"/>
    <n v="150"/>
    <n v="1"/>
    <n v="0"/>
    <n v="0"/>
    <n v="20"/>
    <n v="1"/>
    <n v="0"/>
    <d v="1899-12-31T00:00:00"/>
    <d v="1899-12-31T00:00:00"/>
    <d v="2010-03-09T10:51:42"/>
  </r>
  <r>
    <s v="01/098215"/>
    <s v="CZ020"/>
    <s v="Středočeský kraj"/>
    <s v="30"/>
    <x v="2"/>
    <n v="212"/>
    <n v="1"/>
    <n v="0"/>
    <s v="Městské Tylovo divadlo v Kutné Hoře"/>
    <n v="600"/>
    <s v="0"/>
    <n v="0"/>
    <s v="0"/>
    <n v="0"/>
    <s v="0"/>
    <n v="0"/>
    <n v="0"/>
    <n v="0"/>
    <n v="0"/>
    <n v="0"/>
    <n v="0"/>
    <n v="0"/>
    <n v="0"/>
    <n v="0"/>
    <n v="0"/>
    <n v="1"/>
    <s v="ANO"/>
    <n v="3213"/>
    <n v="2679"/>
    <n v="5624"/>
    <n v="0"/>
    <n v="0"/>
    <n v="0"/>
    <n v="0"/>
    <n v="0"/>
    <n v="54"/>
    <n v="45"/>
    <n v="8936"/>
    <n v="0"/>
    <n v="0"/>
    <n v="0"/>
    <n v="0"/>
    <n v="0"/>
    <n v="0"/>
    <n v="0"/>
    <n v="2167"/>
    <n v="0"/>
    <n v="2781"/>
    <n v="1741"/>
    <n v="318"/>
    <n v="581"/>
    <n v="141"/>
    <n v="3158"/>
    <n v="1"/>
    <n v="0"/>
    <n v="297"/>
    <n v="371"/>
    <n v="8775"/>
    <n v="0"/>
    <n v="0"/>
    <n v="0"/>
    <n v="460"/>
    <n v="40"/>
    <n v="220"/>
    <n v="40"/>
    <n v="460"/>
    <n v="200"/>
    <n v="350"/>
    <n v="150"/>
    <n v="0"/>
    <n v="0"/>
    <n v="0"/>
    <n v="0"/>
    <n v="220"/>
    <n v="40"/>
    <n v="0"/>
    <n v="0"/>
    <n v="0"/>
    <n v="0"/>
    <n v="0"/>
    <n v="0"/>
    <n v="390"/>
    <n v="50"/>
    <n v="1"/>
    <n v="0"/>
    <n v="0"/>
    <n v="6"/>
    <n v="1"/>
    <n v="0"/>
    <d v="1899-12-31T00:00:00"/>
    <d v="1899-12-31T00:00:00"/>
    <d v="2010-04-29T09:32:57"/>
  </r>
  <r>
    <s v="01/099216"/>
    <s v="CZ020"/>
    <s v="Středočeský kraj"/>
    <s v="30"/>
    <x v="2"/>
    <n v="99"/>
    <n v="2"/>
    <n v="0"/>
    <s v="Víceúčelový sál"/>
    <n v="486"/>
    <s v="Malý sál"/>
    <n v="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30"/>
    <n v="420"/>
    <n v="30"/>
    <n v="0"/>
    <n v="0"/>
    <n v="0"/>
    <n v="0"/>
    <n v="0"/>
    <n v="0"/>
    <n v="200"/>
    <n v="200"/>
    <n v="190"/>
    <n v="190"/>
    <n v="40"/>
    <n v="40"/>
    <n v="0"/>
    <n v="0"/>
    <n v="0"/>
    <n v="0"/>
    <n v="290"/>
    <n v="50"/>
    <n v="1"/>
    <n v="0"/>
    <n v="1"/>
    <n v="0"/>
    <n v="1"/>
    <n v="0"/>
    <d v="1899-12-31T00:00:00"/>
    <d v="1899-12-31T00:00:00"/>
    <d v="2010-05-18T10:39:13"/>
  </r>
  <r>
    <s v="01/106311"/>
    <s v="CZ031"/>
    <s v="Jihočeský kraj"/>
    <s v="50"/>
    <x v="1"/>
    <n v="219"/>
    <n v="2"/>
    <n v="0"/>
    <s v="Divadelní sál"/>
    <n v="536"/>
    <s v="Malá scéna"/>
    <n v="150"/>
    <s v="0"/>
    <n v="0"/>
    <s v="0"/>
    <n v="0"/>
    <n v="0"/>
    <n v="0"/>
    <n v="0"/>
    <n v="0"/>
    <n v="0"/>
    <n v="0"/>
    <n v="0"/>
    <n v="0"/>
    <n v="0"/>
    <n v="1"/>
    <s v="ANO"/>
    <n v="30383.8"/>
    <n v="3780"/>
    <n v="0"/>
    <n v="0"/>
    <n v="0"/>
    <n v="0"/>
    <n v="0"/>
    <n v="0"/>
    <n v="0"/>
    <n v="0"/>
    <n v="30383.8"/>
    <n v="0"/>
    <n v="0"/>
    <n v="0"/>
    <n v="0"/>
    <n v="0"/>
    <n v="0"/>
    <n v="0"/>
    <n v="18453.900000000001"/>
    <n v="4412.3"/>
    <n v="10144.200000000001"/>
    <n v="7711.2"/>
    <n v="0"/>
    <n v="1987.8"/>
    <n v="445.2"/>
    <n v="134.6"/>
    <n v="364.7"/>
    <n v="156.19999999999999"/>
    <n v="382.2"/>
    <n v="486"/>
    <n v="30121.8"/>
    <n v="102.9"/>
    <n v="102.9"/>
    <n v="0"/>
    <n v="300"/>
    <n v="60"/>
    <n v="300"/>
    <n v="180"/>
    <n v="0"/>
    <n v="0"/>
    <n v="0"/>
    <n v="0"/>
    <n v="0"/>
    <n v="0"/>
    <n v="0"/>
    <n v="0"/>
    <n v="0"/>
    <n v="0"/>
    <n v="0"/>
    <n v="0"/>
    <n v="0"/>
    <n v="0"/>
    <n v="0"/>
    <n v="0"/>
    <n v="270"/>
    <n v="60"/>
    <n v="1"/>
    <n v="0"/>
    <n v="0"/>
    <n v="15"/>
    <n v="1"/>
    <n v="0"/>
    <d v="1899-12-31T00:00:00"/>
    <d v="1899-12-30T00:00:00"/>
    <d v="2010-05-20T09:50:08"/>
  </r>
  <r>
    <s v="01/109312"/>
    <s v="CZ031"/>
    <s v="Jihočeský kraj"/>
    <s v="71"/>
    <x v="0"/>
    <n v="213"/>
    <n v="3"/>
    <n v="0"/>
    <s v="Městské divadlo"/>
    <n v="280"/>
    <s v="Prokyšův sál"/>
    <n v="130"/>
    <s v="Divadelní klub"/>
    <n v="55"/>
    <s v="0"/>
    <n v="0"/>
    <n v="0"/>
    <n v="0"/>
    <n v="0"/>
    <n v="0"/>
    <n v="0"/>
    <n v="0"/>
    <n v="0"/>
    <n v="0"/>
    <n v="0"/>
    <n v="1"/>
    <s v="ANO"/>
    <n v="6065"/>
    <n v="1606"/>
    <n v="15"/>
    <n v="0"/>
    <n v="8906"/>
    <n v="0"/>
    <n v="0"/>
    <n v="0"/>
    <n v="10"/>
    <n v="0"/>
    <n v="14996"/>
    <n v="0"/>
    <n v="0"/>
    <n v="0"/>
    <n v="0"/>
    <n v="0"/>
    <n v="0"/>
    <n v="0"/>
    <n v="10189"/>
    <n v="2085"/>
    <n v="4544"/>
    <n v="3312"/>
    <n v="149"/>
    <n v="943"/>
    <n v="140"/>
    <n v="0"/>
    <n v="32"/>
    <n v="0"/>
    <n v="65"/>
    <n v="0"/>
    <n v="14830"/>
    <n v="0"/>
    <n v="0"/>
    <n v="0"/>
    <n v="370"/>
    <n v="45"/>
    <n v="370"/>
    <n v="45"/>
    <n v="0"/>
    <n v="0"/>
    <n v="0"/>
    <n v="0"/>
    <n v="320"/>
    <n v="160"/>
    <n v="0"/>
    <n v="0"/>
    <n v="180"/>
    <n v="75"/>
    <n v="50"/>
    <n v="45"/>
    <n v="0"/>
    <n v="0"/>
    <n v="0"/>
    <n v="0"/>
    <n v="190"/>
    <n v="50"/>
    <n v="0"/>
    <n v="55"/>
    <n v="0"/>
    <n v="20"/>
    <n v="0"/>
    <n v="5"/>
    <d v="1899-12-31T00:00:00"/>
    <d v="1899-12-31T00:00:00"/>
    <d v="2010-04-29T10:39:49"/>
  </r>
  <r>
    <s v="01/111317"/>
    <s v="CZ031"/>
    <s v="Jihočeský kraj"/>
    <s v="25"/>
    <x v="2"/>
    <n v="23"/>
    <n v="2"/>
    <n v="0"/>
    <s v="Velký sál"/>
    <n v="648"/>
    <s v="Malý sál"/>
    <n v="341"/>
    <s v="0"/>
    <n v="0"/>
    <s v="0"/>
    <n v="0"/>
    <n v="0"/>
    <n v="0"/>
    <n v="0"/>
    <n v="0"/>
    <n v="0"/>
    <n v="0"/>
    <n v="0"/>
    <n v="0"/>
    <n v="0"/>
    <n v="1"/>
    <s v="ANO"/>
    <n v="5987"/>
    <n v="5967"/>
    <n v="0"/>
    <n v="9441"/>
    <n v="0"/>
    <n v="0"/>
    <n v="0"/>
    <n v="0"/>
    <n v="0"/>
    <n v="487"/>
    <n v="15915"/>
    <n v="0"/>
    <n v="0"/>
    <n v="0"/>
    <n v="0"/>
    <n v="0"/>
    <n v="0"/>
    <n v="0"/>
    <n v="2090"/>
    <n v="0"/>
    <n v="6484"/>
    <n v="4455"/>
    <n v="282"/>
    <n v="1497"/>
    <n v="250"/>
    <n v="4979"/>
    <n v="3"/>
    <n v="0"/>
    <n v="588"/>
    <n v="1920"/>
    <n v="16064"/>
    <n v="299"/>
    <n v="299"/>
    <n v="0"/>
    <n v="290"/>
    <n v="30"/>
    <n v="290"/>
    <n v="30"/>
    <n v="190"/>
    <n v="40"/>
    <n v="220"/>
    <n v="160"/>
    <n v="160"/>
    <n v="50"/>
    <n v="190"/>
    <n v="130"/>
    <n v="180"/>
    <n v="60"/>
    <n v="0"/>
    <n v="0"/>
    <n v="0"/>
    <n v="0"/>
    <n v="40"/>
    <n v="30"/>
    <n v="0"/>
    <n v="0"/>
    <n v="1"/>
    <n v="0"/>
    <n v="0"/>
    <n v="30"/>
    <n v="1"/>
    <n v="0"/>
    <d v="1899-12-31T00:00:00"/>
    <d v="1899-12-31T00:00:00"/>
    <d v="2010-05-25T09:30:28"/>
  </r>
  <r>
    <s v="01/112322"/>
    <s v="CZ032"/>
    <s v="Plzeňský kraj"/>
    <s v="60"/>
    <x v="1"/>
    <n v="176"/>
    <n v="1"/>
    <n v="0"/>
    <s v="Kulturní dům"/>
    <n v="5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"/>
    <n v="30"/>
    <n v="170"/>
    <n v="30"/>
    <n v="0"/>
    <n v="0"/>
    <n v="0"/>
    <n v="0"/>
    <n v="0"/>
    <n v="0"/>
    <n v="0"/>
    <n v="0"/>
    <n v="0"/>
    <n v="0"/>
    <n v="40"/>
    <n v="40"/>
    <n v="0"/>
    <n v="0"/>
    <n v="0"/>
    <n v="0"/>
    <n v="190"/>
    <n v="30"/>
    <n v="1"/>
    <n v="0"/>
    <n v="1"/>
    <n v="0"/>
    <n v="1"/>
    <n v="0"/>
    <d v="1899-12-31T00:00:00"/>
    <d v="1899-12-31T00:00:00"/>
    <d v="2010-04-14T16:48:54"/>
  </r>
  <r>
    <s v="01/113322"/>
    <s v="CZ032"/>
    <s v="Plzeňský kraj"/>
    <s v="25"/>
    <x v="2"/>
    <n v="110"/>
    <n v="2"/>
    <n v="0"/>
    <s v="Divadelní sál"/>
    <n v="470"/>
    <s v="Divadelní klub"/>
    <n v="48"/>
    <s v="0"/>
    <n v="0"/>
    <s v="0"/>
    <n v="0"/>
    <n v="0"/>
    <n v="0"/>
    <n v="0"/>
    <n v="0"/>
    <n v="0"/>
    <n v="0"/>
    <n v="0"/>
    <n v="0"/>
    <n v="0"/>
    <n v="1"/>
    <s v="ANO"/>
    <n v="3123"/>
    <n v="2687"/>
    <n v="0"/>
    <n v="4697"/>
    <n v="650"/>
    <n v="29"/>
    <n v="0"/>
    <n v="0"/>
    <n v="214"/>
    <n v="73"/>
    <n v="8786"/>
    <n v="0"/>
    <n v="0"/>
    <n v="0"/>
    <n v="0"/>
    <n v="0"/>
    <n v="0"/>
    <n v="0"/>
    <n v="4957"/>
    <n v="397"/>
    <n v="3059"/>
    <n v="2137"/>
    <n v="90"/>
    <n v="695"/>
    <n v="137"/>
    <n v="259"/>
    <n v="79"/>
    <n v="0"/>
    <n v="208"/>
    <n v="39"/>
    <n v="8601"/>
    <n v="435"/>
    <n v="435"/>
    <n v="0"/>
    <n v="300"/>
    <n v="30"/>
    <n v="300"/>
    <n v="30"/>
    <n v="0"/>
    <n v="0"/>
    <n v="200"/>
    <n v="180"/>
    <n v="0"/>
    <n v="0"/>
    <n v="0"/>
    <n v="0"/>
    <n v="0"/>
    <n v="0"/>
    <n v="140"/>
    <n v="50"/>
    <n v="0"/>
    <n v="0"/>
    <n v="0"/>
    <n v="0"/>
    <n v="0"/>
    <n v="0"/>
    <n v="1"/>
    <n v="0"/>
    <n v="0"/>
    <n v="10"/>
    <n v="1"/>
    <n v="0"/>
    <d v="1899-12-31T00:00:00"/>
    <d v="1899-12-31T00:00:00"/>
    <d v="2010-03-18T14:20:48"/>
  </r>
  <r>
    <s v="01/119412"/>
    <s v="CZ041"/>
    <s v="Karlovarský kraj"/>
    <s v="71"/>
    <x v="0"/>
    <n v="36"/>
    <n v="1"/>
    <n v="0"/>
    <s v="Karlovarské městské divadlo"/>
    <n v="537"/>
    <s v="0"/>
    <n v="0"/>
    <s v="0"/>
    <n v="0"/>
    <s v="0"/>
    <n v="0"/>
    <n v="0"/>
    <n v="0"/>
    <n v="0"/>
    <n v="0"/>
    <n v="0"/>
    <n v="0"/>
    <n v="0"/>
    <n v="0"/>
    <n v="0"/>
    <n v="1"/>
    <s v="ANO"/>
    <n v="7951"/>
    <n v="6685"/>
    <n v="0"/>
    <n v="100"/>
    <n v="13400"/>
    <n v="0"/>
    <n v="0"/>
    <n v="0"/>
    <n v="100"/>
    <n v="69"/>
    <n v="21620"/>
    <n v="0"/>
    <n v="0"/>
    <n v="0"/>
    <n v="0"/>
    <n v="0"/>
    <n v="0"/>
    <n v="0"/>
    <n v="14685"/>
    <n v="1042"/>
    <n v="6075"/>
    <n v="4522"/>
    <n v="0"/>
    <n v="1416"/>
    <n v="137"/>
    <n v="0"/>
    <n v="1"/>
    <n v="0"/>
    <n v="0"/>
    <n v="24"/>
    <n v="20785"/>
    <n v="0"/>
    <n v="0"/>
    <n v="0"/>
    <n v="690"/>
    <n v="50"/>
    <n v="350"/>
    <n v="100"/>
    <n v="490"/>
    <n v="100"/>
    <n v="490"/>
    <n v="100"/>
    <n v="490"/>
    <n v="100"/>
    <n v="490"/>
    <n v="100"/>
    <n v="0"/>
    <n v="0"/>
    <n v="0"/>
    <n v="0"/>
    <n v="0"/>
    <n v="0"/>
    <n v="0"/>
    <n v="0"/>
    <n v="690"/>
    <n v="50"/>
    <n v="0"/>
    <n v="25"/>
    <n v="0"/>
    <n v="5"/>
    <n v="1"/>
    <n v="0"/>
    <d v="1899-12-31T00:00:00"/>
    <d v="1899-12-30T00:00:00"/>
    <d v="2010-02-11T14:43:13"/>
  </r>
  <r>
    <s v="01/123421"/>
    <s v="CZ042"/>
    <s v="Ústecký kraj"/>
    <s v="22"/>
    <x v="2"/>
    <n v="96"/>
    <n v="2"/>
    <n v="0"/>
    <s v="Hlediště "/>
    <n v="408"/>
    <s v="Komorní sál"/>
    <n v="120"/>
    <s v="0"/>
    <n v="0"/>
    <s v="0"/>
    <n v="0"/>
    <n v="0"/>
    <n v="0"/>
    <n v="0"/>
    <n v="0"/>
    <n v="0"/>
    <n v="0"/>
    <n v="0"/>
    <n v="0"/>
    <n v="0"/>
    <n v="1"/>
    <s v="ANO"/>
    <n v="12971"/>
    <n v="11398"/>
    <n v="500"/>
    <n v="150"/>
    <n v="7506"/>
    <n v="0"/>
    <n v="0"/>
    <n v="0"/>
    <n v="2222"/>
    <n v="214"/>
    <n v="23563"/>
    <n v="0"/>
    <n v="0"/>
    <n v="0"/>
    <n v="0"/>
    <n v="0"/>
    <n v="0"/>
    <n v="0"/>
    <n v="17291"/>
    <n v="0"/>
    <n v="5449"/>
    <n v="3302"/>
    <n v="822"/>
    <n v="1184"/>
    <n v="141"/>
    <n v="180"/>
    <n v="117"/>
    <n v="0"/>
    <n v="491"/>
    <n v="21"/>
    <n v="23549"/>
    <n v="0"/>
    <n v="0"/>
    <n v="0"/>
    <n v="600"/>
    <n v="75"/>
    <n v="400"/>
    <n v="150"/>
    <n v="300"/>
    <n v="110"/>
    <n v="220"/>
    <n v="80"/>
    <n v="600"/>
    <n v="250"/>
    <n v="200"/>
    <n v="90"/>
    <n v="260"/>
    <n v="100"/>
    <n v="0"/>
    <n v="0"/>
    <n v="150"/>
    <n v="75"/>
    <n v="0"/>
    <n v="0"/>
    <n v="180"/>
    <n v="90"/>
    <n v="1"/>
    <n v="0"/>
    <n v="1"/>
    <n v="0"/>
    <n v="0"/>
    <n v="70"/>
    <d v="1899-12-31T00:00:00"/>
    <d v="1899-12-31T00:00:00"/>
    <d v="2010-06-03T10:11:10"/>
  </r>
  <r>
    <s v="01/124421"/>
    <s v="CZ042"/>
    <s v="Ústecký kraj"/>
    <s v="30"/>
    <x v="2"/>
    <n v="105"/>
    <n v="1"/>
    <n v="0"/>
    <s v="Městské divadlo"/>
    <n v="449"/>
    <s v="0"/>
    <n v="0"/>
    <s v="0"/>
    <n v="0"/>
    <s v="0"/>
    <n v="0"/>
    <n v="0"/>
    <n v="0"/>
    <n v="0"/>
    <n v="0"/>
    <n v="0"/>
    <n v="0"/>
    <n v="0"/>
    <n v="0"/>
    <n v="0"/>
    <n v="1"/>
    <s v="ANO"/>
    <n v="1170"/>
    <n v="1170"/>
    <n v="0"/>
    <n v="0"/>
    <n v="3023"/>
    <n v="0"/>
    <n v="0"/>
    <n v="0"/>
    <n v="58"/>
    <n v="31"/>
    <n v="4282"/>
    <n v="0"/>
    <n v="0"/>
    <n v="0"/>
    <n v="0"/>
    <n v="0"/>
    <n v="0"/>
    <n v="0"/>
    <n v="2263"/>
    <n v="0"/>
    <n v="1761"/>
    <n v="1293"/>
    <n v="42"/>
    <n v="426"/>
    <n v="0"/>
    <n v="158"/>
    <n v="0"/>
    <n v="0"/>
    <n v="96"/>
    <n v="0"/>
    <n v="4278"/>
    <n v="0"/>
    <n v="0"/>
    <n v="0"/>
    <n v="230"/>
    <n v="30"/>
    <n v="230"/>
    <n v="30"/>
    <n v="180"/>
    <n v="150"/>
    <n v="0"/>
    <n v="0"/>
    <n v="0"/>
    <n v="0"/>
    <n v="0"/>
    <n v="0"/>
    <n v="40"/>
    <n v="40"/>
    <n v="0"/>
    <n v="0"/>
    <n v="0"/>
    <n v="0"/>
    <n v="0"/>
    <n v="0"/>
    <n v="0"/>
    <n v="0"/>
    <n v="0"/>
    <n v="7"/>
    <n v="0"/>
    <n v="1"/>
    <n v="1"/>
    <n v="0"/>
    <d v="1899-12-31T00:00:00"/>
    <d v="1899-12-31T00:00:00"/>
    <d v="2010-03-17T12:21:31"/>
  </r>
  <r>
    <s v="01/126422"/>
    <s v="CZ042"/>
    <s v="Ústecký kraj"/>
    <s v="30"/>
    <x v="2"/>
    <n v="188"/>
    <n v="2"/>
    <n v="0"/>
    <s v="Městské divadlo"/>
    <n v="450"/>
    <s v="Kulturní dům Zahradní"/>
    <n v="420"/>
    <s v="0"/>
    <n v="0"/>
    <s v="0"/>
    <n v="0"/>
    <n v="0"/>
    <n v="0"/>
    <n v="0"/>
    <n v="0"/>
    <n v="0"/>
    <n v="0"/>
    <n v="0"/>
    <n v="0"/>
    <n v="0"/>
    <n v="1"/>
    <s v="ANO"/>
    <n v="4277"/>
    <n v="3582"/>
    <n v="0"/>
    <n v="1180"/>
    <n v="5493"/>
    <n v="78"/>
    <n v="0"/>
    <n v="0"/>
    <n v="0"/>
    <n v="0"/>
    <n v="11028"/>
    <n v="0"/>
    <n v="0"/>
    <n v="0"/>
    <n v="0"/>
    <n v="0"/>
    <n v="0"/>
    <n v="0"/>
    <n v="11071"/>
    <n v="309"/>
    <n v="6463"/>
    <n v="4691"/>
    <n v="120"/>
    <n v="1524"/>
    <n v="128"/>
    <n v="0"/>
    <n v="5"/>
    <n v="43"/>
    <n v="69"/>
    <n v="59"/>
    <n v="17710"/>
    <n v="0"/>
    <n v="0"/>
    <n v="0"/>
    <n v="280"/>
    <n v="40"/>
    <n v="280"/>
    <n v="40"/>
    <n v="0"/>
    <n v="0"/>
    <n v="0"/>
    <n v="0"/>
    <n v="0"/>
    <n v="0"/>
    <n v="280"/>
    <n v="40"/>
    <n v="280"/>
    <n v="40"/>
    <n v="0"/>
    <n v="0"/>
    <n v="0"/>
    <n v="0"/>
    <n v="0"/>
    <n v="0"/>
    <n v="0"/>
    <n v="0"/>
    <n v="0"/>
    <n v="20"/>
    <n v="1"/>
    <n v="0"/>
    <n v="1"/>
    <n v="0"/>
    <d v="1899-12-31T00:00:00"/>
    <d v="1899-12-30T00:00:00"/>
    <d v="2010-06-03T10:10:28"/>
  </r>
  <r>
    <s v="01/127423"/>
    <s v="CZ042"/>
    <s v="Ústecký kraj"/>
    <s v="30"/>
    <x v="2"/>
    <n v="174"/>
    <n v="2"/>
    <n v="0"/>
    <s v="Velký sál divadla"/>
    <n v="241"/>
    <s v="Modrý salonek"/>
    <n v="50"/>
    <s v="0"/>
    <n v="0"/>
    <s v="0"/>
    <n v="0"/>
    <n v="0"/>
    <n v="0"/>
    <n v="0"/>
    <n v="0"/>
    <n v="0"/>
    <n v="0"/>
    <n v="0"/>
    <n v="0"/>
    <n v="0"/>
    <n v="1"/>
    <s v="ANO"/>
    <n v="1421.9"/>
    <n v="1421.9"/>
    <n v="0"/>
    <n v="0"/>
    <n v="3655.7"/>
    <n v="0"/>
    <n v="0"/>
    <n v="0"/>
    <n v="0"/>
    <n v="2.9"/>
    <n v="5080.5"/>
    <n v="0"/>
    <n v="0"/>
    <n v="0"/>
    <n v="0"/>
    <n v="0"/>
    <n v="0"/>
    <n v="0"/>
    <n v="2051.1999999999998"/>
    <n v="0"/>
    <n v="1188.0999999999999"/>
    <n v="885.6"/>
    <n v="0"/>
    <n v="270.39999999999998"/>
    <n v="32.1"/>
    <n v="1826.7"/>
    <n v="0"/>
    <n v="0"/>
    <n v="0"/>
    <n v="14.4"/>
    <n v="5080.3999999999996"/>
    <n v="0"/>
    <n v="0"/>
    <n v="0"/>
    <n v="400"/>
    <n v="40"/>
    <n v="400"/>
    <n v="80"/>
    <n v="0"/>
    <n v="0"/>
    <n v="0"/>
    <n v="0"/>
    <n v="0"/>
    <n v="0"/>
    <n v="0"/>
    <n v="0"/>
    <n v="0"/>
    <n v="0"/>
    <n v="0"/>
    <n v="0"/>
    <n v="0"/>
    <n v="0"/>
    <n v="0"/>
    <n v="0"/>
    <n v="80"/>
    <n v="40"/>
    <n v="0"/>
    <n v="10"/>
    <n v="0"/>
    <n v="10"/>
    <n v="1"/>
    <n v="0"/>
    <d v="1899-12-31T00:00:00"/>
    <d v="1899-12-31T00:00:00"/>
    <d v="2010-04-14T16:00:44"/>
  </r>
  <r>
    <s v="01/128423"/>
    <s v="CZ042"/>
    <s v="Ústecký kraj"/>
    <s v="30"/>
    <x v="2"/>
    <n v="102"/>
    <n v="2"/>
    <n v="0"/>
    <s v="Velký sál KS"/>
    <n v="300"/>
    <s v="Malý sál KS"/>
    <n v="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"/>
    <n v="200"/>
    <n v="20"/>
    <n v="0"/>
    <n v="0"/>
    <n v="0"/>
    <n v="0"/>
    <n v="0"/>
    <n v="0"/>
    <n v="0"/>
    <n v="0"/>
    <n v="0"/>
    <n v="0"/>
    <n v="20"/>
    <n v="20"/>
    <n v="0"/>
    <n v="0"/>
    <n v="0"/>
    <n v="0"/>
    <n v="100"/>
    <n v="50"/>
    <n v="1"/>
    <n v="0"/>
    <n v="1"/>
    <n v="0"/>
    <n v="1"/>
    <n v="0"/>
    <d v="1899-12-31T00:00:00"/>
    <d v="1899-12-31T00:00:00"/>
    <d v="2010-06-03T10:09:59"/>
  </r>
  <r>
    <s v="01/129424"/>
    <s v="CZ042"/>
    <s v="Ústecký kraj"/>
    <s v="30"/>
    <x v="2"/>
    <n v="127"/>
    <n v="1"/>
    <n v="0"/>
    <s v="Divadlo J. K. Tyla"/>
    <n v="160"/>
    <s v="0"/>
    <n v="0"/>
    <s v="0"/>
    <n v="0"/>
    <s v="0"/>
    <n v="0"/>
    <n v="0"/>
    <n v="0"/>
    <n v="0"/>
    <n v="0"/>
    <n v="0"/>
    <n v="0"/>
    <n v="0"/>
    <n v="0"/>
    <n v="0"/>
    <n v="1"/>
    <s v="ANO"/>
    <n v="150"/>
    <n v="145"/>
    <n v="0"/>
    <n v="0"/>
    <n v="1020"/>
    <n v="0"/>
    <n v="0"/>
    <n v="0"/>
    <n v="0"/>
    <n v="0"/>
    <n v="1170"/>
    <n v="0"/>
    <n v="0"/>
    <n v="0"/>
    <n v="0"/>
    <n v="0"/>
    <n v="0"/>
    <n v="0"/>
    <n v="620"/>
    <n v="1"/>
    <n v="541"/>
    <n v="410"/>
    <n v="0"/>
    <n v="117"/>
    <n v="14"/>
    <n v="0"/>
    <n v="0"/>
    <n v="0"/>
    <n v="0"/>
    <n v="0"/>
    <n v="1161"/>
    <n v="0"/>
    <n v="0"/>
    <n v="0"/>
    <n v="180"/>
    <n v="25"/>
    <n v="180"/>
    <n v="35"/>
    <n v="0"/>
    <n v="0"/>
    <n v="0"/>
    <n v="0"/>
    <n v="0"/>
    <n v="0"/>
    <n v="0"/>
    <n v="0"/>
    <n v="0"/>
    <n v="0"/>
    <n v="35"/>
    <n v="25"/>
    <n v="30"/>
    <n v="30"/>
    <n v="0"/>
    <n v="0"/>
    <n v="80"/>
    <n v="30"/>
    <n v="1"/>
    <n v="0"/>
    <n v="0"/>
    <n v="15"/>
    <n v="1"/>
    <n v="0"/>
    <d v="1899-12-31T00:00:00"/>
    <d v="1899-12-31T00:00:00"/>
    <d v="2010-04-01T09:33:34"/>
  </r>
  <r>
    <s v="01/130424"/>
    <s v="CZ042"/>
    <s v="Ústecký kraj"/>
    <s v="30"/>
    <x v="2"/>
    <n v="100"/>
    <n v="2"/>
    <n v="0"/>
    <s v="Divadlo"/>
    <n v="332"/>
    <s v="Jitřenka - loutkové divadlo"/>
    <n v="100"/>
    <s v="0"/>
    <n v="0"/>
    <s v="0"/>
    <n v="0"/>
    <n v="0"/>
    <n v="0"/>
    <n v="0"/>
    <n v="0"/>
    <n v="0"/>
    <n v="0"/>
    <n v="0"/>
    <n v="0"/>
    <n v="0"/>
    <n v="1"/>
    <s v="ANO"/>
    <n v="4803.2"/>
    <n v="2108.5"/>
    <n v="0"/>
    <n v="200"/>
    <n v="6205"/>
    <n v="0"/>
    <n v="0"/>
    <n v="0"/>
    <n v="0"/>
    <n v="117.6"/>
    <n v="11325.8"/>
    <n v="0"/>
    <n v="0"/>
    <n v="0"/>
    <n v="0"/>
    <n v="0"/>
    <n v="0"/>
    <n v="0"/>
    <n v="6158.9"/>
    <n v="20.3"/>
    <n v="2275.6"/>
    <n v="1429.4"/>
    <n v="315.8"/>
    <n v="502.4"/>
    <n v="28"/>
    <n v="120.4"/>
    <n v="0"/>
    <n v="0"/>
    <n v="378.6"/>
    <n v="140.4"/>
    <n v="9073.9"/>
    <n v="0"/>
    <n v="0"/>
    <n v="0"/>
    <n v="280"/>
    <n v="10"/>
    <n v="250"/>
    <n v="120"/>
    <n v="0"/>
    <n v="0"/>
    <n v="130"/>
    <n v="130"/>
    <n v="0"/>
    <n v="0"/>
    <n v="0"/>
    <n v="0"/>
    <n v="0"/>
    <n v="0"/>
    <n v="10"/>
    <n v="10"/>
    <n v="0"/>
    <n v="0"/>
    <n v="0"/>
    <n v="0"/>
    <n v="280"/>
    <n v="30"/>
    <n v="1"/>
    <n v="0"/>
    <n v="1"/>
    <n v="0"/>
    <n v="1"/>
    <n v="0"/>
    <d v="1899-12-31T00:00:00"/>
    <d v="1899-12-31T00:00:00"/>
    <d v="2010-05-03T10:59:04"/>
  </r>
  <r>
    <s v="01/134426"/>
    <s v="CZ042"/>
    <s v="Ústecký kraj"/>
    <s v="22"/>
    <x v="2"/>
    <n v="168"/>
    <n v="2"/>
    <n v="0"/>
    <s v="Dům  kultury Teplice - Koncertní sál"/>
    <n v="675"/>
    <s v="Krušnohorské divadlo - Velký sál"/>
    <n v="72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25"/>
    <n v="400"/>
    <n v="100"/>
    <n v="190"/>
    <n v="100"/>
    <n v="190"/>
    <n v="100"/>
    <n v="250"/>
    <n v="140"/>
    <n v="190"/>
    <n v="35"/>
    <n v="70"/>
    <n v="30"/>
    <n v="70"/>
    <n v="25"/>
    <n v="40"/>
    <n v="40"/>
    <n v="140"/>
    <n v="80"/>
    <n v="250"/>
    <n v="250"/>
    <n v="0"/>
    <n v="10"/>
    <n v="0"/>
    <n v="5"/>
    <n v="0"/>
    <n v="20"/>
    <d v="1899-12-31T00:00:00"/>
    <d v="1899-12-31T00:00:00"/>
    <d v="2010-06-03T10:09:27"/>
  </r>
  <r>
    <s v="01/135426"/>
    <s v="CZ042"/>
    <s v="Ústecký kraj"/>
    <s v="30"/>
    <x v="2"/>
    <n v="189"/>
    <n v="2"/>
    <n v="0"/>
    <s v="Kulturní dům Fontána"/>
    <n v="400"/>
    <s v="Městské divadlo"/>
    <n v="372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0"/>
    <n v="50"/>
    <n v="250"/>
    <n v="160"/>
    <n v="0"/>
    <n v="0"/>
    <n v="0"/>
    <n v="0"/>
    <n v="0"/>
    <n v="0"/>
    <n v="0"/>
    <n v="0"/>
    <n v="250"/>
    <n v="160"/>
    <n v="50"/>
    <n v="50"/>
    <n v="0"/>
    <n v="0"/>
    <n v="0"/>
    <n v="0"/>
    <n v="850"/>
    <n v="120"/>
    <n v="1"/>
    <n v="0"/>
    <n v="1"/>
    <n v="0"/>
    <n v="1"/>
    <n v="0"/>
    <d v="1899-12-31T00:00:00"/>
    <d v="1899-12-31T00:00:00"/>
    <d v="2010-05-25T09:40:20"/>
  </r>
  <r>
    <s v="01/138511"/>
    <s v="CZ051"/>
    <s v="Liberecký kraj"/>
    <s v="30"/>
    <x v="2"/>
    <n v="209"/>
    <n v="1"/>
    <n v="0"/>
    <s v="Jiráskovo divadlo"/>
    <n v="36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40"/>
    <n v="290"/>
    <n v="140"/>
    <n v="0"/>
    <n v="0"/>
    <n v="0"/>
    <n v="0"/>
    <n v="0"/>
    <n v="0"/>
    <n v="190"/>
    <n v="80"/>
    <n v="0"/>
    <n v="0"/>
    <n v="60"/>
    <n v="40"/>
    <n v="0"/>
    <n v="0"/>
    <n v="0"/>
    <n v="0"/>
    <n v="180"/>
    <n v="100"/>
    <n v="0"/>
    <n v="40"/>
    <n v="0"/>
    <n v="30"/>
    <n v="1"/>
    <n v="0"/>
    <d v="1899-12-31T00:00:00"/>
    <d v="1899-12-31T00:00:00"/>
    <d v="2010-06-03T10:19:27"/>
  </r>
  <r>
    <s v="01/139512"/>
    <s v="CZ051"/>
    <s v="Liberecký kraj"/>
    <s v="71"/>
    <x v="0"/>
    <n v="103"/>
    <n v="1"/>
    <n v="0"/>
    <s v="Městské divadlo"/>
    <n v="500"/>
    <s v="0"/>
    <n v="0"/>
    <s v="0"/>
    <n v="0"/>
    <s v="0"/>
    <n v="0"/>
    <n v="0"/>
    <n v="0"/>
    <n v="0"/>
    <n v="0"/>
    <n v="0"/>
    <n v="0"/>
    <n v="0"/>
    <n v="0"/>
    <n v="0"/>
    <n v="1"/>
    <s v="ANO"/>
    <n v="8027"/>
    <n v="6580"/>
    <n v="67"/>
    <n v="30"/>
    <n v="75"/>
    <n v="0"/>
    <n v="0"/>
    <n v="0"/>
    <n v="43"/>
    <n v="0"/>
    <n v="8242"/>
    <n v="0"/>
    <n v="0"/>
    <n v="255"/>
    <n v="0"/>
    <n v="0"/>
    <n v="0"/>
    <n v="255"/>
    <n v="4992"/>
    <n v="1"/>
    <n v="5455"/>
    <n v="3978"/>
    <n v="191"/>
    <n v="1280"/>
    <n v="6"/>
    <n v="6671"/>
    <n v="15"/>
    <n v="17"/>
    <n v="535"/>
    <n v="363"/>
    <n v="18048"/>
    <n v="563"/>
    <n v="563"/>
    <n v="0"/>
    <n v="1000"/>
    <n v="30"/>
    <n v="450"/>
    <n v="35"/>
    <n v="260"/>
    <n v="260"/>
    <n v="250"/>
    <n v="250"/>
    <n v="350"/>
    <n v="45"/>
    <n v="190"/>
    <n v="60"/>
    <n v="200"/>
    <n v="200"/>
    <n v="50"/>
    <n v="35"/>
    <n v="0"/>
    <n v="0"/>
    <n v="0"/>
    <n v="0"/>
    <n v="1000"/>
    <n v="30"/>
    <n v="1"/>
    <n v="0"/>
    <n v="0"/>
    <n v="20"/>
    <n v="1"/>
    <n v="0"/>
    <d v="1899-12-31T00:00:00"/>
    <d v="1899-12-31T00:00:00"/>
    <d v="2010-06-03T09:56:48"/>
  </r>
  <r>
    <s v="01/145523"/>
    <s v="CZ052"/>
    <s v="Královéhradecký kraj"/>
    <s v="50"/>
    <x v="1"/>
    <n v="143"/>
    <n v="4"/>
    <n v="0"/>
    <s v="Velký sál"/>
    <n v="499"/>
    <s v="Malý sál"/>
    <n v="120"/>
    <s v="Přednáškový sál"/>
    <n v="150"/>
    <s v="Zkušební sál"/>
    <n v="10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0"/>
    <n v="20"/>
    <n v="290"/>
    <n v="20"/>
    <n v="0"/>
    <n v="0"/>
    <n v="0"/>
    <n v="0"/>
    <n v="0"/>
    <n v="0"/>
    <n v="0"/>
    <n v="0"/>
    <n v="220"/>
    <n v="160"/>
    <n v="0"/>
    <n v="0"/>
    <n v="80"/>
    <n v="40"/>
    <n v="0"/>
    <n v="0"/>
    <n v="0"/>
    <n v="0"/>
    <n v="1"/>
    <n v="0"/>
    <n v="1"/>
    <n v="0"/>
    <n v="1"/>
    <n v="0"/>
    <d v="1899-12-31T00:00:00"/>
    <d v="1899-12-31T00:00:00"/>
    <d v="2010-04-07T09:25:13"/>
  </r>
  <r>
    <s v="01/149612"/>
    <s v="CZ061"/>
    <s v="Pardubický kraj"/>
    <s v="50"/>
    <x v="1"/>
    <n v="24"/>
    <n v="3"/>
    <n v="0"/>
    <s v="Divadelní sál "/>
    <n v="500"/>
    <s v="Společenský sál "/>
    <n v="488"/>
    <s v="Malá scéna "/>
    <n v="10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25"/>
    <n v="420"/>
    <n v="50"/>
    <n v="200"/>
    <n v="50"/>
    <n v="220"/>
    <n v="60"/>
    <n v="0"/>
    <n v="0"/>
    <n v="190"/>
    <n v="40"/>
    <n v="0"/>
    <n v="0"/>
    <n v="0"/>
    <n v="0"/>
    <n v="0"/>
    <n v="0"/>
    <n v="0"/>
    <n v="0"/>
    <n v="370"/>
    <n v="25"/>
    <n v="1"/>
    <n v="0"/>
    <n v="1"/>
    <n v="0"/>
    <n v="1"/>
    <n v="0"/>
    <d v="1899-12-31T00:00:00"/>
    <d v="1899-12-31T00:00:00"/>
    <d v="2010-04-14T16:24:52"/>
  </r>
  <r>
    <s v="01/150613"/>
    <s v="CZ061"/>
    <s v="Pardubický kraj"/>
    <s v="30"/>
    <x v="2"/>
    <n v="218"/>
    <n v="1"/>
    <n v="0"/>
    <s v="Městské divadlo"/>
    <n v="332"/>
    <s v="0"/>
    <n v="0"/>
    <s v="0"/>
    <n v="0"/>
    <s v="0"/>
    <n v="0"/>
    <n v="0"/>
    <n v="0"/>
    <n v="0"/>
    <n v="0"/>
    <n v="0"/>
    <n v="0"/>
    <n v="0"/>
    <n v="0"/>
    <n v="0"/>
    <n v="1"/>
    <s v="ANO"/>
    <n v="1406"/>
    <n v="1189"/>
    <n v="0"/>
    <n v="0"/>
    <n v="1468"/>
    <n v="0"/>
    <n v="0"/>
    <n v="0"/>
    <n v="0"/>
    <n v="0"/>
    <n v="2874"/>
    <n v="0"/>
    <n v="0"/>
    <n v="0"/>
    <n v="0"/>
    <n v="0"/>
    <n v="0"/>
    <n v="0"/>
    <n v="802"/>
    <n v="0"/>
    <n v="893"/>
    <n v="571"/>
    <n v="96"/>
    <n v="199"/>
    <n v="27"/>
    <n v="1114"/>
    <n v="0"/>
    <n v="0"/>
    <n v="65"/>
    <n v="0"/>
    <n v="2874"/>
    <n v="0"/>
    <n v="0"/>
    <n v="0"/>
    <n v="420"/>
    <n v="10"/>
    <n v="420"/>
    <n v="10"/>
    <n v="0"/>
    <n v="0"/>
    <n v="100"/>
    <n v="80"/>
    <n v="100"/>
    <n v="80"/>
    <n v="200"/>
    <n v="170"/>
    <n v="0"/>
    <n v="0"/>
    <n v="0"/>
    <n v="0"/>
    <n v="0"/>
    <n v="0"/>
    <n v="0"/>
    <n v="0"/>
    <n v="0"/>
    <n v="0"/>
    <n v="0"/>
    <n v="10"/>
    <n v="0"/>
    <n v="5"/>
    <n v="1"/>
    <n v="0"/>
    <d v="1899-12-31T00:00:00"/>
    <d v="1899-12-31T00:00:00"/>
    <d v="2010-04-30T10:21:20"/>
  </r>
  <r>
    <s v="01/151614"/>
    <s v="CZ061"/>
    <s v="Pardubický kraj"/>
    <s v="30"/>
    <x v="2"/>
    <n v="106"/>
    <n v="4"/>
    <n v="0"/>
    <s v="Pasáž divadelní sál"/>
    <n v="523"/>
    <s v="Národní dům"/>
    <n v="400"/>
    <s v="Fórum"/>
    <n v="600"/>
    <s v="Hájek"/>
    <n v="250"/>
    <n v="0"/>
    <n v="0"/>
    <n v="0"/>
    <n v="0"/>
    <n v="0"/>
    <n v="0"/>
    <n v="0"/>
    <n v="0"/>
    <n v="0"/>
    <n v="1"/>
    <s v="ANO"/>
    <n v="13677"/>
    <n v="9819"/>
    <n v="15"/>
    <n v="124"/>
    <n v="18648"/>
    <n v="0"/>
    <n v="0"/>
    <n v="0"/>
    <n v="0"/>
    <n v="377"/>
    <n v="32841"/>
    <n v="0"/>
    <n v="0"/>
    <n v="0"/>
    <n v="0"/>
    <n v="0"/>
    <n v="0"/>
    <n v="0"/>
    <n v="16230"/>
    <n v="172"/>
    <n v="13719"/>
    <n v="9783"/>
    <n v="658"/>
    <n v="3278"/>
    <n v="0"/>
    <n v="657"/>
    <n v="0"/>
    <n v="0"/>
    <n v="79"/>
    <n v="631"/>
    <n v="31316"/>
    <n v="0"/>
    <n v="0"/>
    <n v="0"/>
    <n v="370"/>
    <n v="20"/>
    <n v="370"/>
    <n v="20"/>
    <n v="350"/>
    <n v="270"/>
    <n v="250"/>
    <n v="110"/>
    <n v="45"/>
    <n v="45"/>
    <n v="350"/>
    <n v="250"/>
    <n v="0"/>
    <n v="0"/>
    <n v="50"/>
    <n v="35"/>
    <n v="0"/>
    <n v="0"/>
    <n v="0"/>
    <n v="0"/>
    <n v="50"/>
    <n v="40"/>
    <n v="1"/>
    <n v="0"/>
    <n v="1"/>
    <n v="0"/>
    <n v="1"/>
    <n v="0"/>
    <d v="1899-12-31T00:00:00"/>
    <d v="1899-12-31T00:00:00"/>
    <d v="2010-03-17T15:52:36"/>
  </r>
  <r>
    <s v="01/158622"/>
    <s v="CZ062"/>
    <s v="Pardubický kraj"/>
    <s v="50"/>
    <x v="1"/>
    <n v="98"/>
    <n v="1"/>
    <n v="0"/>
    <s v="Divadlo Bolka Polívky"/>
    <n v="289"/>
    <s v="0"/>
    <n v="0"/>
    <s v="0"/>
    <n v="0"/>
    <s v="0"/>
    <n v="0"/>
    <n v="0"/>
    <n v="0"/>
    <n v="0"/>
    <n v="0"/>
    <n v="0"/>
    <n v="0"/>
    <n v="0"/>
    <n v="0"/>
    <n v="0"/>
    <n v="1"/>
    <s v="ANO"/>
    <n v="11474"/>
    <n v="7427"/>
    <n v="0"/>
    <n v="0"/>
    <n v="0"/>
    <n v="0"/>
    <n v="0"/>
    <n v="0"/>
    <n v="0"/>
    <n v="52"/>
    <n v="11526"/>
    <n v="0"/>
    <n v="0"/>
    <n v="0"/>
    <n v="0"/>
    <n v="0"/>
    <n v="0"/>
    <n v="0"/>
    <n v="9556"/>
    <n v="1109"/>
    <n v="1204"/>
    <n v="868"/>
    <n v="169"/>
    <n v="145"/>
    <n v="22"/>
    <n v="159"/>
    <n v="8"/>
    <n v="0"/>
    <n v="0"/>
    <n v="867"/>
    <n v="11794"/>
    <n v="0"/>
    <n v="0"/>
    <n v="0"/>
    <n v="350"/>
    <n v="45"/>
    <n v="350"/>
    <n v="230"/>
    <n v="0"/>
    <n v="0"/>
    <n v="0"/>
    <n v="0"/>
    <n v="0"/>
    <n v="0"/>
    <n v="0"/>
    <n v="0"/>
    <n v="0"/>
    <n v="0"/>
    <n v="0"/>
    <n v="0"/>
    <n v="0"/>
    <n v="0"/>
    <n v="0"/>
    <n v="0"/>
    <n v="70"/>
    <n v="45"/>
    <n v="1"/>
    <n v="0"/>
    <n v="0"/>
    <n v="15"/>
    <n v="1"/>
    <n v="0"/>
    <d v="1899-12-31T00:00:00"/>
    <d v="1899-12-30T00:00:00"/>
    <d v="2010-06-03T10:32:00"/>
  </r>
  <r>
    <s v="01/163627"/>
    <s v="CZ062"/>
    <s v="Pardubický kraj"/>
    <s v="30"/>
    <x v="2"/>
    <n v="142"/>
    <n v="2"/>
    <n v="0"/>
    <s v="Městské divadlo Znojmo"/>
    <n v="300"/>
    <s v="Štukový sál Znojemské Besedy"/>
    <n v="1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0"/>
    <n v="40"/>
    <n v="390"/>
    <n v="60"/>
    <n v="300"/>
    <n v="130"/>
    <n v="420"/>
    <n v="40"/>
    <n v="0"/>
    <n v="0"/>
    <n v="50"/>
    <n v="50"/>
    <n v="50"/>
    <n v="50"/>
    <n v="60"/>
    <n v="1"/>
    <n v="0"/>
    <n v="0"/>
    <n v="0"/>
    <n v="0"/>
    <n v="200"/>
    <n v="50"/>
    <n v="1"/>
    <n v="0"/>
    <n v="1"/>
    <n v="0"/>
    <n v="1"/>
    <n v="0"/>
    <d v="1899-12-31T00:00:00"/>
    <d v="1899-12-31T00:00:00"/>
    <d v="2010-04-06T15:56:13"/>
  </r>
  <r>
    <s v="01/165712"/>
    <s v="CZ071"/>
    <s v="Olomoucký kraj"/>
    <s v="22"/>
    <x v="2"/>
    <n v="92"/>
    <n v="1"/>
    <n v="0"/>
    <s v="Divadlo hudby Olomouc"/>
    <n v="120"/>
    <s v="0"/>
    <n v="0"/>
    <s v="0"/>
    <n v="0"/>
    <s v="0"/>
    <n v="0"/>
    <n v="0"/>
    <n v="0"/>
    <n v="0"/>
    <n v="0"/>
    <n v="0"/>
    <n v="0"/>
    <n v="0"/>
    <n v="0"/>
    <n v="0"/>
    <n v="1"/>
    <s v="ANO"/>
    <n v="1230"/>
    <n v="852"/>
    <n v="0"/>
    <n v="80"/>
    <n v="4415"/>
    <n v="0"/>
    <n v="0"/>
    <n v="0"/>
    <n v="13"/>
    <n v="0"/>
    <n v="5738"/>
    <n v="0"/>
    <n v="0"/>
    <n v="0"/>
    <n v="0"/>
    <n v="0"/>
    <n v="0"/>
    <n v="0"/>
    <n v="1905"/>
    <n v="89"/>
    <n v="3202"/>
    <n v="2235"/>
    <n v="110"/>
    <n v="764"/>
    <n v="93"/>
    <n v="83"/>
    <n v="41"/>
    <n v="0"/>
    <n v="61"/>
    <n v="24"/>
    <n v="5316"/>
    <n v="0"/>
    <n v="0"/>
    <n v="0"/>
    <n v="250"/>
    <n v="20"/>
    <n v="250"/>
    <n v="60"/>
    <n v="0"/>
    <n v="0"/>
    <n v="0"/>
    <n v="0"/>
    <n v="0"/>
    <n v="0"/>
    <n v="0"/>
    <n v="0"/>
    <n v="0"/>
    <n v="0"/>
    <n v="60"/>
    <n v="50"/>
    <n v="50"/>
    <n v="50"/>
    <n v="0"/>
    <n v="0"/>
    <n v="0"/>
    <n v="0"/>
    <n v="1"/>
    <n v="0"/>
    <n v="0"/>
    <n v="40"/>
    <n v="1"/>
    <n v="0"/>
    <d v="1899-12-31T00:00:00"/>
    <d v="1899-12-31T00:00:00"/>
    <d v="2010-06-03T10:23:07"/>
  </r>
  <r>
    <s v="01/166713"/>
    <s v="CZ071"/>
    <s v="Olomoucký kraj"/>
    <s v="30"/>
    <x v="2"/>
    <n v="28"/>
    <n v="2"/>
    <n v="0"/>
    <s v="divadelní sál"/>
    <n v="513"/>
    <s v="přednáškový sál"/>
    <n v="150"/>
    <s v="0"/>
    <n v="0"/>
    <s v="0"/>
    <n v="0"/>
    <n v="0"/>
    <n v="0"/>
    <n v="0"/>
    <n v="0"/>
    <n v="0"/>
    <n v="0"/>
    <n v="0"/>
    <n v="0"/>
    <n v="0"/>
    <n v="1"/>
    <s v="ANO"/>
    <n v="4889"/>
    <n v="4855"/>
    <n v="0"/>
    <n v="0"/>
    <n v="5726"/>
    <n v="0"/>
    <n v="0"/>
    <n v="0"/>
    <n v="114"/>
    <n v="225"/>
    <n v="10954"/>
    <n v="0"/>
    <n v="0"/>
    <n v="0"/>
    <n v="0"/>
    <n v="0"/>
    <n v="0"/>
    <n v="0"/>
    <n v="1563"/>
    <n v="0"/>
    <n v="3576"/>
    <n v="2151"/>
    <n v="500"/>
    <n v="820"/>
    <n v="105"/>
    <n v="4688"/>
    <n v="91"/>
    <n v="13"/>
    <n v="564"/>
    <n v="217"/>
    <n v="10712"/>
    <n v="0"/>
    <n v="0"/>
    <n v="0"/>
    <n v="390"/>
    <n v="10"/>
    <n v="390"/>
    <n v="10"/>
    <n v="210"/>
    <n v="190"/>
    <n v="220"/>
    <n v="200"/>
    <n v="0"/>
    <n v="0"/>
    <n v="200"/>
    <n v="180"/>
    <n v="0"/>
    <n v="0"/>
    <n v="120"/>
    <n v="120"/>
    <n v="80"/>
    <n v="40"/>
    <n v="120"/>
    <n v="120"/>
    <n v="390"/>
    <n v="20"/>
    <n v="1"/>
    <n v="0"/>
    <n v="0"/>
    <n v="4"/>
    <n v="1"/>
    <n v="0"/>
    <d v="1899-12-31T00:00:00"/>
    <d v="1899-12-31T00:00:00"/>
    <d v="2010-05-18T10:56:29"/>
  </r>
  <r>
    <s v="01/170723"/>
    <s v="CZ072"/>
    <s v="Zlínský kraj"/>
    <s v="30"/>
    <x v="2"/>
    <n v="54"/>
    <n v="2"/>
    <n v="0"/>
    <s v="Kulturní zařízení města Valašského Meziříčí"/>
    <n v="310"/>
    <s v="Kino Svět"/>
    <n v="307"/>
    <s v="0"/>
    <n v="0"/>
    <s v="0"/>
    <n v="0"/>
    <n v="0"/>
    <n v="0"/>
    <n v="0"/>
    <n v="0"/>
    <n v="0"/>
    <n v="0"/>
    <n v="0"/>
    <n v="0"/>
    <n v="0"/>
    <n v="1"/>
    <s v="ANO"/>
    <n v="7216"/>
    <n v="2141"/>
    <n v="320"/>
    <n v="115"/>
    <n v="10175"/>
    <n v="0"/>
    <n v="10"/>
    <n v="0"/>
    <n v="179"/>
    <n v="258"/>
    <n v="18273"/>
    <n v="0"/>
    <n v="0"/>
    <n v="0"/>
    <n v="0"/>
    <n v="0"/>
    <n v="0"/>
    <n v="0"/>
    <n v="10226"/>
    <n v="0"/>
    <n v="7279"/>
    <n v="4357"/>
    <n v="1034"/>
    <n v="1689"/>
    <n v="199"/>
    <n v="2959"/>
    <n v="3"/>
    <n v="0"/>
    <n v="181"/>
    <n v="563"/>
    <n v="21211"/>
    <n v="70"/>
    <n v="70"/>
    <n v="0"/>
    <n v="300"/>
    <n v="40"/>
    <n v="300"/>
    <n v="40"/>
    <n v="0"/>
    <n v="0"/>
    <n v="0"/>
    <n v="0"/>
    <n v="0"/>
    <n v="0"/>
    <n v="0"/>
    <n v="0"/>
    <n v="0"/>
    <n v="0"/>
    <n v="40"/>
    <n v="40"/>
    <n v="0"/>
    <n v="0"/>
    <n v="0"/>
    <n v="0"/>
    <n v="0"/>
    <n v="0"/>
    <n v="1"/>
    <n v="0"/>
    <n v="0"/>
    <n v="10"/>
    <n v="1"/>
    <n v="0"/>
    <d v="1899-12-31T00:00:00"/>
    <d v="1899-12-31T00:00:00"/>
    <d v="2010-02-05T12:46:20"/>
  </r>
  <r>
    <s v="01/172811"/>
    <s v="CZ080"/>
    <s v="Moravskoslezský kraj"/>
    <s v="30"/>
    <x v="2"/>
    <n v="27"/>
    <n v="2"/>
    <n v="0"/>
    <s v="velký sál - divadelní"/>
    <n v="346"/>
    <s v="malý sál - variabilní"/>
    <n v="100"/>
    <s v="0"/>
    <n v="0"/>
    <s v="0"/>
    <n v="0"/>
    <n v="0"/>
    <n v="0"/>
    <n v="0"/>
    <n v="0"/>
    <n v="0"/>
    <n v="0"/>
    <n v="0"/>
    <n v="0"/>
    <n v="0"/>
    <n v="1"/>
    <s v="ANO"/>
    <n v="1663"/>
    <n v="1014"/>
    <n v="0"/>
    <n v="0"/>
    <n v="1170"/>
    <n v="10"/>
    <n v="321"/>
    <n v="321"/>
    <n v="8"/>
    <n v="0"/>
    <n v="3172"/>
    <n v="0"/>
    <n v="0"/>
    <n v="0"/>
    <n v="0"/>
    <n v="0"/>
    <n v="0"/>
    <n v="0"/>
    <n v="2778"/>
    <n v="124"/>
    <n v="0"/>
    <n v="0"/>
    <n v="0"/>
    <n v="0"/>
    <n v="0"/>
    <n v="85"/>
    <n v="0"/>
    <n v="0"/>
    <n v="0"/>
    <n v="0"/>
    <n v="2863"/>
    <n v="0"/>
    <n v="0"/>
    <n v="0"/>
    <n v="260"/>
    <n v="1"/>
    <n v="180"/>
    <n v="1"/>
    <n v="0"/>
    <n v="0"/>
    <n v="0"/>
    <n v="0"/>
    <n v="0"/>
    <n v="0"/>
    <n v="100"/>
    <n v="30"/>
    <n v="260"/>
    <n v="200"/>
    <n v="0"/>
    <n v="0"/>
    <n v="0"/>
    <n v="0"/>
    <n v="0"/>
    <n v="0"/>
    <n v="200"/>
    <n v="30"/>
    <n v="1"/>
    <n v="0"/>
    <n v="0"/>
    <n v="2988"/>
    <n v="1"/>
    <n v="0"/>
    <d v="1899-12-31T00:00:00"/>
    <d v="1899-12-31T00:00:00"/>
    <d v="2010-05-18T11:13:56"/>
  </r>
  <r>
    <s v="01/176813"/>
    <s v="CZ080"/>
    <s v="Moravskoslezský kraj"/>
    <s v="22"/>
    <x v="2"/>
    <n v="97"/>
    <n v="2"/>
    <n v="0"/>
    <s v="Divadelní sál - velký sál"/>
    <n v="588"/>
    <s v="Divadelní sál - malý sál"/>
    <n v="85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"/>
    <n v="10"/>
    <n v="255"/>
    <n v="10"/>
    <n v="0"/>
    <n v="0"/>
    <n v="0"/>
    <n v="0"/>
    <n v="75"/>
    <n v="30"/>
    <n v="0"/>
    <n v="0"/>
    <n v="185"/>
    <n v="25"/>
    <n v="130"/>
    <n v="100"/>
    <n v="0"/>
    <n v="0"/>
    <n v="0"/>
    <n v="0"/>
    <n v="265"/>
    <n v="22"/>
    <n v="1"/>
    <n v="0"/>
    <n v="0"/>
    <n v="5"/>
    <n v="1"/>
    <n v="0"/>
    <d v="1899-12-31T00:00:00"/>
    <d v="1899-12-31T00:00:00"/>
    <d v="2010-06-03T10:25:15"/>
  </r>
  <r>
    <s v="01/177814"/>
    <s v="CZ080"/>
    <s v="Moravskoslezský kraj"/>
    <s v="30"/>
    <x v="2"/>
    <n v="50"/>
    <n v="2"/>
    <n v="0"/>
    <s v="Malý sál"/>
    <n v="111"/>
    <s v="Velký sál"/>
    <n v="391"/>
    <s v="0"/>
    <n v="0"/>
    <s v="0"/>
    <n v="0"/>
    <n v="0"/>
    <n v="0"/>
    <n v="0"/>
    <n v="0"/>
    <n v="0"/>
    <n v="0"/>
    <n v="0"/>
    <n v="0"/>
    <n v="0"/>
    <n v="1"/>
    <s v="ANO"/>
    <n v="4303"/>
    <n v="3792"/>
    <n v="0"/>
    <n v="0"/>
    <n v="10442"/>
    <n v="0"/>
    <n v="0"/>
    <n v="0"/>
    <n v="0"/>
    <n v="380"/>
    <n v="15125"/>
    <n v="0"/>
    <n v="0"/>
    <n v="79"/>
    <n v="0"/>
    <n v="0"/>
    <n v="0"/>
    <n v="79"/>
    <n v="7325"/>
    <n v="35"/>
    <n v="5283"/>
    <n v="3648"/>
    <n v="240"/>
    <n v="1231"/>
    <n v="164"/>
    <n v="0"/>
    <n v="1"/>
    <n v="0"/>
    <n v="268"/>
    <n v="172"/>
    <n v="13049"/>
    <n v="2086"/>
    <n v="2086"/>
    <n v="0"/>
    <n v="350"/>
    <n v="40"/>
    <n v="350"/>
    <n v="40"/>
    <n v="250"/>
    <n v="190"/>
    <n v="250"/>
    <n v="190"/>
    <n v="70"/>
    <n v="70"/>
    <n v="0"/>
    <n v="0"/>
    <n v="230"/>
    <n v="180"/>
    <n v="0"/>
    <n v="0"/>
    <n v="0"/>
    <n v="0"/>
    <n v="0"/>
    <n v="0"/>
    <n v="0"/>
    <n v="0"/>
    <n v="1"/>
    <n v="0"/>
    <n v="1"/>
    <n v="0"/>
    <n v="1"/>
    <n v="0"/>
    <d v="1899-12-31T00:00:00"/>
    <d v="1899-12-31T00:00:00"/>
    <d v="2010-02-03T09:42:47"/>
  </r>
  <r>
    <s v="01/190113"/>
    <s v="CZ010"/>
    <s v="Hlavní město Praha"/>
    <s v="70"/>
    <x v="0"/>
    <n v="44"/>
    <n v="1"/>
    <n v="0"/>
    <s v="Divadlo Ponec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3038"/>
    <n v="1927"/>
    <n v="830"/>
    <n v="5000"/>
    <n v="0"/>
    <n v="0"/>
    <n v="0"/>
    <n v="0"/>
    <n v="0"/>
    <n v="5"/>
    <n v="8873"/>
    <n v="0"/>
    <n v="0"/>
    <n v="0"/>
    <n v="0"/>
    <n v="0"/>
    <n v="0"/>
    <n v="0"/>
    <n v="6487"/>
    <n v="204"/>
    <n v="559"/>
    <n v="300"/>
    <n v="160"/>
    <n v="99"/>
    <n v="0"/>
    <n v="1343"/>
    <n v="0"/>
    <n v="0"/>
    <n v="252"/>
    <n v="0"/>
    <n v="8641"/>
    <n v="0"/>
    <n v="0"/>
    <n v="0"/>
    <n v="350"/>
    <n v="40"/>
    <n v="350"/>
    <n v="250"/>
    <n v="0"/>
    <n v="0"/>
    <n v="0"/>
    <n v="0"/>
    <n v="0"/>
    <n v="0"/>
    <n v="0"/>
    <n v="0"/>
    <n v="290"/>
    <n v="40"/>
    <n v="0"/>
    <n v="0"/>
    <n v="0"/>
    <n v="0"/>
    <n v="0"/>
    <n v="0"/>
    <n v="196"/>
    <n v="80"/>
    <n v="0"/>
    <n v="80"/>
    <n v="0"/>
    <n v="10"/>
    <n v="0"/>
    <n v="1"/>
    <d v="1899-12-31T00:00:00"/>
    <d v="1899-12-31T00:00:00"/>
    <d v="2010-04-28T15:15:25"/>
  </r>
  <r>
    <s v="01/192114"/>
    <s v="CZ010"/>
    <s v="Hlavní město Praha"/>
    <s v="70"/>
    <x v="0"/>
    <n v="169"/>
    <n v="1"/>
    <n v="0"/>
    <s v="Branické divadlo"/>
    <n v="346"/>
    <s v="0"/>
    <n v="0"/>
    <s v="0"/>
    <n v="0"/>
    <s v="0"/>
    <n v="0"/>
    <n v="0"/>
    <n v="0"/>
    <n v="0"/>
    <n v="0"/>
    <n v="0"/>
    <n v="0"/>
    <n v="0"/>
    <n v="0"/>
    <n v="0"/>
    <n v="1"/>
    <s v="ANO"/>
    <n v="10058"/>
    <n v="9736"/>
    <n v="0"/>
    <n v="0"/>
    <n v="800"/>
    <n v="0"/>
    <n v="0"/>
    <n v="0"/>
    <n v="1000"/>
    <n v="0"/>
    <n v="11858"/>
    <n v="0"/>
    <n v="0"/>
    <n v="0"/>
    <n v="0"/>
    <n v="0"/>
    <n v="0"/>
    <n v="0"/>
    <n v="9777"/>
    <n v="32"/>
    <n v="1447"/>
    <n v="869"/>
    <n v="284"/>
    <n v="294"/>
    <n v="0"/>
    <n v="616"/>
    <n v="0"/>
    <n v="0"/>
    <n v="14"/>
    <n v="65"/>
    <n v="11919"/>
    <n v="0"/>
    <n v="0"/>
    <n v="0"/>
    <n v="500"/>
    <n v="1"/>
    <n v="500"/>
    <n v="1"/>
    <n v="0"/>
    <n v="0"/>
    <n v="0"/>
    <n v="0"/>
    <n v="0"/>
    <n v="0"/>
    <n v="0"/>
    <n v="0"/>
    <n v="80"/>
    <n v="1"/>
    <n v="80"/>
    <n v="1"/>
    <n v="0"/>
    <n v="0"/>
    <n v="0"/>
    <n v="0"/>
    <n v="500"/>
    <n v="1"/>
    <n v="0"/>
    <n v="30"/>
    <n v="0"/>
    <n v="60"/>
    <n v="0"/>
    <n v="5"/>
    <d v="1899-12-31T00:00:00"/>
    <d v="1899-12-30T00:00:00"/>
    <d v="2010-04-13T12:00:50"/>
  </r>
  <r>
    <s v="01/204424"/>
    <s v="CZ042"/>
    <s v="Ústecký kraj"/>
    <s v="30"/>
    <x v="2"/>
    <n v="145"/>
    <n v="2"/>
    <n v="0"/>
    <s v="Velký sál"/>
    <n v="260"/>
    <s v="Víceúčelový sál"/>
    <n v="110"/>
    <s v="0"/>
    <n v="0"/>
    <s v="0"/>
    <n v="0"/>
    <n v="0"/>
    <n v="0"/>
    <n v="0"/>
    <n v="0"/>
    <n v="0"/>
    <n v="0"/>
    <n v="0"/>
    <n v="0"/>
    <n v="0"/>
    <n v="1"/>
    <s v="ANO"/>
    <n v="2900"/>
    <n v="2582"/>
    <n v="12"/>
    <n v="40"/>
    <n v="5223"/>
    <n v="0"/>
    <n v="0"/>
    <n v="0"/>
    <n v="9"/>
    <n v="152"/>
    <n v="8336"/>
    <n v="0"/>
    <n v="0"/>
    <n v="0"/>
    <n v="0"/>
    <n v="0"/>
    <n v="0"/>
    <n v="0"/>
    <n v="4687"/>
    <n v="0"/>
    <n v="2912"/>
    <n v="1779"/>
    <n v="400"/>
    <n v="697"/>
    <n v="36"/>
    <n v="253"/>
    <n v="0"/>
    <n v="0"/>
    <n v="53"/>
    <n v="63"/>
    <n v="7968"/>
    <n v="0"/>
    <n v="0"/>
    <n v="0"/>
    <n v="350"/>
    <n v="30"/>
    <n v="350"/>
    <n v="30"/>
    <n v="0"/>
    <n v="0"/>
    <n v="250"/>
    <n v="250"/>
    <n v="0"/>
    <n v="0"/>
    <n v="150"/>
    <n v="150"/>
    <n v="100"/>
    <n v="40"/>
    <n v="0"/>
    <n v="0"/>
    <n v="0"/>
    <n v="0"/>
    <n v="0"/>
    <n v="0"/>
    <n v="300"/>
    <n v="40"/>
    <n v="1"/>
    <n v="0"/>
    <n v="0"/>
    <n v="5"/>
    <n v="1"/>
    <n v="0"/>
    <d v="1899-12-31T00:00:00"/>
    <d v="1899-12-31T00:00:00"/>
    <d v="2010-04-07T10:12:41"/>
  </r>
  <r>
    <s v="01/205523"/>
    <s v="CZ052"/>
    <s v="Královéhradecký kraj"/>
    <s v="30"/>
    <x v="2"/>
    <n v="141"/>
    <n v="3"/>
    <n v="0"/>
    <s v="Velký sál divadla"/>
    <n v="399"/>
    <s v="Malý sál divadla"/>
    <n v="78"/>
    <s v="Sál důstojnické besedy"/>
    <n v="216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40"/>
    <n v="220"/>
    <n v="40"/>
    <n v="0"/>
    <n v="0"/>
    <n v="240"/>
    <n v="200"/>
    <n v="250"/>
    <n v="24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d v="1899-12-31T00:00:00"/>
    <d v="1899-12-30T00:00:00"/>
    <d v="2010-04-06T15:07:41"/>
  </r>
  <r>
    <s v="01/222311"/>
    <s v="CZ031"/>
    <s v="Jihočeský kraj"/>
    <s v="71"/>
    <x v="0"/>
    <n v="94"/>
    <n v="2"/>
    <n v="0"/>
    <s v="K.C. Bazilika"/>
    <n v="450"/>
    <s v="C.K. Solnice"/>
    <n v="1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40"/>
    <n v="350"/>
    <n v="80"/>
    <n v="0"/>
    <n v="0"/>
    <n v="0"/>
    <n v="0"/>
    <n v="600"/>
    <n v="150"/>
    <n v="0"/>
    <n v="0"/>
    <n v="180"/>
    <n v="80"/>
    <n v="60"/>
    <n v="60"/>
    <n v="40"/>
    <n v="40"/>
    <n v="0"/>
    <n v="0"/>
    <n v="180"/>
    <n v="80"/>
    <n v="0"/>
    <n v="30"/>
    <n v="0"/>
    <n v="30"/>
    <n v="1"/>
    <n v="0"/>
    <d v="1899-12-31T00:00:00"/>
    <d v="1899-12-31T00:00:00"/>
    <d v="2010-06-03T09:56:10"/>
  </r>
  <r>
    <s v="01/223113"/>
    <s v="CZ010"/>
    <s v="Hlavní město Praha"/>
    <s v="50"/>
    <x v="1"/>
    <n v="185"/>
    <n v="1"/>
    <n v="0"/>
    <s v="Velký sál"/>
    <n v="260"/>
    <s v="0"/>
    <n v="0"/>
    <s v="0"/>
    <n v="0"/>
    <s v="0"/>
    <n v="0"/>
    <n v="0"/>
    <n v="0"/>
    <n v="0"/>
    <n v="0"/>
    <n v="0"/>
    <n v="0"/>
    <n v="0"/>
    <n v="0"/>
    <n v="0"/>
    <n v="1"/>
    <s v="ANO"/>
    <n v="1525"/>
    <n v="726"/>
    <n v="0"/>
    <n v="0"/>
    <n v="1597"/>
    <n v="0"/>
    <n v="0"/>
    <n v="0"/>
    <n v="0"/>
    <n v="0"/>
    <n v="3122"/>
    <n v="0"/>
    <n v="0"/>
    <n v="0"/>
    <n v="0"/>
    <n v="0"/>
    <n v="0"/>
    <n v="0"/>
    <n v="2679"/>
    <n v="241"/>
    <n v="290"/>
    <n v="249"/>
    <n v="0"/>
    <n v="41"/>
    <n v="0"/>
    <n v="177"/>
    <n v="1"/>
    <n v="0"/>
    <n v="145"/>
    <n v="1"/>
    <n v="3293"/>
    <n v="808"/>
    <n v="807"/>
    <n v="1"/>
    <n v="250"/>
    <n v="90"/>
    <n v="250"/>
    <n v="90"/>
    <n v="0"/>
    <n v="0"/>
    <n v="0"/>
    <n v="0"/>
    <n v="0"/>
    <n v="0"/>
    <n v="0"/>
    <n v="0"/>
    <n v="190"/>
    <n v="90"/>
    <n v="0"/>
    <n v="0"/>
    <n v="0"/>
    <n v="0"/>
    <n v="0"/>
    <n v="0"/>
    <n v="190"/>
    <n v="110"/>
    <n v="1"/>
    <n v="0"/>
    <n v="0"/>
    <n v="10"/>
    <n v="1"/>
    <n v="0"/>
    <d v="1899-12-31T00:00:00"/>
    <d v="1899-12-31T00:00:00"/>
    <d v="2010-06-03T10:27:19"/>
  </r>
  <r>
    <s v="01/227111"/>
    <s v="CZ010"/>
    <s v="Hlavní město Praha"/>
    <s v="50"/>
    <x v="1"/>
    <n v="215"/>
    <n v="1"/>
    <n v="0"/>
    <s v="Divadlo Reduta"/>
    <n v="98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"/>
    <n v="50"/>
    <n v="400"/>
    <n v="50"/>
    <n v="0"/>
    <n v="0"/>
    <n v="0"/>
    <n v="0"/>
    <n v="0"/>
    <n v="0"/>
    <n v="0"/>
    <n v="0"/>
    <n v="0"/>
    <n v="0"/>
    <n v="0"/>
    <n v="0"/>
    <n v="0"/>
    <n v="0"/>
    <n v="0"/>
    <n v="0"/>
    <n v="400"/>
    <n v="50"/>
    <n v="1"/>
    <n v="0"/>
    <n v="1"/>
    <n v="0"/>
    <n v="1"/>
    <n v="0"/>
    <d v="1899-12-31T00:00:00"/>
    <d v="1899-12-31T00:00:00"/>
    <d v="2010-04-29T11:17:34"/>
  </r>
  <r>
    <s v="01/228315"/>
    <s v="CZ031"/>
    <s v="Jihočeský kraj"/>
    <s v="30"/>
    <x v="2"/>
    <n v="187"/>
    <n v="3"/>
    <n v="1"/>
    <s v="Sklepy staré radnice"/>
    <n v="50"/>
    <s v="Společenský sál Národního domu"/>
    <n v="25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0"/>
    <n v="35"/>
    <n v="250"/>
    <n v="35"/>
    <n v="0"/>
    <n v="0"/>
    <n v="0"/>
    <n v="0"/>
    <n v="0"/>
    <n v="0"/>
    <n v="0"/>
    <n v="0"/>
    <n v="100"/>
    <n v="100"/>
    <n v="0"/>
    <n v="0"/>
    <n v="0"/>
    <n v="0"/>
    <n v="1"/>
    <n v="1"/>
    <n v="360"/>
    <n v="50"/>
    <n v="1"/>
    <n v="0"/>
    <n v="1"/>
    <n v="0"/>
    <n v="1"/>
    <n v="0"/>
    <d v="1899-12-31T00:00:00"/>
    <d v="1899-12-31T00:00:00"/>
    <d v="2010-04-17T17:38:48"/>
  </r>
  <r>
    <s v="01/229615"/>
    <s v="CZ061"/>
    <s v="Pardubický kraj"/>
    <s v="30"/>
    <x v="2"/>
    <n v="214"/>
    <n v="2"/>
    <n v="0"/>
    <s v="Městské divadlo"/>
    <n v="285"/>
    <s v="Dům kultury"/>
    <n v="98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30"/>
    <n v="370"/>
    <n v="50"/>
    <n v="0"/>
    <n v="0"/>
    <n v="0"/>
    <n v="0"/>
    <n v="0"/>
    <n v="0"/>
    <n v="0"/>
    <n v="0"/>
    <n v="0"/>
    <n v="0"/>
    <n v="30"/>
    <n v="30"/>
    <n v="0"/>
    <n v="0"/>
    <n v="0"/>
    <n v="0"/>
    <n v="0"/>
    <n v="0"/>
    <n v="0"/>
    <n v="1"/>
    <n v="0"/>
    <n v="1"/>
    <n v="0"/>
    <n v="1"/>
    <d v="1899-12-31T00:00:00"/>
    <d v="1899-12-31T00:00:00"/>
    <d v="2010-04-29T10:55:05"/>
  </r>
  <r>
    <s v="01/231411"/>
    <s v="CZ041"/>
    <s v="Karlovarský kraj"/>
    <s v="50"/>
    <x v="1"/>
    <n v="144"/>
    <n v="2"/>
    <n v="1"/>
    <s v="Městské divadlo"/>
    <n v="320"/>
    <s v="0"/>
    <n v="0"/>
    <s v="0"/>
    <n v="0"/>
    <s v="0"/>
    <n v="0"/>
    <n v="0"/>
    <n v="0"/>
    <n v="0"/>
    <n v="0"/>
    <n v="0"/>
    <n v="0"/>
    <n v="0"/>
    <n v="0"/>
    <n v="0"/>
    <n v="0"/>
    <s v="NE"/>
    <n v="3307"/>
    <n v="3307"/>
    <n v="0"/>
    <n v="0"/>
    <n v="4150"/>
    <n v="0"/>
    <n v="0"/>
    <n v="0"/>
    <n v="0"/>
    <n v="87"/>
    <n v="7544"/>
    <n v="0"/>
    <n v="0"/>
    <n v="0"/>
    <n v="0"/>
    <n v="0"/>
    <n v="0"/>
    <n v="0"/>
    <n v="711"/>
    <n v="0"/>
    <n v="1763"/>
    <n v="1350"/>
    <n v="0"/>
    <n v="405"/>
    <n v="8"/>
    <n v="2593"/>
    <n v="23"/>
    <n v="0"/>
    <n v="19"/>
    <n v="1051"/>
    <n v="6160"/>
    <n v="0"/>
    <n v="0"/>
    <n v="0"/>
    <n v="350"/>
    <n v="30"/>
    <n v="300"/>
    <n v="30"/>
    <n v="0"/>
    <n v="0"/>
    <n v="250"/>
    <n v="100"/>
    <n v="220"/>
    <n v="100"/>
    <n v="0"/>
    <n v="0"/>
    <n v="350"/>
    <n v="150"/>
    <n v="0"/>
    <n v="0"/>
    <n v="0"/>
    <n v="0"/>
    <n v="0"/>
    <n v="0"/>
    <n v="250"/>
    <n v="100"/>
    <n v="1"/>
    <n v="0"/>
    <n v="0"/>
    <n v="10"/>
    <n v="0"/>
    <n v="15"/>
    <d v="1899-12-31T00:00:00"/>
    <d v="1899-12-31T00:00:00"/>
    <d v="2010-06-03T10:33:02"/>
  </r>
  <r>
    <s v="01/233313"/>
    <s v="CZ031"/>
    <s v="Jihočeský kraj"/>
    <s v="30"/>
    <x v="2"/>
    <n v="70"/>
    <n v="1"/>
    <n v="0"/>
    <s v="Divadlo J.K.Tyla v Třeboni"/>
    <n v="25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20"/>
    <n v="300"/>
    <n v="180"/>
    <n v="0"/>
    <n v="0"/>
    <n v="0"/>
    <n v="0"/>
    <n v="0"/>
    <n v="0"/>
    <n v="0"/>
    <n v="0"/>
    <n v="80"/>
    <n v="50"/>
    <n v="50"/>
    <n v="20"/>
    <n v="80"/>
    <n v="80"/>
    <n v="0"/>
    <n v="0"/>
    <n v="300"/>
    <n v="50"/>
    <n v="1"/>
    <n v="0"/>
    <n v="1"/>
    <n v="0"/>
    <n v="1"/>
    <n v="0"/>
    <d v="1899-12-31T00:00:00"/>
    <d v="1899-12-31T00:00:00"/>
    <d v="2010-05-18T11:37:14"/>
  </r>
  <r>
    <s v="01/241534"/>
    <s v="CZ053"/>
    <s v="Pardubický kraj"/>
    <s v="30"/>
    <x v="2"/>
    <n v="52"/>
    <n v="2"/>
    <n v="0"/>
    <s v="Roškotovo divadlo"/>
    <n v="472"/>
    <s v="Kulturní dům"/>
    <n v="90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29"/>
    <n v="270"/>
    <n v="30"/>
    <n v="0"/>
    <n v="0"/>
    <n v="220"/>
    <n v="220"/>
    <n v="0"/>
    <n v="0"/>
    <n v="0"/>
    <n v="0"/>
    <n v="110"/>
    <n v="50"/>
    <n v="0"/>
    <n v="0"/>
    <n v="50"/>
    <n v="50"/>
    <n v="0"/>
    <n v="0"/>
    <n v="29"/>
    <n v="29"/>
    <n v="1"/>
    <n v="0"/>
    <n v="1"/>
    <n v="0"/>
    <n v="1"/>
    <n v="0"/>
    <d v="1899-12-31T00:00:00"/>
    <d v="1899-12-31T00:00:00"/>
    <d v="2010-03-17T14:35:17"/>
  </r>
  <r>
    <s v="01/242514"/>
    <s v="CZ051"/>
    <s v="Liberecký kraj"/>
    <s v="50"/>
    <x v="1"/>
    <n v="191"/>
    <n v="3"/>
    <n v="0"/>
    <s v="Velký sál"/>
    <n v="400"/>
    <s v="Malý sál"/>
    <n v="100"/>
    <s v="Městské divadlo Turnov"/>
    <n v="300"/>
    <s v="0"/>
    <n v="0"/>
    <n v="0"/>
    <n v="0"/>
    <n v="0"/>
    <n v="0"/>
    <n v="0"/>
    <n v="0"/>
    <n v="0"/>
    <n v="0"/>
    <n v="0"/>
    <n v="1"/>
    <s v="ANO"/>
    <n v="7414.8"/>
    <n v="3483.6"/>
    <n v="0"/>
    <n v="0"/>
    <n v="4823"/>
    <n v="0"/>
    <n v="90"/>
    <n v="0"/>
    <n v="0"/>
    <n v="0"/>
    <n v="12327.8"/>
    <n v="0"/>
    <n v="0"/>
    <n v="0"/>
    <n v="0"/>
    <n v="0"/>
    <n v="0"/>
    <n v="0"/>
    <n v="10120.700000000001"/>
    <n v="349.6"/>
    <n v="5322.4"/>
    <n v="4028.8"/>
    <n v="0"/>
    <n v="1155.7"/>
    <n v="137.9"/>
    <n v="0"/>
    <n v="206.2"/>
    <n v="0"/>
    <n v="3683.9"/>
    <n v="558.79999999999995"/>
    <n v="19892"/>
    <n v="775.2"/>
    <n v="775.2"/>
    <n v="0"/>
    <n v="290"/>
    <n v="15"/>
    <n v="290"/>
    <n v="15"/>
    <n v="0"/>
    <n v="0"/>
    <n v="0"/>
    <n v="0"/>
    <n v="0"/>
    <n v="0"/>
    <n v="0"/>
    <n v="0"/>
    <n v="0"/>
    <n v="0"/>
    <n v="30"/>
    <n v="15"/>
    <n v="0"/>
    <n v="0"/>
    <n v="0"/>
    <n v="0"/>
    <n v="0"/>
    <n v="0"/>
    <n v="1"/>
    <n v="0"/>
    <n v="1"/>
    <n v="0"/>
    <n v="1"/>
    <n v="0"/>
    <d v="1899-12-31T00:00:00"/>
    <d v="1899-12-30T00:00:00"/>
    <d v="2010-04-17T18:46:39"/>
  </r>
  <r>
    <s v="01/252511"/>
    <s v="CZ051"/>
    <s v="Liberecký kraj"/>
    <s v="50"/>
    <x v="1"/>
    <n v="175"/>
    <n v="2"/>
    <n v="0"/>
    <s v="Městské divadlo"/>
    <n v="387"/>
    <s v="Navrátilův sál"/>
    <n v="9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50"/>
    <n v="270"/>
    <n v="190"/>
    <n v="0"/>
    <n v="0"/>
    <n v="0"/>
    <n v="0"/>
    <n v="0"/>
    <n v="0"/>
    <n v="0"/>
    <n v="0"/>
    <n v="0"/>
    <n v="0"/>
    <n v="0"/>
    <n v="0"/>
    <n v="0"/>
    <n v="0"/>
    <n v="0"/>
    <n v="0"/>
    <n v="90"/>
    <n v="50"/>
    <n v="0"/>
    <n v="30"/>
    <n v="1"/>
    <n v="0"/>
    <n v="1"/>
    <n v="0"/>
    <d v="1899-12-31T00:00:00"/>
    <d v="1899-12-31T00:00:00"/>
    <d v="2010-04-14T16:19:21"/>
  </r>
  <r>
    <s v="01/258119"/>
    <s v="CZ010"/>
    <s v="Hlavní město Praha"/>
    <s v="30"/>
    <x v="2"/>
    <n v="210"/>
    <n v="1"/>
    <n v="0"/>
    <s v="Divadlo Horní Počernice"/>
    <n v="17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"/>
    <n v="50"/>
    <n v="300"/>
    <n v="50"/>
    <n v="0"/>
    <n v="0"/>
    <n v="0"/>
    <n v="0"/>
    <n v="0"/>
    <n v="0"/>
    <n v="70"/>
    <n v="50"/>
    <n v="0"/>
    <n v="0"/>
    <n v="0"/>
    <n v="0"/>
    <n v="0"/>
    <n v="0"/>
    <n v="0"/>
    <n v="0"/>
    <n v="0"/>
    <n v="0"/>
    <n v="0"/>
    <n v="30"/>
    <n v="1"/>
    <n v="0"/>
    <n v="1"/>
    <n v="0"/>
    <d v="1899-12-31T00:00:00"/>
    <d v="1899-12-31T00:00:00"/>
    <d v="2010-04-27T12:09:4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7">
  <r>
    <s v="01/001111"/>
    <n v="32"/>
    <s v="CZ010"/>
    <s v="Hlavní město Praha"/>
    <s v="01"/>
    <x v="0"/>
    <s v="Ministerstvo kultury ČR"/>
    <n v="3"/>
    <n v="0"/>
    <s v="Národní divadllo"/>
    <n v="995"/>
    <s v="Statovské divadlo"/>
    <n v="695"/>
    <s v="Divadlo Kolowrat"/>
    <n v="80"/>
    <s v="0"/>
    <n v="0"/>
    <n v="3"/>
    <n v="1"/>
    <n v="1"/>
    <n v="0"/>
    <n v="0"/>
    <n v="1"/>
    <n v="0"/>
    <n v="0"/>
    <n v="0"/>
    <n v="0"/>
    <s v="NE"/>
    <n v="46"/>
    <n v="69"/>
    <n v="22.9"/>
    <n v="88"/>
    <n v="25.7"/>
    <n v="123"/>
    <n v="26"/>
    <n v="48"/>
    <n v="374"/>
    <n v="0"/>
    <n v="290"/>
    <n v="0"/>
    <n v="121"/>
    <n v="0"/>
    <n v="237"/>
    <n v="0"/>
    <n v="1022"/>
    <n v="0"/>
    <n v="29"/>
    <n v="8"/>
    <n v="415"/>
    <n v="412"/>
    <n v="5"/>
    <n v="0"/>
    <n v="0"/>
    <n v="0"/>
    <n v="28"/>
    <n v="5"/>
    <n v="223"/>
    <n v="21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4"/>
    <n v="112"/>
    <n v="11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44"/>
    <n v="5"/>
    <n v="69"/>
    <n v="17"/>
    <n v="750"/>
    <n v="738"/>
    <n v="16"/>
    <n v="44"/>
    <n v="44"/>
    <n v="5"/>
    <n v="19"/>
    <n v="0"/>
    <n v="19"/>
    <n v="19"/>
    <n v="0"/>
    <n v="0"/>
    <n v="0"/>
    <n v="0"/>
    <n v="738"/>
    <n v="378922"/>
    <n v="0"/>
    <n v="0"/>
    <n v="0"/>
    <n v="0"/>
    <n v="1"/>
    <n v="444"/>
    <n v="0"/>
    <n v="0"/>
    <n v="6"/>
    <n v="6290"/>
    <n v="0"/>
    <n v="0"/>
    <n v="1"/>
    <n v="130"/>
    <n v="0"/>
    <n v="0"/>
    <n v="0"/>
    <n v="0"/>
    <n v="3"/>
    <n v="860"/>
    <n v="1"/>
    <n v="150"/>
    <n v="0"/>
    <n v="0"/>
    <n v="0"/>
    <n v="0"/>
    <n v="1"/>
    <n v="1"/>
    <d v="2010-05-04T10:37:40"/>
    <n v="0"/>
  </r>
  <r>
    <s v="01/002111"/>
    <n v="19"/>
    <s v="CZ010"/>
    <s v="Hlavní město Praha"/>
    <s v="01"/>
    <x v="0"/>
    <s v="Ministerstvo kultury ČR"/>
    <n v="1"/>
    <n v="0"/>
    <s v="Státní opera Praha"/>
    <n v="1074"/>
    <s v="0"/>
    <n v="0"/>
    <s v="0"/>
    <n v="0"/>
    <s v="0"/>
    <n v="0"/>
    <n v="2"/>
    <n v="0"/>
    <n v="1"/>
    <n v="0"/>
    <n v="0"/>
    <n v="1"/>
    <n v="0"/>
    <n v="0"/>
    <n v="0"/>
    <n v="1"/>
    <s v="ANO"/>
    <n v="0"/>
    <n v="14.5"/>
    <n v="14.5"/>
    <n v="87.2"/>
    <n v="31.3"/>
    <n v="119.5"/>
    <n v="0"/>
    <n v="26.9"/>
    <n v="248.1"/>
    <n v="0"/>
    <n v="62.5"/>
    <n v="0"/>
    <n v="32.4"/>
    <n v="0"/>
    <n v="25.9"/>
    <n v="0"/>
    <n v="368.9"/>
    <n v="0"/>
    <n v="0"/>
    <n v="0"/>
    <n v="0"/>
    <n v="0"/>
    <n v="0"/>
    <n v="0"/>
    <n v="0"/>
    <n v="0"/>
    <n v="17"/>
    <n v="2"/>
    <n v="170"/>
    <n v="169"/>
    <n v="21"/>
    <n v="0"/>
    <n v="0"/>
    <n v="0"/>
    <n v="2"/>
    <n v="1"/>
    <n v="15"/>
    <n v="14"/>
    <n v="0"/>
    <n v="0"/>
    <n v="0"/>
    <n v="0"/>
    <n v="0"/>
    <n v="0"/>
    <n v="0"/>
    <n v="0"/>
    <n v="0"/>
    <n v="0"/>
    <n v="0"/>
    <n v="0"/>
    <n v="6"/>
    <n v="0"/>
    <n v="47"/>
    <n v="4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3"/>
    <n v="2"/>
    <n v="1"/>
    <n v="4"/>
    <n v="4"/>
    <n v="2"/>
    <n v="26"/>
    <n v="4"/>
    <n v="235"/>
    <n v="230"/>
    <n v="26"/>
    <n v="5"/>
    <n v="5"/>
    <n v="2"/>
    <n v="1"/>
    <n v="0"/>
    <n v="10"/>
    <n v="10"/>
    <n v="0"/>
    <n v="1"/>
    <n v="1"/>
    <n v="0"/>
    <n v="230"/>
    <n v="171786"/>
    <n v="0"/>
    <n v="0"/>
    <n v="0"/>
    <n v="0"/>
    <n v="1"/>
    <n v="400"/>
    <n v="0"/>
    <n v="0"/>
    <n v="0"/>
    <n v="0"/>
    <n v="0"/>
    <n v="0"/>
    <n v="0"/>
    <n v="0"/>
    <n v="2"/>
    <n v="2136"/>
    <n v="0"/>
    <n v="0"/>
    <n v="0"/>
    <n v="0"/>
    <n v="0"/>
    <n v="0"/>
    <n v="2"/>
    <n v="1374"/>
    <n v="0"/>
    <n v="0"/>
    <n v="1"/>
    <n v="1"/>
    <d v="2010-02-08T12:18:21"/>
    <n v="0"/>
  </r>
  <r>
    <s v="01/003111"/>
    <n v="167"/>
    <s v="CZ010"/>
    <s v="Hlavní město Praha"/>
    <s v="01"/>
    <x v="0"/>
    <s v="Ministerstvo  kultury ČR"/>
    <n v="1"/>
    <n v="0"/>
    <s v="Laterna magika"/>
    <n v="393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25.5"/>
    <n v="0"/>
    <n v="0"/>
    <n v="0"/>
    <n v="0"/>
    <n v="0"/>
    <n v="5.8"/>
    <n v="31.3"/>
    <n v="0"/>
    <n v="28.8"/>
    <n v="0"/>
    <n v="12.5"/>
    <n v="0"/>
    <n v="0"/>
    <n v="0"/>
    <n v="72.599999999999994"/>
    <n v="0"/>
    <n v="0"/>
    <n v="0"/>
    <n v="0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8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221"/>
    <n v="221"/>
    <n v="0"/>
    <n v="0"/>
    <n v="0"/>
    <n v="0"/>
    <n v="0"/>
    <n v="0"/>
    <n v="0"/>
    <n v="0"/>
    <n v="0"/>
    <n v="1"/>
    <n v="1"/>
    <n v="0"/>
    <n v="5"/>
    <n v="0"/>
    <n v="221"/>
    <n v="221"/>
    <n v="0"/>
    <n v="28"/>
    <n v="28"/>
    <n v="0"/>
    <n v="0"/>
    <n v="0"/>
    <n v="0"/>
    <n v="0"/>
    <n v="0"/>
    <n v="18"/>
    <n v="18"/>
    <n v="0"/>
    <n v="221"/>
    <n v="440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10:29:20"/>
    <n v="0"/>
  </r>
  <r>
    <s v="01/004111"/>
    <n v="178"/>
    <s v="CZ010"/>
    <s v="Hlavní město Praha"/>
    <s v="21"/>
    <x v="0"/>
    <s v="Hlavní město Praha"/>
    <n v="2"/>
    <n v="0"/>
    <s v="Pruhovaný sál"/>
    <n v="175"/>
    <s v="Eliadová knihovna"/>
    <n v="55"/>
    <s v="0"/>
    <n v="0"/>
    <s v="0"/>
    <n v="0"/>
    <n v="1"/>
    <n v="1"/>
    <n v="0"/>
    <n v="0"/>
    <n v="0"/>
    <n v="0"/>
    <n v="0"/>
    <n v="0"/>
    <n v="0"/>
    <n v="0"/>
    <s v="NE"/>
    <n v="13.5"/>
    <n v="0"/>
    <n v="0"/>
    <n v="0"/>
    <n v="0"/>
    <n v="0"/>
    <n v="0"/>
    <n v="5.5"/>
    <n v="19"/>
    <n v="0"/>
    <n v="14.5"/>
    <n v="0"/>
    <n v="10.1"/>
    <n v="0"/>
    <n v="2.7"/>
    <n v="0"/>
    <n v="46.3"/>
    <n v="0"/>
    <n v="21"/>
    <n v="7"/>
    <n v="229"/>
    <n v="210"/>
    <n v="2"/>
    <n v="63"/>
    <n v="6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4"/>
    <n v="4"/>
    <n v="0"/>
    <n v="0"/>
    <n v="0"/>
    <n v="0"/>
    <n v="0"/>
    <n v="0"/>
    <n v="0"/>
    <n v="0"/>
    <n v="0"/>
    <n v="0"/>
    <n v="0"/>
    <n v="0"/>
    <n v="1"/>
    <n v="1"/>
    <n v="1"/>
    <n v="1"/>
    <n v="0"/>
    <n v="6"/>
    <n v="6"/>
    <n v="0"/>
    <n v="23"/>
    <n v="8"/>
    <n v="234"/>
    <n v="215"/>
    <n v="2"/>
    <n v="69"/>
    <n v="69"/>
    <n v="5"/>
    <n v="4"/>
    <n v="0"/>
    <n v="8"/>
    <n v="8"/>
    <n v="0"/>
    <n v="0"/>
    <n v="0"/>
    <n v="0"/>
    <n v="218"/>
    <n v="28495"/>
    <n v="2"/>
    <n v="495"/>
    <n v="1"/>
    <n v="201"/>
    <n v="1"/>
    <n v="110"/>
    <n v="1"/>
    <n v="140"/>
    <n v="3"/>
    <n v="622"/>
    <n v="0"/>
    <n v="0"/>
    <n v="3"/>
    <n v="668"/>
    <n v="0"/>
    <n v="0"/>
    <n v="2"/>
    <n v="186"/>
    <n v="2"/>
    <n v="325"/>
    <n v="0"/>
    <n v="0"/>
    <n v="0"/>
    <n v="0"/>
    <n v="1"/>
    <n v="89"/>
    <n v="1"/>
    <n v="1"/>
    <d v="2010-04-16T09:07:15"/>
    <n v="0"/>
  </r>
  <r>
    <s v="01/006111"/>
    <n v="125"/>
    <s v="CZ010"/>
    <s v="Hlavní město Praha"/>
    <s v="21"/>
    <x v="0"/>
    <s v="Hlavní město Praha"/>
    <n v="2"/>
    <n v="0"/>
    <s v="Divadlo"/>
    <n v="172"/>
    <s v="Malá scéna"/>
    <n v="120"/>
    <s v="0"/>
    <n v="0"/>
    <s v="0"/>
    <n v="0"/>
    <n v="2"/>
    <n v="2"/>
    <n v="0"/>
    <n v="0"/>
    <n v="0"/>
    <n v="0"/>
    <n v="0"/>
    <n v="0"/>
    <n v="0"/>
    <n v="1"/>
    <s v="ANO"/>
    <n v="22"/>
    <n v="0"/>
    <n v="0"/>
    <n v="0"/>
    <n v="0"/>
    <n v="0"/>
    <n v="0"/>
    <n v="5"/>
    <n v="27"/>
    <n v="57"/>
    <n v="14"/>
    <n v="0"/>
    <n v="7"/>
    <n v="0"/>
    <n v="5"/>
    <n v="18"/>
    <n v="53"/>
    <n v="75"/>
    <n v="17"/>
    <n v="2"/>
    <n v="214"/>
    <n v="195"/>
    <n v="0"/>
    <n v="4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2"/>
    <n v="214"/>
    <n v="195"/>
    <n v="0"/>
    <n v="40"/>
    <n v="40"/>
    <n v="0"/>
    <n v="5"/>
    <n v="1"/>
    <n v="61"/>
    <n v="53"/>
    <n v="0"/>
    <n v="22"/>
    <n v="22"/>
    <n v="0"/>
    <n v="195"/>
    <n v="26026"/>
    <n v="2"/>
    <n v="800"/>
    <n v="3"/>
    <n v="1200"/>
    <n v="1"/>
    <n v="400"/>
    <n v="1"/>
    <n v="400"/>
    <n v="3"/>
    <n v="1200"/>
    <n v="1"/>
    <n v="400"/>
    <n v="2"/>
    <n v="800"/>
    <n v="0"/>
    <n v="0"/>
    <n v="0"/>
    <n v="0"/>
    <n v="1"/>
    <n v="400"/>
    <n v="1"/>
    <n v="400"/>
    <n v="1"/>
    <n v="400"/>
    <n v="3"/>
    <n v="1200"/>
    <n v="1"/>
    <n v="1"/>
    <d v="2010-05-03T11:29:43"/>
    <n v="0"/>
  </r>
  <r>
    <s v="01/007111"/>
    <n v="35"/>
    <s v="CZ010"/>
    <s v="Hlavní město Praha"/>
    <s v="21"/>
    <x v="0"/>
    <s v="Magistrát hl.města Prahy"/>
    <n v="1"/>
    <n v="0"/>
    <s v="Divadlo v Dlouhé"/>
    <n v="483"/>
    <s v="0"/>
    <n v="0"/>
    <s v="0"/>
    <n v="0"/>
    <s v="0"/>
    <n v="0"/>
    <n v="1"/>
    <n v="1"/>
    <n v="0"/>
    <n v="0"/>
    <n v="0"/>
    <n v="0"/>
    <n v="0"/>
    <n v="0"/>
    <n v="0"/>
    <n v="1"/>
    <s v="ANO"/>
    <n v="18"/>
    <n v="0"/>
    <n v="0"/>
    <n v="0"/>
    <n v="0"/>
    <n v="0"/>
    <n v="0"/>
    <n v="7"/>
    <n v="25"/>
    <n v="27"/>
    <n v="24"/>
    <n v="0"/>
    <n v="13"/>
    <n v="0"/>
    <n v="10"/>
    <n v="0"/>
    <n v="72"/>
    <n v="27"/>
    <n v="17"/>
    <n v="5"/>
    <n v="262"/>
    <n v="235"/>
    <n v="3"/>
    <n v="74"/>
    <n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5"/>
    <n v="262"/>
    <n v="235"/>
    <n v="3"/>
    <n v="74"/>
    <n v="74"/>
    <n v="0"/>
    <n v="8"/>
    <n v="1"/>
    <n v="63"/>
    <n v="62"/>
    <n v="0"/>
    <n v="63"/>
    <n v="63"/>
    <n v="0"/>
    <n v="237"/>
    <n v="79760"/>
    <n v="4"/>
    <n v="1600"/>
    <n v="0"/>
    <n v="0"/>
    <n v="2"/>
    <n v="800"/>
    <n v="0"/>
    <n v="0"/>
    <n v="2"/>
    <n v="800"/>
    <n v="1"/>
    <n v="400"/>
    <n v="3"/>
    <n v="1200"/>
    <n v="4"/>
    <n v="1600"/>
    <n v="0"/>
    <n v="0"/>
    <n v="2"/>
    <n v="800"/>
    <n v="2"/>
    <n v="800"/>
    <n v="2"/>
    <n v="800"/>
    <n v="3"/>
    <n v="1200"/>
    <n v="1"/>
    <n v="1"/>
    <d v="2010-02-01T12:34:21"/>
    <n v="0"/>
  </r>
  <r>
    <s v="01/008111"/>
    <n v="81"/>
    <s v="CZ010"/>
    <s v="Hlavní město Praha"/>
    <s v="21"/>
    <x v="0"/>
    <s v="Hlavní město Praha"/>
    <n v="2"/>
    <n v="0"/>
    <s v="Divadlo Minor - Velký sál"/>
    <n v="224"/>
    <s v="Divadlo Minor - Malá scéna"/>
    <n v="80"/>
    <s v="0"/>
    <n v="0"/>
    <s v="0"/>
    <n v="0"/>
    <n v="1"/>
    <n v="0"/>
    <n v="0"/>
    <n v="0"/>
    <n v="0"/>
    <n v="0"/>
    <n v="0"/>
    <n v="1"/>
    <n v="0"/>
    <n v="0"/>
    <s v="NE"/>
    <n v="17.2"/>
    <n v="0"/>
    <n v="0"/>
    <n v="0"/>
    <n v="0"/>
    <n v="0"/>
    <n v="0"/>
    <n v="4.5999999999999996"/>
    <n v="21.8"/>
    <n v="0"/>
    <n v="17.8"/>
    <n v="0"/>
    <n v="14.7"/>
    <n v="0"/>
    <n v="3"/>
    <n v="0"/>
    <n v="57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5"/>
    <n v="292"/>
    <n v="282"/>
    <n v="7"/>
    <n v="117"/>
    <n v="1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5"/>
    <n v="292"/>
    <n v="282"/>
    <n v="7"/>
    <n v="117"/>
    <n v="117"/>
    <n v="2"/>
    <n v="20"/>
    <n v="5"/>
    <n v="292"/>
    <n v="282"/>
    <n v="7"/>
    <n v="117"/>
    <n v="117"/>
    <n v="2"/>
    <n v="285"/>
    <n v="40335"/>
    <n v="1"/>
    <n v="200"/>
    <n v="0"/>
    <n v="0"/>
    <n v="0"/>
    <n v="0"/>
    <n v="0"/>
    <n v="0"/>
    <n v="0"/>
    <n v="0"/>
    <n v="2"/>
    <n v="400"/>
    <n v="2"/>
    <n v="300"/>
    <n v="1"/>
    <n v="200"/>
    <n v="0"/>
    <n v="0"/>
    <n v="0"/>
    <n v="0"/>
    <n v="0"/>
    <n v="0"/>
    <n v="0"/>
    <n v="0"/>
    <n v="1"/>
    <n v="150"/>
    <n v="1"/>
    <n v="1"/>
    <d v="2010-03-12T11:47:43"/>
    <n v="0"/>
  </r>
  <r>
    <s v="01/009111"/>
    <n v="139"/>
    <s v="CZ010"/>
    <s v="Hlavní město Praha"/>
    <s v="02"/>
    <x v="0"/>
    <s v="Akademie múzických umění v Praze"/>
    <n v="2"/>
    <n v="0"/>
    <s v="DISK"/>
    <n v="120"/>
    <s v="Řetízek"/>
    <n v="40"/>
    <s v="0"/>
    <n v="0"/>
    <s v="0"/>
    <n v="0"/>
    <n v="2"/>
    <n v="1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3"/>
    <n v="9.5"/>
    <n v="0"/>
    <n v="3.6"/>
    <n v="0"/>
    <n v="1.5"/>
    <n v="8"/>
    <n v="14.6"/>
    <n v="11"/>
    <n v="13"/>
    <n v="7"/>
    <n v="138"/>
    <n v="134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7"/>
    <n v="1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8"/>
    <n v="155"/>
    <n v="151"/>
    <n v="1"/>
    <n v="11"/>
    <n v="6"/>
    <n v="0"/>
    <n v="1"/>
    <n v="1"/>
    <n v="17"/>
    <n v="17"/>
    <n v="1"/>
    <n v="0"/>
    <n v="0"/>
    <n v="0"/>
    <n v="152"/>
    <n v="12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6"/>
    <n v="0"/>
    <n v="0"/>
    <n v="1"/>
    <n v="79"/>
    <n v="0"/>
    <n v="0"/>
    <n v="1"/>
    <n v="0"/>
    <d v="2010-04-06T14:12:54"/>
    <n v="0"/>
  </r>
  <r>
    <s v="01/010112"/>
    <n v="111"/>
    <s v="CZ010"/>
    <s v="Hlavní město Praha"/>
    <s v="21"/>
    <x v="0"/>
    <s v="Hlavní město Praha"/>
    <n v="3"/>
    <n v="0"/>
    <s v="ABC"/>
    <n v="482"/>
    <s v="Abíčko - malá scéna"/>
    <n v="56"/>
    <s v="Rokoko"/>
    <n v="202"/>
    <s v="0"/>
    <n v="0"/>
    <n v="1"/>
    <n v="1"/>
    <n v="0"/>
    <n v="0"/>
    <n v="0"/>
    <n v="0"/>
    <n v="0"/>
    <n v="0"/>
    <n v="0"/>
    <n v="0"/>
    <s v="NE"/>
    <n v="26.3"/>
    <n v="0"/>
    <n v="0"/>
    <n v="0"/>
    <n v="0"/>
    <n v="0"/>
    <n v="0"/>
    <n v="13.2"/>
    <n v="39.5"/>
    <n v="165"/>
    <n v="38.299999999999997"/>
    <n v="0"/>
    <n v="17.5"/>
    <n v="0"/>
    <n v="23.7"/>
    <n v="36"/>
    <n v="119"/>
    <n v="201"/>
    <n v="35"/>
    <n v="8"/>
    <n v="500"/>
    <n v="457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5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35"/>
    <n v="8"/>
    <n v="500"/>
    <n v="457"/>
    <n v="2"/>
    <n v="12"/>
    <n v="12"/>
    <n v="3"/>
    <n v="1"/>
    <n v="0"/>
    <n v="10"/>
    <n v="10"/>
    <n v="0"/>
    <n v="2"/>
    <n v="2"/>
    <n v="0"/>
    <n v="457"/>
    <n v="122389"/>
    <n v="7"/>
    <n v="2450"/>
    <n v="5"/>
    <n v="1750"/>
    <n v="0"/>
    <n v="0"/>
    <n v="2"/>
    <n v="700"/>
    <n v="2"/>
    <n v="700"/>
    <n v="6"/>
    <n v="2100"/>
    <n v="5"/>
    <n v="1750"/>
    <n v="2"/>
    <n v="700"/>
    <n v="3"/>
    <n v="1050"/>
    <n v="1"/>
    <n v="350"/>
    <n v="0"/>
    <n v="0"/>
    <n v="1"/>
    <n v="350"/>
    <n v="9"/>
    <n v="3150"/>
    <n v="1"/>
    <n v="1"/>
    <d v="2010-03-25T14:20:52"/>
    <n v="0"/>
  </r>
  <r>
    <s v="01/011111"/>
    <n v="162"/>
    <s v="CZ010"/>
    <s v="Hlavní město Praha"/>
    <s v="71"/>
    <x v="1"/>
    <s v="Ondřej Pavelka, Petr Polcar"/>
    <n v="1"/>
    <n v="0"/>
    <s v="Divadelní sál"/>
    <n v="5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6"/>
    <n v="1"/>
    <n v="0"/>
    <n v="0"/>
    <n v="0"/>
    <n v="0"/>
    <n v="9"/>
    <n v="1"/>
    <n v="25"/>
    <n v="9"/>
    <n v="5"/>
    <n v="63"/>
    <n v="61"/>
    <n v="0"/>
    <n v="72"/>
    <n v="72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"/>
    <n v="63"/>
    <n v="61"/>
    <n v="0"/>
    <n v="72"/>
    <n v="72"/>
    <n v="27"/>
    <n v="0"/>
    <n v="0"/>
    <n v="0"/>
    <n v="0"/>
    <n v="0"/>
    <n v="0"/>
    <n v="0"/>
    <n v="0"/>
    <n v="61"/>
    <n v="28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0"/>
    <n v="0"/>
    <n v="0"/>
    <n v="1"/>
    <n v="70"/>
    <n v="1"/>
    <n v="1"/>
    <d v="2010-04-13T08:38:13"/>
    <n v="0"/>
  </r>
  <r>
    <s v="01/012111"/>
    <n v="107"/>
    <s v="CZ010"/>
    <s v="Hlavní město Praha"/>
    <s v="50"/>
    <x v="2"/>
    <s v="Agentura SCHOK s.r.o."/>
    <n v="2"/>
    <n v="0"/>
    <s v="Nejvyšší purkrabství Pražského hradu"/>
    <n v="600"/>
    <s v="Lichtenštejnský palác - HAMU"/>
    <n v="60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5"/>
    <n v="0"/>
    <n v="0"/>
    <n v="0"/>
    <n v="5"/>
    <n v="0"/>
    <n v="11"/>
    <n v="6"/>
    <n v="130"/>
    <n v="90"/>
    <n v="30"/>
    <n v="32"/>
    <n v="3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"/>
    <n v="130"/>
    <n v="90"/>
    <n v="30"/>
    <n v="32"/>
    <n v="32"/>
    <n v="29"/>
    <n v="0"/>
    <n v="0"/>
    <n v="0"/>
    <n v="0"/>
    <n v="0"/>
    <n v="0"/>
    <n v="0"/>
    <n v="0"/>
    <n v="94"/>
    <n v="42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15200"/>
    <n v="0"/>
    <n v="0"/>
    <n v="0"/>
    <n v="0"/>
    <n v="11"/>
    <n v="6010"/>
    <n v="1"/>
    <n v="0"/>
    <d v="2010-06-01T14:39:33"/>
    <n v="0"/>
  </r>
  <r>
    <s v="01/013111"/>
    <n v="132"/>
    <s v="CZ010"/>
    <s v="Hlavní město Praha"/>
    <s v="70"/>
    <x v="1"/>
    <s v="Václav Luks"/>
    <n v="1"/>
    <n v="0"/>
    <s v="Divadlo v Celetné"/>
    <n v="18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0"/>
    <n v="0"/>
    <n v="0"/>
    <n v="0"/>
    <n v="0"/>
    <n v="0"/>
    <n v="15"/>
    <n v="0"/>
    <n v="55"/>
    <n v="4"/>
    <n v="0"/>
    <n v="47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47"/>
    <n v="39"/>
    <n v="0"/>
    <n v="0"/>
    <n v="0"/>
    <n v="0"/>
    <n v="4"/>
    <n v="0"/>
    <n v="27"/>
    <n v="19"/>
    <n v="0"/>
    <n v="0"/>
    <n v="0"/>
    <n v="0"/>
    <n v="39"/>
    <n v="4550"/>
    <n v="0"/>
    <n v="0"/>
    <n v="0"/>
    <n v="0"/>
    <n v="0"/>
    <n v="0"/>
    <n v="0"/>
    <n v="0"/>
    <n v="0"/>
    <n v="0"/>
    <n v="0"/>
    <n v="0"/>
    <n v="8"/>
    <n v="850"/>
    <n v="0"/>
    <n v="0"/>
    <n v="0"/>
    <n v="0"/>
    <n v="0"/>
    <n v="0"/>
    <n v="0"/>
    <n v="0"/>
    <n v="0"/>
    <n v="0"/>
    <n v="0"/>
    <n v="0"/>
    <n v="1"/>
    <n v="1"/>
    <d v="2010-05-03T13:51:39"/>
    <n v="0"/>
  </r>
  <r>
    <s v="01/014111"/>
    <n v="193"/>
    <s v="CZ010"/>
    <s v="Hlavní město Praha"/>
    <s v="60"/>
    <x v="2"/>
    <s v="Olga Želenská-Drápal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79"/>
    <n v="0"/>
    <n v="0"/>
    <n v="0"/>
    <n v="0"/>
    <n v="0"/>
    <n v="0"/>
    <n v="0"/>
    <n v="0"/>
    <n v="0"/>
    <n v="0"/>
    <n v="0"/>
    <n v="0"/>
    <n v="0"/>
    <n v="50"/>
    <n v="20000"/>
    <n v="20"/>
    <n v="8000"/>
    <n v="10"/>
    <n v="4000"/>
    <n v="15"/>
    <n v="6000"/>
    <n v="30"/>
    <n v="12000"/>
    <n v="25"/>
    <n v="10000"/>
    <n v="29"/>
    <n v="11200"/>
    <n v="0"/>
    <n v="0"/>
    <n v="0"/>
    <n v="0"/>
    <n v="0"/>
    <n v="0"/>
    <n v="0"/>
    <n v="0"/>
    <n v="0"/>
    <n v="0"/>
    <n v="0"/>
    <n v="0"/>
    <n v="0"/>
    <n v="0"/>
    <n v="1"/>
    <n v="1"/>
    <d v="2010-05-04T09:22:12"/>
    <n v="0"/>
  </r>
  <r>
    <s v="01/015111"/>
    <n v="134"/>
    <s v="CZ010"/>
    <s v="Hlavní město Praha"/>
    <s v="60"/>
    <x v="2"/>
    <s v="Jan Pajer"/>
    <n v="1"/>
    <n v="0"/>
    <s v="Černé divadlo Animáto"/>
    <n v="74"/>
    <s v="0"/>
    <n v="0"/>
    <s v="0"/>
    <n v="0"/>
    <s v="0"/>
    <n v="0"/>
    <n v="1"/>
    <n v="0"/>
    <n v="0"/>
    <n v="0"/>
    <n v="0"/>
    <n v="0"/>
    <n v="0"/>
    <n v="0"/>
    <n v="1"/>
    <n v="0"/>
    <s v="NE"/>
    <n v="8"/>
    <n v="8"/>
    <n v="0"/>
    <n v="0"/>
    <n v="0"/>
    <n v="0"/>
    <n v="0"/>
    <n v="0"/>
    <n v="16"/>
    <n v="0"/>
    <n v="4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21"/>
    <n v="221"/>
    <n v="0"/>
    <n v="0"/>
    <n v="0"/>
    <n v="0"/>
    <n v="1"/>
    <n v="0"/>
    <n v="221"/>
    <n v="221"/>
    <n v="0"/>
    <n v="0"/>
    <n v="0"/>
    <n v="0"/>
    <n v="0"/>
    <n v="0"/>
    <n v="0"/>
    <n v="0"/>
    <n v="0"/>
    <n v="0"/>
    <n v="0"/>
    <n v="0"/>
    <n v="221"/>
    <n v="65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01T15:52:55"/>
    <n v="0"/>
  </r>
  <r>
    <s v="01/017111"/>
    <n v="200"/>
    <s v="CZ010"/>
    <s v="Hlavní město Praha"/>
    <s v="60"/>
    <x v="2"/>
    <s v="Divadlo Bez zábradlí s.r.o."/>
    <n v="1"/>
    <n v="0"/>
    <s v="Jungmannova 31"/>
    <n v="31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10"/>
    <n v="0"/>
    <n v="7"/>
    <n v="0"/>
    <n v="1"/>
    <n v="0"/>
    <n v="18"/>
    <n v="0"/>
    <n v="16"/>
    <n v="1"/>
    <n v="346"/>
    <n v="301"/>
    <n v="0"/>
    <n v="61"/>
    <n v="61"/>
    <n v="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"/>
    <n v="22"/>
    <n v="0"/>
    <n v="17"/>
    <n v="1"/>
    <n v="361"/>
    <n v="316"/>
    <n v="0"/>
    <n v="83"/>
    <n v="83"/>
    <n v="10"/>
    <n v="1"/>
    <n v="0"/>
    <n v="26"/>
    <n v="26"/>
    <n v="0"/>
    <n v="9"/>
    <n v="9"/>
    <n v="0"/>
    <n v="316"/>
    <n v="86924"/>
    <n v="8"/>
    <n v="2000"/>
    <n v="6"/>
    <n v="1500"/>
    <n v="6"/>
    <n v="1500"/>
    <n v="3"/>
    <n v="750"/>
    <n v="5"/>
    <n v="1250"/>
    <n v="6"/>
    <n v="1500"/>
    <n v="0"/>
    <n v="0"/>
    <n v="5"/>
    <n v="1250"/>
    <n v="0"/>
    <n v="0"/>
    <n v="2"/>
    <n v="500"/>
    <n v="2"/>
    <n v="500"/>
    <n v="2"/>
    <n v="500"/>
    <n v="0"/>
    <n v="0"/>
    <n v="1"/>
    <n v="0"/>
    <d v="2010-05-04T09:32:13"/>
    <n v="0"/>
  </r>
  <r>
    <s v="01/018111"/>
    <n v="137"/>
    <s v="CZ010"/>
    <s v="Hlavní město Praha"/>
    <s v="60"/>
    <x v="2"/>
    <s v="Václav Strasser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31"/>
    <n v="0"/>
    <n v="0"/>
    <n v="0"/>
    <n v="0"/>
    <n v="0"/>
    <n v="2"/>
    <n v="0"/>
    <n v="131"/>
    <n v="0"/>
    <n v="0"/>
    <n v="0"/>
    <n v="0"/>
    <n v="0"/>
    <n v="1"/>
    <n v="0"/>
    <n v="72"/>
    <n v="0"/>
    <n v="0"/>
    <n v="0"/>
    <n v="0"/>
    <n v="0"/>
    <n v="33"/>
    <n v="5016"/>
    <n v="14"/>
    <n v="2128"/>
    <n v="17"/>
    <n v="2584"/>
    <n v="17"/>
    <n v="2499"/>
    <n v="10"/>
    <n v="1520"/>
    <n v="5"/>
    <n v="760"/>
    <n v="4"/>
    <n v="608"/>
    <n v="3"/>
    <n v="468"/>
    <n v="3"/>
    <n v="511"/>
    <n v="5"/>
    <n v="735"/>
    <n v="3"/>
    <n v="411"/>
    <n v="3"/>
    <n v="531"/>
    <n v="3"/>
    <n v="480"/>
    <n v="11"/>
    <n v="1738"/>
    <n v="1"/>
    <n v="0"/>
    <d v="2010-06-01T15:04:39"/>
    <n v="0"/>
  </r>
  <r>
    <s v="01/021111"/>
    <n v="179"/>
    <s v="CZ010"/>
    <s v="Hlavní město Praha"/>
    <s v="50"/>
    <x v="2"/>
    <s v="Ristič Todor, Mgr."/>
    <n v="4"/>
    <n v="2"/>
    <s v="Divadlo na Královské cestě"/>
    <n v="100"/>
    <s v="Theatre Little Broadway"/>
    <n v="8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0"/>
    <n v="2"/>
    <n v="0"/>
    <n v="2"/>
    <n v="0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90"/>
    <n v="390"/>
    <n v="0"/>
    <n v="0"/>
    <n v="0"/>
    <n v="0"/>
    <n v="0"/>
    <n v="0"/>
    <n v="0"/>
    <n v="0"/>
    <n v="0"/>
    <n v="0"/>
    <n v="0"/>
    <n v="0"/>
    <n v="2"/>
    <n v="0"/>
    <n v="150"/>
    <n v="150"/>
    <n v="0"/>
    <n v="0"/>
    <n v="0"/>
    <n v="0"/>
    <n v="0"/>
    <n v="0"/>
    <n v="0"/>
    <n v="0"/>
    <n v="0"/>
    <n v="0"/>
    <n v="0"/>
    <n v="0"/>
    <n v="8"/>
    <n v="0"/>
    <n v="540"/>
    <n v="540"/>
    <n v="0"/>
    <n v="0"/>
    <n v="0"/>
    <n v="0"/>
    <n v="7"/>
    <n v="0"/>
    <n v="120"/>
    <n v="120"/>
    <n v="0"/>
    <n v="0"/>
    <n v="0"/>
    <n v="0"/>
    <n v="540"/>
    <n v="226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16T10:22:25"/>
    <n v="0"/>
  </r>
  <r>
    <s v="01/022111"/>
    <n v="161"/>
    <s v="CZ010"/>
    <s v="Hlavní město Praha"/>
    <s v="70"/>
    <x v="1"/>
    <s v="Studenti DAMU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8"/>
    <n v="0"/>
    <n v="0"/>
    <n v="0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5"/>
    <n v="0"/>
    <n v="0"/>
    <n v="0"/>
    <n v="0"/>
    <n v="0"/>
    <n v="0"/>
    <n v="0"/>
    <n v="0"/>
    <n v="0"/>
    <n v="0"/>
    <n v="0"/>
    <n v="0"/>
    <n v="0"/>
    <n v="4"/>
    <n v="210"/>
    <n v="0"/>
    <n v="0"/>
    <n v="0"/>
    <n v="0"/>
    <n v="0"/>
    <n v="0"/>
    <n v="0"/>
    <n v="0"/>
    <n v="0"/>
    <n v="0"/>
    <n v="1"/>
    <n v="85"/>
    <n v="0"/>
    <n v="0"/>
    <n v="0"/>
    <n v="0"/>
    <n v="0"/>
    <n v="0"/>
    <n v="0"/>
    <n v="0"/>
    <n v="0"/>
    <n v="0"/>
    <n v="0"/>
    <n v="0"/>
    <n v="0"/>
    <n v="0"/>
    <n v="1"/>
    <n v="1"/>
    <d v="2010-04-13T08:38:54"/>
    <n v="0"/>
  </r>
  <r>
    <s v="01/023111"/>
    <n v="149"/>
    <s v="CZ010"/>
    <s v="Hlavní město Praha"/>
    <s v="60"/>
    <x v="2"/>
    <s v="Milan Hein"/>
    <n v="1"/>
    <n v="0"/>
    <s v="Divadlo Ungelt"/>
    <n v="81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35"/>
    <n v="0"/>
    <n v="0"/>
    <n v="0"/>
    <n v="0"/>
    <n v="2"/>
    <n v="20"/>
    <n v="2"/>
    <n v="55"/>
    <n v="12"/>
    <n v="2"/>
    <n v="308"/>
    <n v="20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38"/>
    <n v="15"/>
    <n v="1"/>
    <n v="0"/>
    <n v="0"/>
    <n v="0"/>
    <n v="14"/>
    <n v="2"/>
    <n v="346"/>
    <n v="220"/>
    <n v="6"/>
    <n v="0"/>
    <n v="0"/>
    <n v="0"/>
    <n v="0"/>
    <n v="0"/>
    <n v="0"/>
    <n v="0"/>
    <n v="0"/>
    <n v="0"/>
    <n v="0"/>
    <n v="0"/>
    <n v="220"/>
    <n v="0"/>
    <n v="12"/>
    <n v="0"/>
    <n v="16"/>
    <n v="0"/>
    <n v="7"/>
    <n v="0"/>
    <n v="12"/>
    <n v="0"/>
    <n v="3"/>
    <n v="0"/>
    <n v="7"/>
    <n v="0"/>
    <n v="10"/>
    <n v="0"/>
    <n v="6"/>
    <n v="0"/>
    <n v="7"/>
    <n v="0"/>
    <n v="14"/>
    <n v="0"/>
    <n v="8"/>
    <n v="0"/>
    <n v="7"/>
    <n v="0"/>
    <n v="17"/>
    <n v="0"/>
    <n v="0"/>
    <n v="0"/>
    <d v="2010-04-08T10:37:09"/>
    <n v="0"/>
  </r>
  <r>
    <s v="01/026111"/>
    <n v="206"/>
    <s v="CZ010"/>
    <s v="Hlavní město Praha"/>
    <s v="70"/>
    <x v="1"/>
    <s v="Lenka Ottová, Michaela Ottová, Petr Otta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3"/>
    <n v="0"/>
    <n v="0"/>
    <n v="0"/>
    <n v="0"/>
    <n v="0"/>
    <n v="0"/>
    <n v="3"/>
    <n v="7"/>
    <n v="0"/>
    <n v="0"/>
    <n v="1"/>
    <n v="0"/>
    <n v="0"/>
    <n v="0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27"/>
    <n v="0"/>
    <n v="0"/>
    <n v="0"/>
    <n v="0"/>
    <n v="0"/>
    <n v="0"/>
    <n v="0"/>
    <n v="0"/>
    <n v="0"/>
    <n v="0"/>
    <n v="0"/>
    <n v="0"/>
    <n v="0"/>
    <n v="22"/>
    <n v="1872"/>
    <n v="0"/>
    <n v="0"/>
    <n v="1"/>
    <n v="120"/>
    <n v="1"/>
    <n v="120"/>
    <n v="0"/>
    <n v="0"/>
    <n v="0"/>
    <n v="0"/>
    <n v="0"/>
    <n v="0"/>
    <n v="0"/>
    <n v="0"/>
    <n v="0"/>
    <n v="0"/>
    <n v="0"/>
    <n v="0"/>
    <n v="2"/>
    <n v="260"/>
    <n v="0"/>
    <n v="0"/>
    <n v="0"/>
    <n v="0"/>
    <n v="1"/>
    <n v="100"/>
    <n v="1"/>
    <n v="1"/>
    <d v="2010-04-26T15:19:02"/>
    <n v="0"/>
  </r>
  <r>
    <s v="01/027111"/>
    <n v="91"/>
    <s v="CZ010"/>
    <s v="Hlavní město Praha"/>
    <s v="60"/>
    <x v="2"/>
    <s v="Eva Čihařová"/>
    <n v="1"/>
    <n v="0"/>
    <s v="Image Theatre"/>
    <n v="150"/>
    <s v="0"/>
    <n v="0"/>
    <s v="0"/>
    <n v="0"/>
    <s v="0"/>
    <n v="0"/>
    <n v="1"/>
    <n v="0"/>
    <n v="0"/>
    <n v="0"/>
    <n v="0"/>
    <n v="0"/>
    <n v="1"/>
    <n v="0"/>
    <n v="0"/>
    <n v="0"/>
    <s v="NE"/>
    <n v="7"/>
    <n v="17"/>
    <n v="0"/>
    <n v="0"/>
    <n v="0"/>
    <n v="0"/>
    <n v="0"/>
    <n v="2"/>
    <n v="26"/>
    <n v="0"/>
    <n v="7"/>
    <n v="0"/>
    <n v="3"/>
    <n v="0"/>
    <n v="5"/>
    <n v="0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368"/>
    <n v="36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368"/>
    <n v="366"/>
    <n v="5"/>
    <n v="0"/>
    <n v="0"/>
    <n v="0"/>
    <n v="0"/>
    <n v="0"/>
    <n v="0"/>
    <n v="0"/>
    <n v="0"/>
    <n v="0"/>
    <n v="0"/>
    <n v="0"/>
    <n v="368"/>
    <n v="51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1T15:01:19"/>
    <n v="0"/>
  </r>
  <r>
    <s v="01/029111"/>
    <n v="201"/>
    <s v="CZ010"/>
    <s v="Hlavní město Praha"/>
    <s v="70"/>
    <x v="1"/>
    <s v="Spolek Kašpar o.s."/>
    <n v="1"/>
    <n v="0"/>
    <s v="Divadlo v Celetné"/>
    <n v="186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39"/>
    <n v="0"/>
    <n v="0"/>
    <n v="0"/>
    <n v="0"/>
    <n v="0"/>
    <n v="8"/>
    <n v="0"/>
    <n v="47"/>
    <n v="24"/>
    <n v="4"/>
    <n v="269"/>
    <n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4"/>
    <n v="269"/>
    <n v="213"/>
    <n v="0"/>
    <n v="0"/>
    <n v="0"/>
    <n v="0"/>
    <n v="0"/>
    <n v="0"/>
    <n v="0"/>
    <n v="0"/>
    <n v="0"/>
    <n v="0"/>
    <n v="0"/>
    <n v="0"/>
    <n v="220"/>
    <n v="20650"/>
    <n v="3"/>
    <n v="350"/>
    <n v="3"/>
    <n v="300"/>
    <n v="7"/>
    <n v="1400"/>
    <n v="5"/>
    <n v="1000"/>
    <n v="7"/>
    <n v="1500"/>
    <n v="3"/>
    <n v="500"/>
    <n v="0"/>
    <n v="0"/>
    <n v="2"/>
    <n v="200"/>
    <n v="1"/>
    <n v="100"/>
    <n v="2"/>
    <n v="200"/>
    <n v="1"/>
    <n v="100"/>
    <n v="5"/>
    <n v="1300"/>
    <n v="10"/>
    <n v="1900"/>
    <n v="1"/>
    <n v="1"/>
    <d v="2010-09-21T11:13:42"/>
    <n v="0"/>
  </r>
  <r>
    <s v="01/032111"/>
    <n v="122"/>
    <s v="CZ010"/>
    <s v="Hlavní město Praha"/>
    <s v="71"/>
    <x v="1"/>
    <s v="Lyra Pragensis o.p.s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1"/>
    <n v="200"/>
    <n v="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50"/>
    <n v="1"/>
    <n v="1"/>
    <d v="2010-03-30T11:19:01"/>
    <n v="0"/>
  </r>
  <r>
    <s v="01/035111"/>
    <n v="69"/>
    <s v="CZ010"/>
    <s v="Hlavní město Praha"/>
    <s v="70"/>
    <x v="1"/>
    <s v="registrace u MV ČR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4"/>
    <n v="4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8T10:06:23"/>
    <n v="0"/>
  </r>
  <r>
    <s v="01/036111"/>
    <n v="196"/>
    <s v="CZ010"/>
    <s v="Hlavní město Praha"/>
    <s v="70"/>
    <x v="1"/>
    <s v="Studio Damúza o.s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"/>
    <n v="15"/>
    <n v="0"/>
    <n v="0"/>
    <n v="0"/>
    <n v="0"/>
    <n v="0"/>
    <n v="2"/>
    <n v="0"/>
    <n v="16"/>
    <n v="0"/>
    <n v="0"/>
    <n v="0"/>
    <n v="0"/>
    <n v="0"/>
    <n v="0"/>
    <n v="0"/>
    <n v="0"/>
    <n v="0"/>
    <n v="0"/>
    <n v="0"/>
    <n v="0"/>
    <n v="0"/>
    <n v="1"/>
    <n v="0"/>
    <n v="6"/>
    <n v="0"/>
    <n v="0"/>
    <n v="0"/>
    <n v="0"/>
    <n v="0"/>
    <n v="7"/>
    <n v="7"/>
    <n v="7"/>
    <n v="0"/>
    <n v="0"/>
    <n v="0"/>
    <n v="0"/>
    <n v="0"/>
    <n v="13"/>
    <n v="9"/>
    <n v="44"/>
    <n v="0"/>
    <n v="0"/>
    <n v="0"/>
    <n v="0"/>
    <n v="0"/>
    <n v="9"/>
    <n v="7"/>
    <n v="23"/>
    <n v="0"/>
    <n v="0"/>
    <n v="0"/>
    <n v="0"/>
    <n v="0"/>
    <n v="39"/>
    <n v="4510"/>
    <n v="0"/>
    <n v="0"/>
    <n v="0"/>
    <n v="0"/>
    <n v="0"/>
    <n v="0"/>
    <n v="0"/>
    <n v="0"/>
    <n v="0"/>
    <n v="0"/>
    <n v="0"/>
    <n v="0"/>
    <n v="3"/>
    <n v="620"/>
    <n v="0"/>
    <n v="0"/>
    <n v="0"/>
    <n v="0"/>
    <n v="0"/>
    <n v="0"/>
    <n v="0"/>
    <n v="0"/>
    <n v="0"/>
    <n v="0"/>
    <n v="2"/>
    <n v="200"/>
    <n v="1"/>
    <n v="1"/>
    <d v="2010-04-18T13:20:16"/>
    <n v="0"/>
  </r>
  <r>
    <s v="01/037111"/>
    <n v="26"/>
    <s v="CZ010"/>
    <s v="Hlavní město Praha"/>
    <s v="71"/>
    <x v="1"/>
    <s v="PhDr. Miluše Viklická"/>
    <n v="1"/>
    <n v="0"/>
    <s v="Divadlo Viola"/>
    <n v="77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3"/>
    <n v="6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"/>
    <n v="5"/>
    <n v="212"/>
    <n v="212"/>
    <n v="0"/>
    <n v="0"/>
    <n v="0"/>
    <n v="0"/>
    <n v="44"/>
    <n v="5"/>
    <n v="212"/>
    <n v="212"/>
    <n v="0"/>
    <n v="0"/>
    <n v="0"/>
    <n v="0"/>
    <n v="8"/>
    <n v="0"/>
    <n v="21"/>
    <n v="21"/>
    <n v="0"/>
    <n v="0"/>
    <n v="0"/>
    <n v="0"/>
    <n v="212"/>
    <n v="12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5-03T14:46:20"/>
    <n v="0"/>
  </r>
  <r>
    <s v="01/038112"/>
    <n v="39"/>
    <s v="CZ010"/>
    <s v="Hlavní město Praha"/>
    <s v="21"/>
    <x v="0"/>
    <s v="Hl.m.Praha"/>
    <n v="2"/>
    <n v="0"/>
    <s v="hlavní scéna"/>
    <n v="629"/>
    <s v="zkušebna"/>
    <n v="60"/>
    <s v="0"/>
    <n v="0"/>
    <s v="0"/>
    <n v="0"/>
    <n v="1"/>
    <n v="1"/>
    <n v="0"/>
    <n v="0"/>
    <n v="0"/>
    <n v="0"/>
    <n v="0"/>
    <n v="0"/>
    <n v="0"/>
    <n v="0"/>
    <s v="NE"/>
    <n v="36"/>
    <n v="0"/>
    <n v="0"/>
    <n v="0"/>
    <n v="0"/>
    <n v="0"/>
    <n v="0"/>
    <n v="13"/>
    <n v="49"/>
    <n v="0"/>
    <n v="80"/>
    <n v="0"/>
    <n v="24"/>
    <n v="0"/>
    <n v="51"/>
    <n v="0"/>
    <n v="204"/>
    <n v="0"/>
    <n v="16"/>
    <n v="6"/>
    <n v="292"/>
    <n v="291"/>
    <n v="0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6"/>
    <n v="292"/>
    <n v="291"/>
    <n v="0"/>
    <n v="12"/>
    <n v="12"/>
    <n v="0"/>
    <n v="0"/>
    <n v="0"/>
    <n v="0"/>
    <n v="0"/>
    <n v="0"/>
    <n v="0"/>
    <n v="0"/>
    <n v="0"/>
    <n v="291"/>
    <n v="122399"/>
    <n v="0"/>
    <n v="0"/>
    <n v="0"/>
    <n v="0"/>
    <n v="0"/>
    <n v="0"/>
    <n v="0"/>
    <n v="0"/>
    <n v="0"/>
    <n v="0"/>
    <n v="0"/>
    <n v="0"/>
    <n v="1"/>
    <n v="600"/>
    <n v="0"/>
    <n v="0"/>
    <n v="0"/>
    <n v="0"/>
    <n v="0"/>
    <n v="0"/>
    <n v="0"/>
    <n v="0"/>
    <n v="0"/>
    <n v="0"/>
    <n v="0"/>
    <n v="0"/>
    <n v="1"/>
    <n v="1"/>
    <d v="2010-02-01T14:42:49"/>
    <n v="0"/>
  </r>
  <r>
    <s v="01/039116"/>
    <n v="29"/>
    <s v="CZ010"/>
    <s v="Hlavní město Praha"/>
    <s v="50"/>
    <x v="2"/>
    <s v="Jiří Suchý"/>
    <n v="1"/>
    <n v="0"/>
    <s v="Divadlo Semafor - sál Globus Dejvická ulice"/>
    <n v="176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94"/>
    <n v="0"/>
    <n v="0"/>
    <n v="1"/>
    <n v="0"/>
    <n v="0"/>
    <n v="26"/>
    <n v="1"/>
    <n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3"/>
    <n v="144"/>
    <n v="144"/>
    <n v="0"/>
    <n v="66"/>
    <n v="66"/>
    <n v="0"/>
    <n v="15"/>
    <n v="3"/>
    <n v="144"/>
    <n v="144"/>
    <n v="0"/>
    <n v="66"/>
    <n v="66"/>
    <n v="0"/>
    <n v="0"/>
    <n v="0"/>
    <n v="0"/>
    <n v="0"/>
    <n v="0"/>
    <n v="3"/>
    <n v="3"/>
    <n v="0"/>
    <n v="144"/>
    <n v="184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4T09:53:00"/>
    <n v="0"/>
  </r>
  <r>
    <s v="01/040112"/>
    <n v="166"/>
    <s v="CZ010"/>
    <s v="Hlavní město Praha"/>
    <s v="50"/>
    <x v="2"/>
    <s v="Kateřina Schauer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"/>
    <n v="0"/>
    <n v="0"/>
    <n v="0"/>
    <n v="0"/>
    <n v="0"/>
    <n v="0"/>
    <n v="0"/>
    <n v="4"/>
    <n v="3"/>
    <n v="0"/>
    <n v="15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56"/>
    <n v="0"/>
    <n v="2"/>
    <n v="0"/>
    <n v="0"/>
    <n v="0"/>
    <n v="0"/>
    <n v="0"/>
    <n v="0"/>
    <n v="0"/>
    <n v="0"/>
    <n v="0"/>
    <n v="0"/>
    <n v="0"/>
    <n v="84"/>
    <n v="25590"/>
    <n v="6"/>
    <n v="1800"/>
    <n v="6"/>
    <n v="1700"/>
    <n v="4"/>
    <n v="1200"/>
    <n v="4"/>
    <n v="1200"/>
    <n v="4"/>
    <n v="1000"/>
    <n v="3"/>
    <n v="900"/>
    <n v="3"/>
    <n v="800"/>
    <n v="2"/>
    <n v="550"/>
    <n v="4"/>
    <n v="1000"/>
    <n v="20"/>
    <n v="3830"/>
    <n v="3"/>
    <n v="800"/>
    <n v="4"/>
    <n v="1000"/>
    <n v="9"/>
    <n v="2863"/>
    <n v="1"/>
    <n v="1"/>
    <d v="2010-04-13T10:14:04"/>
    <n v="0"/>
  </r>
  <r>
    <s v="01/044112"/>
    <n v="68"/>
    <s v="CZ010"/>
    <s v="Hlavní město Praha"/>
    <s v="70"/>
    <x v="1"/>
    <s v="není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8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17"/>
    <n v="7"/>
    <n v="0"/>
    <n v="0"/>
    <n v="0"/>
    <n v="0"/>
    <n v="0"/>
    <n v="0"/>
    <n v="0"/>
    <n v="0"/>
    <n v="0"/>
    <n v="0"/>
    <n v="0"/>
    <n v="0"/>
    <n v="13"/>
    <n v="305"/>
    <n v="0"/>
    <n v="0"/>
    <n v="1"/>
    <n v="40"/>
    <n v="0"/>
    <n v="0"/>
    <n v="0"/>
    <n v="0"/>
    <n v="0"/>
    <n v="0"/>
    <n v="0"/>
    <n v="0"/>
    <n v="3"/>
    <n v="105"/>
    <n v="0"/>
    <n v="0"/>
    <n v="0"/>
    <n v="0"/>
    <n v="0"/>
    <n v="0"/>
    <n v="0"/>
    <n v="0"/>
    <n v="0"/>
    <n v="0"/>
    <n v="0"/>
    <n v="0"/>
    <n v="1"/>
    <n v="1"/>
    <d v="2010-04-20T15:44:33"/>
    <n v="0"/>
  </r>
  <r>
    <s v="01/045111"/>
    <n v="203"/>
    <s v="CZ010"/>
    <s v="Hlavní město Praha"/>
    <s v="50"/>
    <x v="2"/>
    <s v="Hamlet Production a.s."/>
    <n v="1"/>
    <n v="0"/>
    <s v="Divadlo Kalich"/>
    <n v="432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2"/>
    <n v="4"/>
    <n v="0"/>
    <n v="7"/>
    <n v="0"/>
    <n v="3"/>
    <n v="0"/>
    <n v="14"/>
    <n v="212"/>
    <n v="13"/>
    <n v="3"/>
    <n v="308"/>
    <n v="148"/>
    <n v="9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201"/>
    <n v="153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5"/>
    <n v="509"/>
    <n v="301"/>
    <n v="57"/>
    <n v="6"/>
    <n v="6"/>
    <n v="0"/>
    <n v="1"/>
    <n v="1"/>
    <n v="32"/>
    <n v="32"/>
    <n v="0"/>
    <n v="0"/>
    <n v="0"/>
    <n v="0"/>
    <n v="358"/>
    <n v="116393"/>
    <n v="21"/>
    <n v="9864"/>
    <n v="14"/>
    <n v="6760"/>
    <n v="9"/>
    <n v="4338"/>
    <n v="5"/>
    <n v="2332"/>
    <n v="3"/>
    <n v="1402"/>
    <n v="5"/>
    <n v="2604"/>
    <n v="11"/>
    <n v="5742"/>
    <n v="6"/>
    <n v="2900"/>
    <n v="13"/>
    <n v="6552"/>
    <n v="12"/>
    <n v="5989"/>
    <n v="11"/>
    <n v="5433"/>
    <n v="19"/>
    <n v="9340"/>
    <n v="22"/>
    <n v="10998"/>
    <n v="1"/>
    <n v="1"/>
    <d v="2010-05-04T09:55:05"/>
    <n v="0"/>
  </r>
  <r>
    <s v="01/047113"/>
    <n v="148"/>
    <s v="CZ010"/>
    <s v="Hlavní město Praha"/>
    <s v="50"/>
    <x v="2"/>
    <s v="Václav Kotek"/>
    <n v="1"/>
    <n v="0"/>
    <s v="Žižkovské divadlo Járy Cimrmana"/>
    <n v="2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"/>
    <n v="0"/>
    <n v="0"/>
    <n v="0"/>
    <n v="0"/>
    <n v="0"/>
    <n v="0"/>
    <n v="0"/>
    <n v="21"/>
    <n v="15"/>
    <n v="0"/>
    <n v="269"/>
    <n v="14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269"/>
    <n v="142"/>
    <n v="1"/>
    <n v="0"/>
    <n v="0"/>
    <n v="0"/>
    <n v="0"/>
    <n v="0"/>
    <n v="0"/>
    <n v="0"/>
    <n v="0"/>
    <n v="0"/>
    <n v="0"/>
    <n v="0"/>
    <n v="142"/>
    <n v="0"/>
    <n v="2"/>
    <n v="0"/>
    <n v="17"/>
    <n v="0"/>
    <n v="10"/>
    <n v="0"/>
    <n v="10"/>
    <n v="0"/>
    <n v="0"/>
    <n v="0"/>
    <n v="6"/>
    <n v="0"/>
    <n v="15"/>
    <n v="0"/>
    <n v="6"/>
    <n v="0"/>
    <n v="17"/>
    <n v="0"/>
    <n v="22"/>
    <n v="0"/>
    <n v="5"/>
    <n v="0"/>
    <n v="3"/>
    <n v="0"/>
    <n v="14"/>
    <n v="0"/>
    <n v="0"/>
    <n v="1"/>
    <d v="2010-06-01T15:31:24"/>
    <n v="0"/>
  </r>
  <r>
    <s v="01/048113"/>
    <n v="79"/>
    <s v="CZ010"/>
    <s v="Hlavní město Praha"/>
    <s v="60"/>
    <x v="2"/>
    <s v="Michal Dufek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"/>
    <n v="0"/>
    <n v="0"/>
    <n v="0"/>
    <n v="0"/>
    <n v="0"/>
    <n v="2"/>
    <n v="0"/>
    <n v="4"/>
    <n v="0"/>
    <n v="0"/>
    <n v="0"/>
    <n v="0"/>
    <n v="0"/>
    <n v="2"/>
    <n v="200"/>
    <n v="1"/>
    <n v="100"/>
    <n v="0"/>
    <n v="0"/>
    <n v="0"/>
    <n v="0"/>
    <n v="0"/>
    <n v="0"/>
    <n v="0"/>
    <n v="0"/>
    <n v="1"/>
    <n v="100"/>
    <n v="0"/>
    <n v="0"/>
    <n v="0"/>
    <n v="0"/>
    <n v="0"/>
    <n v="0"/>
    <n v="0"/>
    <n v="0"/>
    <n v="0"/>
    <n v="0"/>
    <n v="0"/>
    <n v="0"/>
    <n v="0"/>
    <n v="0"/>
    <n v="1"/>
    <n v="1"/>
    <d v="2010-03-09T14:41:48"/>
    <n v="0"/>
  </r>
  <r>
    <s v="01/053114"/>
    <n v="82"/>
    <s v="CZ010"/>
    <s v="Hlavní město Praha"/>
    <s v="50"/>
    <x v="2"/>
    <s v="Společnost s r.o."/>
    <n v="2"/>
    <n v="0"/>
    <s v="Divadlo Na Fidlovačce"/>
    <n v="520"/>
    <s v="Komorní Fidlovačka"/>
    <n v="16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6"/>
    <n v="6"/>
    <n v="67"/>
    <n v="22"/>
    <n v="0"/>
    <n v="6"/>
    <n v="0"/>
    <n v="29"/>
    <n v="0"/>
    <n v="63"/>
    <n v="67"/>
    <n v="23"/>
    <n v="7"/>
    <n v="313"/>
    <n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68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8"/>
    <n v="381"/>
    <n v="353"/>
    <n v="0"/>
    <n v="0"/>
    <n v="0"/>
    <n v="0"/>
    <n v="5"/>
    <n v="0"/>
    <n v="27"/>
    <n v="27"/>
    <n v="0"/>
    <n v="0"/>
    <n v="0"/>
    <n v="0"/>
    <n v="353"/>
    <n v="87530"/>
    <n v="8"/>
    <n v="1600"/>
    <n v="3"/>
    <n v="600"/>
    <n v="0"/>
    <n v="0"/>
    <n v="5"/>
    <n v="1000"/>
    <n v="1"/>
    <n v="200"/>
    <n v="2"/>
    <n v="400"/>
    <n v="2"/>
    <n v="400"/>
    <n v="4"/>
    <n v="800"/>
    <n v="0"/>
    <n v="0"/>
    <n v="0"/>
    <n v="0"/>
    <n v="1"/>
    <n v="200"/>
    <n v="0"/>
    <n v="0"/>
    <n v="2"/>
    <n v="400"/>
    <n v="1"/>
    <n v="1"/>
    <d v="2010-03-10T11:36:17"/>
    <n v="0"/>
  </r>
  <r>
    <s v="01/054114"/>
    <n v="57"/>
    <s v="CZ010"/>
    <s v="Hlavní město Praha"/>
    <s v="71"/>
    <x v="1"/>
    <s v="Společnost pro taneční a múzickou výchovu"/>
    <n v="1"/>
    <n v="0"/>
    <s v="Divadlo Duncan Centre"/>
    <n v="11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5"/>
    <n v="0"/>
    <n v="0"/>
    <n v="0"/>
    <n v="0"/>
    <n v="0"/>
    <n v="3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"/>
    <n v="24"/>
    <n v="24"/>
    <n v="0"/>
    <n v="24"/>
    <n v="2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3"/>
    <n v="13"/>
    <n v="0"/>
    <n v="0"/>
    <n v="0"/>
    <n v="0"/>
    <n v="12"/>
    <n v="10"/>
    <n v="37"/>
    <n v="37"/>
    <n v="0"/>
    <n v="24"/>
    <n v="24"/>
    <n v="8"/>
    <n v="0"/>
    <n v="0"/>
    <n v="0"/>
    <n v="0"/>
    <n v="0"/>
    <n v="0"/>
    <n v="0"/>
    <n v="0"/>
    <n v="37"/>
    <n v="3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3T10:15:22"/>
    <n v="0"/>
  </r>
  <r>
    <s v="01/059114"/>
    <n v="140"/>
    <s v="CZ010"/>
    <s v="Hlavní město Praha"/>
    <s v="50"/>
    <x v="2"/>
    <s v="Filmová a TV spol. Total HelpArt T.H.A.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68"/>
    <n v="0"/>
    <n v="0"/>
    <n v="0"/>
    <n v="0"/>
    <n v="0"/>
    <n v="0"/>
    <n v="0"/>
    <n v="0"/>
    <n v="0"/>
    <n v="0"/>
    <n v="0"/>
    <n v="0"/>
    <n v="0"/>
    <n v="44"/>
    <n v="0"/>
    <n v="2"/>
    <n v="0"/>
    <n v="4"/>
    <n v="0"/>
    <n v="1"/>
    <n v="0"/>
    <n v="3"/>
    <n v="0"/>
    <n v="0"/>
    <n v="0"/>
    <n v="1"/>
    <n v="0"/>
    <n v="0"/>
    <n v="0"/>
    <n v="2"/>
    <n v="0"/>
    <n v="3"/>
    <n v="0"/>
    <n v="3"/>
    <n v="0"/>
    <n v="0"/>
    <n v="0"/>
    <n v="1"/>
    <n v="0"/>
    <n v="4"/>
    <n v="0"/>
    <n v="0"/>
    <n v="1"/>
    <d v="2010-05-03T11:13:22"/>
    <n v="0"/>
  </r>
  <r>
    <s v="01/060114"/>
    <n v="93"/>
    <s v="CZ010"/>
    <s v="Hlavní město Praha"/>
    <s v="60"/>
    <x v="2"/>
    <s v="Václav Hanzlíče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1"/>
    <n v="28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51"/>
    <n v="0"/>
    <n v="10"/>
    <n v="0"/>
    <n v="0"/>
    <n v="0"/>
    <n v="23"/>
    <n v="1"/>
    <n v="331"/>
    <n v="0"/>
    <n v="16"/>
    <n v="0"/>
    <n v="0"/>
    <n v="0"/>
    <n v="0"/>
    <n v="0"/>
    <n v="0"/>
    <n v="0"/>
    <n v="0"/>
    <n v="0"/>
    <n v="0"/>
    <n v="0"/>
    <n v="95"/>
    <n v="38000"/>
    <n v="14"/>
    <n v="5600"/>
    <n v="20"/>
    <n v="8000"/>
    <n v="13"/>
    <n v="5200"/>
    <n v="9"/>
    <n v="3600"/>
    <n v="13"/>
    <n v="5200"/>
    <n v="12"/>
    <n v="4800"/>
    <n v="13"/>
    <n v="5200"/>
    <n v="21"/>
    <n v="8400"/>
    <n v="19"/>
    <n v="7600"/>
    <n v="35"/>
    <n v="14000"/>
    <n v="26"/>
    <n v="10400"/>
    <n v="30"/>
    <n v="12000"/>
    <n v="11"/>
    <n v="4400"/>
    <n v="1"/>
    <n v="1"/>
    <d v="2010-05-04T09:56:28"/>
    <n v="0"/>
  </r>
  <r>
    <s v="01/061114"/>
    <n v="138"/>
    <s v="CZ010"/>
    <s v="Hlavní město Praha"/>
    <s v="50"/>
    <x v="2"/>
    <s v="Vyšší odborná škola herecká"/>
    <n v="1"/>
    <n v="0"/>
    <s v="Pididvadlo - Stálá scéna vyšší odborné školy herecké"/>
    <n v="76"/>
    <s v="0"/>
    <n v="0"/>
    <s v="0"/>
    <n v="0"/>
    <s v="0"/>
    <n v="0"/>
    <n v="2"/>
    <n v="1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2"/>
    <n v="0"/>
    <n v="8"/>
    <n v="0"/>
    <n v="10"/>
    <n v="0"/>
    <n v="13"/>
    <n v="8"/>
    <n v="103"/>
    <n v="92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3"/>
    <n v="134"/>
    <n v="10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7"/>
    <n v="7"/>
    <n v="0"/>
    <n v="0"/>
    <n v="0"/>
    <n v="0"/>
    <n v="25"/>
    <n v="12"/>
    <n v="244"/>
    <n v="202"/>
    <n v="0"/>
    <n v="7"/>
    <n v="7"/>
    <n v="0"/>
    <n v="25"/>
    <n v="12"/>
    <n v="244"/>
    <n v="202"/>
    <n v="0"/>
    <n v="7"/>
    <n v="7"/>
    <n v="0"/>
    <n v="226"/>
    <n v="8766"/>
    <n v="0"/>
    <n v="0"/>
    <n v="0"/>
    <n v="0"/>
    <n v="0"/>
    <n v="0"/>
    <n v="0"/>
    <n v="0"/>
    <n v="11"/>
    <n v="1001"/>
    <n v="0"/>
    <n v="0"/>
    <n v="0"/>
    <n v="0"/>
    <n v="4"/>
    <n v="488"/>
    <n v="0"/>
    <n v="0"/>
    <n v="0"/>
    <n v="0"/>
    <n v="0"/>
    <n v="0"/>
    <n v="3"/>
    <n v="222"/>
    <n v="0"/>
    <n v="0"/>
    <n v="1"/>
    <n v="1"/>
    <d v="2010-04-06T12:20:46"/>
    <n v="0"/>
  </r>
  <r>
    <s v="01/062115"/>
    <n v="177"/>
    <s v="CZ010"/>
    <s v="Hlavní město Praha"/>
    <s v="21"/>
    <x v="0"/>
    <s v="Hlavní město Praha"/>
    <n v="2"/>
    <n v="0"/>
    <s v="Velký sál"/>
    <n v="300"/>
    <s v="Studio"/>
    <n v="100"/>
    <s v="0"/>
    <n v="0"/>
    <s v="0"/>
    <n v="0"/>
    <n v="1"/>
    <n v="1"/>
    <n v="0"/>
    <n v="0"/>
    <n v="0"/>
    <n v="0"/>
    <n v="0"/>
    <n v="0"/>
    <n v="0"/>
    <n v="0"/>
    <s v="NE"/>
    <n v="15.2"/>
    <n v="0"/>
    <n v="0"/>
    <n v="0"/>
    <n v="0"/>
    <n v="0"/>
    <n v="0"/>
    <n v="7.2"/>
    <n v="22.4"/>
    <n v="107"/>
    <n v="26.3"/>
    <n v="0"/>
    <n v="16.399999999999999"/>
    <n v="0"/>
    <n v="7"/>
    <n v="0"/>
    <n v="72.099999999999994"/>
    <n v="107"/>
    <n v="20"/>
    <n v="5"/>
    <n v="255"/>
    <n v="236"/>
    <n v="3"/>
    <n v="47"/>
    <n v="4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"/>
    <n v="74"/>
    <n v="0"/>
    <n v="0"/>
    <n v="0"/>
    <n v="0"/>
    <n v="0"/>
    <n v="0"/>
    <n v="10"/>
    <n v="10"/>
    <n v="0"/>
    <n v="0"/>
    <n v="0"/>
    <n v="0"/>
    <n v="0"/>
    <n v="0"/>
    <n v="0"/>
    <n v="0"/>
    <n v="0"/>
    <n v="0"/>
    <n v="0"/>
    <n v="0"/>
    <n v="0"/>
    <n v="0"/>
    <n v="41"/>
    <n v="41"/>
    <n v="0"/>
    <n v="20"/>
    <n v="5"/>
    <n v="255"/>
    <n v="236"/>
    <n v="3"/>
    <n v="172"/>
    <n v="172"/>
    <n v="2"/>
    <n v="0"/>
    <n v="0"/>
    <n v="2"/>
    <n v="2"/>
    <n v="0"/>
    <n v="42"/>
    <n v="42"/>
    <n v="0"/>
    <n v="236"/>
    <n v="37880"/>
    <n v="5"/>
    <n v="1820"/>
    <n v="3"/>
    <n v="1405"/>
    <n v="0"/>
    <n v="0"/>
    <n v="1"/>
    <n v="108"/>
    <n v="3"/>
    <n v="740"/>
    <n v="1"/>
    <n v="474"/>
    <n v="1"/>
    <n v="386"/>
    <n v="0"/>
    <n v="0"/>
    <n v="0"/>
    <n v="0"/>
    <n v="0"/>
    <n v="0"/>
    <n v="1"/>
    <n v="498"/>
    <n v="0"/>
    <n v="0"/>
    <n v="4"/>
    <n v="1022"/>
    <n v="1"/>
    <n v="1"/>
    <d v="2010-04-15T16:08:50"/>
    <n v="0"/>
  </r>
  <r>
    <s v="01/063115"/>
    <n v="89"/>
    <s v="CZ010"/>
    <s v="Hlavní město Praha"/>
    <s v="60"/>
    <x v="2"/>
    <s v="Černé divadlo Jiřího Srnce"/>
    <n v="1"/>
    <n v="0"/>
    <s v="Reduta"/>
    <n v="10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12"/>
    <n v="2"/>
    <n v="0"/>
    <n v="1"/>
    <n v="0"/>
    <n v="0"/>
    <n v="0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6"/>
    <n v="116"/>
    <n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6"/>
    <n v="116"/>
    <n v="62"/>
    <n v="0"/>
    <n v="0"/>
    <n v="0"/>
    <n v="0"/>
    <n v="0"/>
    <n v="0"/>
    <n v="0"/>
    <n v="0"/>
    <n v="0"/>
    <n v="0"/>
    <n v="0"/>
    <n v="116"/>
    <n v="34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11T14:33:05"/>
    <n v="0"/>
  </r>
  <r>
    <s v="01/066115"/>
    <n v="40"/>
    <s v="CZ010"/>
    <s v="Hlavní město Praha"/>
    <s v="70"/>
    <x v="1"/>
    <s v="JULIE &amp; spol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15"/>
    <n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2"/>
    <n v="0"/>
    <n v="0"/>
    <n v="0"/>
    <n v="0"/>
    <n v="0"/>
    <n v="4"/>
    <n v="0"/>
    <n v="22"/>
    <n v="0"/>
    <n v="0"/>
    <n v="0"/>
    <n v="0"/>
    <n v="0"/>
    <n v="5"/>
    <n v="270"/>
    <n v="3"/>
    <n v="150"/>
    <n v="4"/>
    <n v="280"/>
    <n v="0"/>
    <n v="0"/>
    <n v="0"/>
    <n v="0"/>
    <n v="0"/>
    <n v="0"/>
    <n v="0"/>
    <n v="0"/>
    <n v="1"/>
    <n v="30"/>
    <n v="9"/>
    <n v="605"/>
    <n v="0"/>
    <n v="0"/>
    <n v="0"/>
    <n v="0"/>
    <n v="0"/>
    <n v="0"/>
    <n v="0"/>
    <n v="0"/>
    <n v="0"/>
    <n v="0"/>
    <n v="1"/>
    <n v="1"/>
    <d v="2010-05-03T14:49:16"/>
    <n v="0"/>
  </r>
  <r>
    <s v="01/067115"/>
    <n v="88"/>
    <s v="CZ010"/>
    <s v="Hlavní město Praha"/>
    <s v="60"/>
    <x v="2"/>
    <s v="Renée Nachtigalová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115"/>
    <n v="0"/>
    <n v="0"/>
    <n v="0"/>
    <n v="0"/>
    <n v="0"/>
    <n v="0"/>
    <n v="0"/>
    <n v="0"/>
    <n v="0"/>
    <n v="0"/>
    <n v="0"/>
    <n v="0"/>
    <n v="0"/>
    <n v="115"/>
    <n v="36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5-04T09:58:42"/>
    <n v="0"/>
  </r>
  <r>
    <s v="01/069116"/>
    <n v="182"/>
    <s v="CZ010"/>
    <s v="Hlavní město Praha"/>
    <s v="71"/>
    <x v="1"/>
    <s v="Městská část Praha 6"/>
    <n v="1"/>
    <n v="0"/>
    <s v="Dejvické divadlo"/>
    <n v="125"/>
    <s v="0"/>
    <n v="0"/>
    <s v="0"/>
    <n v="0"/>
    <s v="0"/>
    <n v="0"/>
    <n v="1"/>
    <n v="1"/>
    <n v="0"/>
    <n v="0"/>
    <n v="0"/>
    <n v="0"/>
    <n v="0"/>
    <n v="0"/>
    <n v="0"/>
    <n v="1"/>
    <s v="ANO"/>
    <n v="7.5"/>
    <n v="0"/>
    <n v="0"/>
    <n v="0"/>
    <n v="0"/>
    <n v="0"/>
    <n v="0"/>
    <n v="3.5"/>
    <n v="11"/>
    <n v="27"/>
    <n v="11"/>
    <n v="0"/>
    <n v="11.2"/>
    <n v="0"/>
    <n v="4.9000000000000004"/>
    <n v="13"/>
    <n v="38.1"/>
    <n v="40"/>
    <n v="13"/>
    <n v="3"/>
    <n v="229"/>
    <n v="188"/>
    <n v="4"/>
    <n v="19"/>
    <n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229"/>
    <n v="188"/>
    <n v="4"/>
    <n v="31"/>
    <n v="31"/>
    <n v="1"/>
    <n v="0"/>
    <n v="0"/>
    <n v="0"/>
    <n v="0"/>
    <n v="0"/>
    <n v="12"/>
    <n v="12"/>
    <n v="0"/>
    <n v="190"/>
    <n v="23631"/>
    <n v="10"/>
    <n v="4370"/>
    <n v="4"/>
    <n v="1270"/>
    <n v="4"/>
    <n v="1300"/>
    <n v="2"/>
    <n v="510"/>
    <n v="3"/>
    <n v="1228"/>
    <n v="6"/>
    <n v="1611"/>
    <n v="0"/>
    <n v="0"/>
    <n v="3"/>
    <n v="1230"/>
    <n v="0"/>
    <n v="0"/>
    <n v="2"/>
    <n v="500"/>
    <n v="0"/>
    <n v="0"/>
    <n v="1"/>
    <n v="260"/>
    <n v="4"/>
    <n v="1470"/>
    <n v="1"/>
    <n v="1"/>
    <d v="2010-04-16T11:36:33"/>
    <n v="0"/>
  </r>
  <r>
    <s v="01/070116"/>
    <n v="21"/>
    <s v="CZ010"/>
    <s v="Hlavní město Praha"/>
    <s v="21"/>
    <x v="0"/>
    <s v="Hlavní město Praha"/>
    <n v="1"/>
    <n v="0"/>
    <s v="Divadlo Spejbla a Hurvínka"/>
    <n v="250"/>
    <s v="0"/>
    <n v="0"/>
    <s v="0"/>
    <n v="0"/>
    <s v="0"/>
    <n v="0"/>
    <n v="1"/>
    <n v="0"/>
    <n v="0"/>
    <n v="0"/>
    <n v="0"/>
    <n v="0"/>
    <n v="0"/>
    <n v="1"/>
    <n v="0"/>
    <n v="1"/>
    <s v="ANO"/>
    <n v="12"/>
    <n v="0"/>
    <n v="0"/>
    <n v="0"/>
    <n v="0"/>
    <n v="0"/>
    <n v="0"/>
    <n v="1"/>
    <n v="13"/>
    <n v="0"/>
    <n v="8"/>
    <n v="0"/>
    <n v="9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32"/>
    <n v="188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32"/>
    <n v="188"/>
    <n v="52"/>
    <n v="0"/>
    <n v="0"/>
    <n v="0"/>
    <n v="8"/>
    <n v="0"/>
    <n v="215"/>
    <n v="174"/>
    <n v="20"/>
    <n v="0"/>
    <n v="0"/>
    <n v="0"/>
    <n v="188"/>
    <n v="34832"/>
    <n v="11"/>
    <n v="2710"/>
    <n v="2"/>
    <n v="450"/>
    <n v="0"/>
    <n v="0"/>
    <n v="2"/>
    <n v="520"/>
    <n v="0"/>
    <n v="0"/>
    <n v="1"/>
    <n v="325"/>
    <n v="0"/>
    <n v="0"/>
    <n v="0"/>
    <n v="0"/>
    <n v="1"/>
    <n v="320"/>
    <n v="6"/>
    <n v="1750"/>
    <n v="0"/>
    <n v="0"/>
    <n v="10"/>
    <n v="3205"/>
    <n v="11"/>
    <n v="4350"/>
    <n v="1"/>
    <n v="1"/>
    <d v="2010-05-04T10:40:30"/>
    <n v="0"/>
  </r>
  <r>
    <s v="01/073116"/>
    <n v="129"/>
    <s v="CZ010"/>
    <s v="Hlavní město Praha"/>
    <s v="70"/>
    <x v="1"/>
    <s v="Buchty a loutky o.s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8"/>
    <n v="0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08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08"/>
    <n v="0"/>
    <n v="11"/>
    <n v="0"/>
    <n v="0"/>
    <n v="0"/>
    <n v="7"/>
    <n v="1"/>
    <n v="134"/>
    <n v="0"/>
    <n v="5"/>
    <n v="0"/>
    <n v="0"/>
    <n v="0"/>
    <n v="139"/>
    <n v="0"/>
    <n v="28"/>
    <n v="0"/>
    <n v="3"/>
    <n v="0"/>
    <n v="3"/>
    <n v="0"/>
    <n v="7"/>
    <n v="0"/>
    <n v="3"/>
    <n v="0"/>
    <n v="5"/>
    <n v="0"/>
    <n v="7"/>
    <n v="0"/>
    <n v="1"/>
    <n v="0"/>
    <n v="1"/>
    <n v="0"/>
    <n v="2"/>
    <n v="0"/>
    <n v="3"/>
    <n v="0"/>
    <n v="3"/>
    <n v="0"/>
    <n v="3"/>
    <n v="0"/>
    <n v="0"/>
    <n v="1"/>
    <d v="2010-04-01T11:15:44"/>
    <n v="0"/>
  </r>
  <r>
    <s v="01/074116"/>
    <n v="181"/>
    <s v="CZ010"/>
    <s v="Hlavní město Praha"/>
    <s v="70"/>
    <x v="1"/>
    <s v="Ministerstvo vnitra ČR"/>
    <n v="2"/>
    <n v="0"/>
    <s v="Obludárium - šapitó"/>
    <n v="120"/>
    <s v="Divadelní loď Tajemství"/>
    <n v="17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17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0"/>
    <n v="40"/>
    <n v="74"/>
    <n v="24"/>
    <n v="24"/>
    <n v="0"/>
    <n v="3"/>
    <n v="0"/>
    <n v="40"/>
    <n v="40"/>
    <n v="74"/>
    <n v="42"/>
    <n v="42"/>
    <n v="0"/>
    <n v="0"/>
    <n v="0"/>
    <n v="0"/>
    <n v="0"/>
    <n v="0"/>
    <n v="4"/>
    <n v="4"/>
    <n v="0"/>
    <n v="22"/>
    <n v="2640"/>
    <n v="0"/>
    <n v="0"/>
    <n v="7"/>
    <n v="840"/>
    <n v="0"/>
    <n v="0"/>
    <n v="0"/>
    <n v="0"/>
    <n v="5"/>
    <n v="600"/>
    <n v="0"/>
    <n v="0"/>
    <n v="0"/>
    <n v="0"/>
    <n v="0"/>
    <n v="0"/>
    <n v="0"/>
    <n v="0"/>
    <n v="6"/>
    <n v="720"/>
    <n v="0"/>
    <n v="0"/>
    <n v="0"/>
    <n v="0"/>
    <n v="0"/>
    <n v="0"/>
    <n v="1"/>
    <n v="1"/>
    <d v="2010-05-03T13:57:22"/>
    <n v="0"/>
  </r>
  <r>
    <s v="01/075116"/>
    <n v="131"/>
    <s v="CZ010"/>
    <s v="Hlavní město Praha"/>
    <s v="60"/>
    <x v="2"/>
    <s v="Luděk Jiřík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0"/>
    <n v="0"/>
    <n v="0"/>
    <n v="0"/>
    <n v="0"/>
    <n v="0"/>
    <n v="7"/>
    <n v="0"/>
    <n v="27"/>
    <n v="12"/>
    <n v="2"/>
    <n v="94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94"/>
    <n v="52"/>
    <n v="0"/>
    <n v="0"/>
    <n v="0"/>
    <n v="0"/>
    <n v="12"/>
    <n v="2"/>
    <n v="94"/>
    <n v="52"/>
    <n v="0"/>
    <n v="0"/>
    <n v="0"/>
    <n v="0"/>
    <n v="69"/>
    <n v="9100"/>
    <n v="3"/>
    <n v="1040"/>
    <n v="0"/>
    <n v="0"/>
    <n v="0"/>
    <n v="0"/>
    <n v="0"/>
    <n v="0"/>
    <n v="3"/>
    <n v="810"/>
    <n v="0"/>
    <n v="0"/>
    <n v="1"/>
    <n v="150"/>
    <n v="0"/>
    <n v="0"/>
    <n v="7"/>
    <n v="1750"/>
    <n v="0"/>
    <n v="0"/>
    <n v="11"/>
    <n v="1540"/>
    <n v="0"/>
    <n v="0"/>
    <n v="0"/>
    <n v="0"/>
    <n v="1"/>
    <n v="1"/>
    <d v="2010-04-01T12:22:15"/>
    <n v="0"/>
  </r>
  <r>
    <s v="01/079116"/>
    <n v="173"/>
    <s v="CZ010"/>
    <s v="Hlavní město Praha"/>
    <s v="70"/>
    <x v="1"/>
    <s v="Ministerstvo vnitra ČR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"/>
    <n v="0"/>
    <n v="16"/>
    <n v="0"/>
    <n v="0"/>
    <n v="0"/>
    <n v="5"/>
    <n v="0"/>
    <n v="5"/>
    <n v="0"/>
    <n v="16"/>
    <n v="0"/>
    <n v="0"/>
    <n v="0"/>
    <n v="5"/>
    <n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4T15:48:17"/>
    <n v="0"/>
  </r>
  <r>
    <s v="01/083118"/>
    <n v="198"/>
    <s v="CZ010"/>
    <s v="Hlavní město Praha"/>
    <s v="21"/>
    <x v="0"/>
    <s v="Hlavní město Praha"/>
    <n v="1"/>
    <n v="0"/>
    <s v="Divadlo pod Palmovkou"/>
    <n v="280"/>
    <s v="0"/>
    <n v="0"/>
    <s v="0"/>
    <n v="0"/>
    <s v="0"/>
    <n v="0"/>
    <n v="1"/>
    <n v="1"/>
    <n v="0"/>
    <n v="0"/>
    <n v="0"/>
    <n v="0"/>
    <n v="0"/>
    <n v="0"/>
    <n v="0"/>
    <n v="1"/>
    <s v="ANO"/>
    <n v="17"/>
    <n v="0"/>
    <n v="0"/>
    <n v="0"/>
    <n v="0"/>
    <n v="0"/>
    <n v="0"/>
    <n v="4"/>
    <n v="21"/>
    <n v="68"/>
    <n v="15"/>
    <n v="0"/>
    <n v="12"/>
    <n v="0"/>
    <n v="7.4"/>
    <n v="35"/>
    <n v="55.4"/>
    <n v="103"/>
    <n v="16"/>
    <n v="2"/>
    <n v="242"/>
    <n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242"/>
    <n v="203"/>
    <n v="0"/>
    <n v="0"/>
    <n v="0"/>
    <n v="0"/>
    <n v="0"/>
    <n v="0"/>
    <n v="0"/>
    <n v="0"/>
    <n v="0"/>
    <n v="0"/>
    <n v="0"/>
    <n v="0"/>
    <n v="203"/>
    <n v="48909"/>
    <n v="9"/>
    <n v="3412"/>
    <n v="1"/>
    <n v="390"/>
    <n v="0"/>
    <n v="0"/>
    <n v="0"/>
    <n v="0"/>
    <n v="5"/>
    <n v="2708"/>
    <n v="2"/>
    <n v="980"/>
    <n v="4"/>
    <n v="1740"/>
    <n v="5"/>
    <n v="1521"/>
    <n v="6"/>
    <n v="2820"/>
    <n v="2"/>
    <n v="556"/>
    <n v="1"/>
    <n v="513"/>
    <n v="1"/>
    <n v="687"/>
    <n v="3"/>
    <n v="1491"/>
    <n v="1"/>
    <n v="1"/>
    <d v="2010-05-03T11:24:29"/>
    <n v="0"/>
  </r>
  <r>
    <s v="01/084118"/>
    <n v="17"/>
    <s v="CZ010"/>
    <s v="Hlavní město Praha"/>
    <s v="21"/>
    <x v="0"/>
    <s v="MHMP"/>
    <n v="2"/>
    <n v="1"/>
    <s v="Hudební divadlo Karlín"/>
    <n v="921"/>
    <s v="0"/>
    <n v="0"/>
    <s v="0"/>
    <n v="0"/>
    <s v="0"/>
    <n v="0"/>
    <n v="1"/>
    <n v="0"/>
    <n v="0"/>
    <n v="0"/>
    <n v="1"/>
    <n v="0"/>
    <n v="0"/>
    <n v="0"/>
    <n v="0"/>
    <n v="0"/>
    <s v="NE"/>
    <n v="0"/>
    <n v="3"/>
    <n v="0"/>
    <n v="13"/>
    <n v="8"/>
    <n v="13"/>
    <n v="1"/>
    <n v="7"/>
    <n v="36"/>
    <n v="338"/>
    <n v="42"/>
    <n v="0"/>
    <n v="15"/>
    <n v="0"/>
    <n v="21"/>
    <n v="33"/>
    <n v="114"/>
    <n v="371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40"/>
    <n v="40"/>
    <n v="0"/>
    <n v="0"/>
    <n v="0"/>
    <n v="0"/>
    <n v="4"/>
    <n v="0"/>
    <n v="144"/>
    <n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6"/>
    <n v="0"/>
    <n v="7"/>
    <n v="1"/>
    <n v="184"/>
    <n v="184"/>
    <n v="0"/>
    <n v="6"/>
    <n v="6"/>
    <n v="0"/>
    <n v="0"/>
    <n v="0"/>
    <n v="0"/>
    <n v="0"/>
    <n v="0"/>
    <n v="0"/>
    <n v="0"/>
    <n v="0"/>
    <n v="184"/>
    <n v="1625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1-29T14:13:41"/>
    <n v="0"/>
  </r>
  <r>
    <s v="01/09111A"/>
    <n v="150"/>
    <s v="CZ010"/>
    <s v="Hlavní město Praha"/>
    <s v="60"/>
    <x v="2"/>
    <s v="Josef Dvořák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4"/>
    <n v="1"/>
    <n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78"/>
    <n v="0"/>
    <n v="0"/>
    <n v="0"/>
    <n v="0"/>
    <n v="0"/>
    <n v="0"/>
    <n v="0"/>
    <n v="0"/>
    <n v="0"/>
    <n v="0"/>
    <n v="0"/>
    <n v="0"/>
    <n v="0"/>
    <n v="20"/>
    <n v="0"/>
    <n v="9"/>
    <n v="0"/>
    <n v="5"/>
    <n v="0"/>
    <n v="5"/>
    <n v="0"/>
    <n v="6"/>
    <n v="0"/>
    <n v="3"/>
    <n v="0"/>
    <n v="3"/>
    <n v="0"/>
    <n v="5"/>
    <n v="0"/>
    <n v="3"/>
    <n v="0"/>
    <n v="2"/>
    <n v="0"/>
    <n v="7"/>
    <n v="0"/>
    <n v="1"/>
    <n v="0"/>
    <n v="2"/>
    <n v="0"/>
    <n v="7"/>
    <n v="0"/>
    <n v="0"/>
    <n v="1"/>
    <d v="2010-04-08T11:15:36"/>
    <n v="0"/>
  </r>
  <r>
    <s v="01/09211A"/>
    <n v="211"/>
    <s v="CZ010"/>
    <s v="Hlavní město Praha"/>
    <s v="70"/>
    <x v="1"/>
    <s v="Eva Bergerova"/>
    <n v="2"/>
    <n v="0"/>
    <s v="Velký sál"/>
    <n v="200"/>
    <s v="Auerbachův sklep"/>
    <n v="3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1"/>
    <n v="1"/>
    <n v="0"/>
    <n v="3"/>
    <n v="0"/>
    <n v="5"/>
    <n v="0"/>
    <n v="1"/>
    <n v="0"/>
    <n v="10"/>
    <n v="0"/>
    <n v="12"/>
    <n v="3"/>
    <n v="166"/>
    <n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7"/>
    <n v="7"/>
    <n v="0"/>
    <n v="0"/>
    <n v="0"/>
    <n v="0"/>
    <n v="1"/>
    <n v="0"/>
    <n v="5"/>
    <n v="5"/>
    <n v="0"/>
    <n v="0"/>
    <n v="0"/>
    <n v="0"/>
    <n v="15"/>
    <n v="3"/>
    <n v="186"/>
    <n v="181"/>
    <n v="0"/>
    <n v="0"/>
    <n v="0"/>
    <n v="0"/>
    <n v="2"/>
    <n v="1"/>
    <n v="75"/>
    <n v="75"/>
    <n v="0"/>
    <n v="0"/>
    <n v="0"/>
    <n v="0"/>
    <n v="182"/>
    <n v="15134"/>
    <n v="1"/>
    <n v="100"/>
    <n v="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n v="0"/>
    <n v="0"/>
    <n v="0"/>
    <n v="1"/>
    <n v="0"/>
    <d v="2010-05-03T09:48:01"/>
    <n v="0"/>
  </r>
  <r>
    <s v="01/094213"/>
    <n v="37"/>
    <s v="CZ020"/>
    <s v="Středočeský kraj"/>
    <s v="22"/>
    <x v="0"/>
    <s v="Statutární město Kladno"/>
    <n v="2"/>
    <n v="0"/>
    <s v="Středočeské divadlo Kladno"/>
    <n v="448"/>
    <s v="Divadlo Lampion"/>
    <n v="186"/>
    <s v="0"/>
    <n v="0"/>
    <s v="0"/>
    <n v="0"/>
    <n v="2"/>
    <n v="1"/>
    <n v="0"/>
    <n v="0"/>
    <n v="0"/>
    <n v="0"/>
    <n v="0"/>
    <n v="1"/>
    <n v="0"/>
    <n v="0"/>
    <s v="NE"/>
    <n v="27"/>
    <n v="0"/>
    <n v="0"/>
    <n v="0"/>
    <n v="0"/>
    <n v="0"/>
    <n v="0"/>
    <n v="6"/>
    <n v="33"/>
    <n v="16"/>
    <n v="37.5"/>
    <n v="0"/>
    <n v="13.7"/>
    <n v="0"/>
    <n v="12"/>
    <n v="80"/>
    <n v="96.2"/>
    <n v="96"/>
    <n v="19"/>
    <n v="7"/>
    <n v="155"/>
    <n v="125"/>
    <n v="0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6"/>
    <n v="13"/>
    <n v="0"/>
    <n v="3"/>
    <n v="3"/>
    <n v="0"/>
    <n v="22"/>
    <n v="5"/>
    <n v="224"/>
    <n v="185"/>
    <n v="1"/>
    <n v="1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0"/>
    <n v="10"/>
    <n v="10"/>
    <n v="0"/>
    <n v="42"/>
    <n v="13"/>
    <n v="403"/>
    <n v="331"/>
    <n v="1"/>
    <n v="45"/>
    <n v="45"/>
    <n v="0"/>
    <n v="23"/>
    <n v="6"/>
    <n v="278"/>
    <n v="219"/>
    <n v="0"/>
    <n v="24"/>
    <n v="24"/>
    <n v="0"/>
    <n v="8"/>
    <n v="2322"/>
    <n v="356"/>
    <n v="66848"/>
    <n v="5"/>
    <n v="1400"/>
    <n v="2"/>
    <n v="650"/>
    <n v="3"/>
    <n v="1200"/>
    <n v="17"/>
    <n v="4958"/>
    <n v="1"/>
    <n v="250"/>
    <n v="5"/>
    <n v="1850"/>
    <n v="2"/>
    <n v="800"/>
    <n v="0"/>
    <n v="0"/>
    <n v="0"/>
    <n v="0"/>
    <n v="2"/>
    <n v="500"/>
    <n v="0"/>
    <n v="0"/>
    <n v="2"/>
    <n v="436"/>
    <n v="1"/>
    <n v="1"/>
    <d v="2010-05-04T10:42:59"/>
    <n v="0"/>
  </r>
  <r>
    <s v="01/101217"/>
    <n v="108"/>
    <s v="CZ020"/>
    <s v="Středočeský kraj"/>
    <s v="22"/>
    <x v="0"/>
    <s v="Statutární město Mladá Boleslav"/>
    <n v="2"/>
    <n v="0"/>
    <s v="Velká scéna"/>
    <n v="344"/>
    <s v="Malá scéna"/>
    <n v="84"/>
    <s v="0"/>
    <n v="0"/>
    <s v="0"/>
    <n v="0"/>
    <n v="1"/>
    <n v="1"/>
    <n v="0"/>
    <n v="0"/>
    <n v="0"/>
    <n v="0"/>
    <n v="0"/>
    <n v="0"/>
    <n v="0"/>
    <n v="0"/>
    <s v="NE"/>
    <n v="18"/>
    <n v="0"/>
    <n v="0"/>
    <n v="0"/>
    <n v="0"/>
    <n v="0"/>
    <n v="0"/>
    <n v="7"/>
    <n v="25"/>
    <n v="22"/>
    <n v="22.4"/>
    <n v="0"/>
    <n v="7"/>
    <n v="0"/>
    <n v="11.6"/>
    <n v="0"/>
    <n v="66"/>
    <n v="22"/>
    <n v="18"/>
    <n v="5"/>
    <n v="193"/>
    <n v="150"/>
    <n v="0"/>
    <n v="82"/>
    <n v="82"/>
    <n v="0"/>
    <n v="0"/>
    <n v="0"/>
    <n v="0"/>
    <n v="0"/>
    <n v="0"/>
    <n v="1"/>
    <n v="1"/>
    <n v="0"/>
    <n v="0"/>
    <n v="0"/>
    <n v="0"/>
    <n v="0"/>
    <n v="0"/>
    <n v="2"/>
    <n v="2"/>
    <n v="0"/>
    <n v="2"/>
    <n v="1"/>
    <n v="47"/>
    <n v="27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20"/>
    <n v="6"/>
    <n v="240"/>
    <n v="177"/>
    <n v="0"/>
    <n v="90"/>
    <n v="90"/>
    <n v="0"/>
    <n v="7"/>
    <n v="2"/>
    <n v="60"/>
    <n v="53"/>
    <n v="0"/>
    <n v="47"/>
    <n v="47"/>
    <n v="0"/>
    <n v="5"/>
    <n v="1334"/>
    <n v="191"/>
    <n v="50543"/>
    <n v="2"/>
    <n v="991"/>
    <n v="1"/>
    <n v="310"/>
    <n v="1"/>
    <n v="320"/>
    <n v="9"/>
    <n v="3884"/>
    <n v="6"/>
    <n v="2636"/>
    <n v="2"/>
    <n v="659"/>
    <n v="14"/>
    <n v="5085"/>
    <n v="3"/>
    <n v="875"/>
    <n v="3"/>
    <n v="1226"/>
    <n v="1"/>
    <n v="513"/>
    <n v="1"/>
    <n v="687"/>
    <n v="1"/>
    <n v="474"/>
    <n v="1"/>
    <n v="1"/>
    <d v="2010-03-25T14:26:39"/>
    <n v="0"/>
  </r>
  <r>
    <s v="01/10221B"/>
    <n v="118"/>
    <s v="CZ020"/>
    <s v="Středočeský kraj"/>
    <s v="30"/>
    <x v="0"/>
    <s v="Město Příbram"/>
    <n v="2"/>
    <n v="0"/>
    <s v="Velká scéna"/>
    <n v="317"/>
    <s v="Malá scéna"/>
    <n v="146"/>
    <s v="0"/>
    <n v="0"/>
    <s v="0"/>
    <n v="0"/>
    <n v="1"/>
    <n v="1"/>
    <n v="0"/>
    <n v="0"/>
    <n v="0"/>
    <n v="0"/>
    <n v="0"/>
    <n v="0"/>
    <n v="0"/>
    <n v="0"/>
    <s v="NE"/>
    <n v="14.5"/>
    <n v="0"/>
    <n v="0"/>
    <n v="0"/>
    <n v="0"/>
    <n v="0"/>
    <n v="0"/>
    <n v="5.7"/>
    <n v="20.2"/>
    <n v="31"/>
    <n v="21"/>
    <n v="0"/>
    <n v="14.8"/>
    <n v="0"/>
    <n v="12"/>
    <n v="0"/>
    <n v="68"/>
    <n v="31"/>
    <n v="16"/>
    <n v="7"/>
    <n v="200"/>
    <n v="95"/>
    <n v="1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"/>
    <n v="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7"/>
    <n v="16"/>
    <n v="0"/>
    <n v="7"/>
    <n v="7"/>
    <n v="0"/>
    <n v="21"/>
    <n v="7"/>
    <n v="228"/>
    <n v="119"/>
    <n v="1"/>
    <n v="32"/>
    <n v="32"/>
    <n v="0"/>
    <n v="8"/>
    <n v="2"/>
    <n v="71"/>
    <n v="51"/>
    <n v="1"/>
    <n v="7"/>
    <n v="7"/>
    <n v="0"/>
    <n v="44"/>
    <n v="12105"/>
    <n v="134"/>
    <n v="25118"/>
    <n v="7"/>
    <n v="3404"/>
    <n v="6"/>
    <n v="2680"/>
    <n v="2"/>
    <n v="754"/>
    <n v="6"/>
    <n v="2768"/>
    <n v="1"/>
    <n v="360"/>
    <n v="4"/>
    <n v="1639"/>
    <n v="4"/>
    <n v="1549"/>
    <n v="4"/>
    <n v="1328"/>
    <n v="5"/>
    <n v="1602"/>
    <n v="1"/>
    <n v="513"/>
    <n v="7"/>
    <n v="1370"/>
    <n v="3"/>
    <n v="1521"/>
    <n v="1"/>
    <n v="1"/>
    <d v="2010-03-29T12:12:47"/>
    <n v="0"/>
  </r>
  <r>
    <s v="01/103311"/>
    <n v="170"/>
    <s v="CZ031"/>
    <s v="Jihočeský kraj"/>
    <s v="22"/>
    <x v="0"/>
    <s v="Statutární město České Budějovice"/>
    <n v="4"/>
    <n v="0"/>
    <s v="Historická budova JD"/>
    <n v="253"/>
    <s v="DK Metropol"/>
    <n v="535"/>
    <s v="Malé divadlo"/>
    <n v="100"/>
    <s v="Otáčivé hlediště Český Krumlov"/>
    <n v="644"/>
    <n v="4"/>
    <n v="1"/>
    <n v="1"/>
    <n v="0"/>
    <n v="0"/>
    <n v="1"/>
    <n v="0"/>
    <n v="1"/>
    <n v="0"/>
    <n v="0"/>
    <s v="NE"/>
    <n v="30.5"/>
    <n v="15"/>
    <n v="7"/>
    <n v="32.200000000000003"/>
    <n v="13"/>
    <n v="49"/>
    <n v="23"/>
    <n v="17.5"/>
    <n v="144.19999999999999"/>
    <n v="0"/>
    <n v="73.2"/>
    <n v="0"/>
    <n v="22.2"/>
    <n v="0"/>
    <n v="22.3"/>
    <n v="0"/>
    <n v="261.89999999999998"/>
    <n v="0"/>
    <n v="23"/>
    <n v="7"/>
    <n v="197"/>
    <n v="188"/>
    <n v="17"/>
    <n v="3"/>
    <n v="3"/>
    <n v="0"/>
    <n v="9"/>
    <n v="4"/>
    <n v="59"/>
    <n v="56"/>
    <n v="1"/>
    <n v="2"/>
    <n v="2"/>
    <n v="1"/>
    <n v="4"/>
    <n v="0"/>
    <n v="42"/>
    <n v="34"/>
    <n v="0"/>
    <n v="0"/>
    <n v="0"/>
    <n v="0"/>
    <n v="1"/>
    <n v="0"/>
    <n v="6"/>
    <n v="6"/>
    <n v="0"/>
    <n v="0"/>
    <n v="0"/>
    <n v="0"/>
    <n v="5"/>
    <n v="2"/>
    <n v="32"/>
    <n v="29"/>
    <n v="1"/>
    <n v="1"/>
    <n v="1"/>
    <n v="0"/>
    <n v="0"/>
    <n v="0"/>
    <n v="0"/>
    <n v="0"/>
    <n v="0"/>
    <n v="0"/>
    <n v="0"/>
    <n v="0"/>
    <n v="18"/>
    <n v="5"/>
    <n v="199"/>
    <n v="15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19"/>
    <n v="0"/>
    <n v="4"/>
    <n v="8"/>
    <n v="8"/>
    <n v="0"/>
    <n v="62"/>
    <n v="18"/>
    <n v="554"/>
    <n v="468"/>
    <n v="25"/>
    <n v="17"/>
    <n v="17"/>
    <n v="1"/>
    <n v="20"/>
    <n v="5"/>
    <n v="201"/>
    <n v="157"/>
    <n v="2"/>
    <n v="3"/>
    <n v="3"/>
    <n v="0"/>
    <n v="9"/>
    <n v="2550"/>
    <n v="5"/>
    <n v="1800"/>
    <n v="521"/>
    <n v="137076"/>
    <n v="3"/>
    <n v="1050"/>
    <n v="0"/>
    <n v="0"/>
    <n v="1"/>
    <n v="500"/>
    <n v="1"/>
    <n v="200"/>
    <n v="7"/>
    <n v="3400"/>
    <n v="0"/>
    <n v="0"/>
    <n v="3"/>
    <n v="750"/>
    <n v="1"/>
    <n v="100"/>
    <n v="0"/>
    <n v="0"/>
    <n v="0"/>
    <n v="0"/>
    <n v="3"/>
    <n v="1500"/>
    <n v="1"/>
    <n v="1"/>
    <d v="2010-05-03T11:41:57"/>
    <n v="0"/>
  </r>
  <r>
    <s v="01/105311"/>
    <n v="47"/>
    <s v="CZ031"/>
    <s v="Jihočeský kraj"/>
    <s v="70"/>
    <x v="1"/>
    <s v="D. Tesař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0"/>
    <n v="0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"/>
    <n v="39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60"/>
    <n v="0"/>
    <n v="8"/>
    <n v="0"/>
    <n v="0"/>
    <n v="0"/>
    <n v="15"/>
    <n v="1"/>
    <n v="99"/>
    <n v="0"/>
    <n v="16"/>
    <n v="0"/>
    <n v="0"/>
    <n v="0"/>
    <n v="3"/>
    <n v="0"/>
    <n v="8"/>
    <n v="0"/>
    <n v="2"/>
    <n v="0"/>
    <n v="0"/>
    <n v="0"/>
    <n v="2"/>
    <n v="0"/>
    <n v="9"/>
    <n v="0"/>
    <n v="18"/>
    <n v="0"/>
    <n v="4"/>
    <n v="0"/>
    <n v="1"/>
    <n v="0"/>
    <n v="29"/>
    <n v="0"/>
    <n v="9"/>
    <n v="0"/>
    <n v="3"/>
    <n v="0"/>
    <n v="1"/>
    <n v="0"/>
    <n v="1"/>
    <n v="0"/>
    <n v="6"/>
    <n v="0"/>
    <n v="12"/>
    <n v="0"/>
    <n v="0"/>
    <n v="0"/>
    <n v="4"/>
    <n v="0"/>
    <n v="0"/>
    <n v="0"/>
    <d v="2010-08-10T15:46:31"/>
    <n v="0"/>
  </r>
  <r>
    <s v="01/107311"/>
    <n v="183"/>
    <s v="CZ031"/>
    <s v="Jihočeský kraj"/>
    <s v="70"/>
    <x v="1"/>
    <s v="Studio dell´arte 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17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"/>
    <n v="176"/>
    <n v="0"/>
    <n v="1"/>
    <n v="0"/>
    <n v="0"/>
    <n v="0"/>
    <n v="16"/>
    <n v="2"/>
    <n v="176"/>
    <n v="0"/>
    <n v="1"/>
    <n v="0"/>
    <n v="0"/>
    <n v="0"/>
    <n v="33"/>
    <n v="2640"/>
    <n v="4"/>
    <n v="400"/>
    <n v="83"/>
    <n v="7560"/>
    <n v="7"/>
    <n v="560"/>
    <n v="5"/>
    <n v="300"/>
    <n v="0"/>
    <n v="0"/>
    <n v="1"/>
    <n v="100"/>
    <n v="9"/>
    <n v="810"/>
    <n v="0"/>
    <n v="0"/>
    <n v="7"/>
    <n v="560"/>
    <n v="13"/>
    <n v="1300"/>
    <n v="14"/>
    <n v="1400"/>
    <n v="0"/>
    <n v="0"/>
    <n v="0"/>
    <n v="0"/>
    <n v="1"/>
    <n v="1"/>
    <d v="2010-05-03T14:21:17"/>
    <n v="0"/>
  </r>
  <r>
    <s v="01/108311"/>
    <n v="154"/>
    <s v="CZ031"/>
    <s v="Jihočeský kraj"/>
    <s v="60"/>
    <x v="2"/>
    <s v="Vítězslav Marčí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155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"/>
    <n v="220"/>
    <n v="0"/>
    <n v="20"/>
    <n v="0"/>
    <n v="0"/>
    <n v="0"/>
    <n v="7"/>
    <n v="0"/>
    <n v="160"/>
    <n v="0"/>
    <n v="20"/>
    <n v="0"/>
    <n v="0"/>
    <n v="0"/>
    <n v="50"/>
    <n v="0"/>
    <n v="10"/>
    <n v="0"/>
    <n v="35"/>
    <n v="0"/>
    <n v="3"/>
    <n v="0"/>
    <n v="2"/>
    <n v="0"/>
    <n v="2"/>
    <n v="0"/>
    <n v="2"/>
    <n v="0"/>
    <n v="10"/>
    <n v="0"/>
    <n v="10"/>
    <n v="0"/>
    <n v="5"/>
    <n v="0"/>
    <n v="28"/>
    <n v="0"/>
    <n v="28"/>
    <n v="0"/>
    <n v="5"/>
    <n v="0"/>
    <n v="30"/>
    <n v="0"/>
    <n v="0"/>
    <n v="1"/>
    <d v="2010-04-08T13:51:55"/>
    <n v="0"/>
  </r>
  <r>
    <s v="01/114323"/>
    <n v="45"/>
    <s v="CZ032"/>
    <s v="Plzeňský kraj"/>
    <s v="22"/>
    <x v="0"/>
    <s v="Statutární město Plzeň"/>
    <n v="3"/>
    <n v="0"/>
    <s v="Velké divadlo"/>
    <n v="444"/>
    <s v="Komorní divadlo"/>
    <n v="440"/>
    <s v="Divadlo v klubu"/>
    <n v="50"/>
    <s v="0"/>
    <n v="0"/>
    <n v="4"/>
    <n v="1"/>
    <n v="1"/>
    <n v="1"/>
    <n v="0"/>
    <n v="1"/>
    <n v="0"/>
    <n v="0"/>
    <n v="0"/>
    <n v="0"/>
    <s v="NE"/>
    <n v="24"/>
    <n v="29"/>
    <n v="4"/>
    <n v="68.3"/>
    <n v="20.6"/>
    <n v="65.3"/>
    <n v="0"/>
    <n v="23.8"/>
    <n v="210.4"/>
    <n v="368"/>
    <n v="110.1"/>
    <n v="0"/>
    <n v="30.7"/>
    <n v="0"/>
    <n v="39.200000000000003"/>
    <n v="0"/>
    <n v="390.4"/>
    <n v="368"/>
    <n v="17"/>
    <n v="6"/>
    <n v="171"/>
    <n v="170"/>
    <n v="0"/>
    <n v="2"/>
    <n v="2"/>
    <n v="0"/>
    <n v="12"/>
    <n v="4"/>
    <n v="116"/>
    <n v="109"/>
    <n v="5"/>
    <n v="0"/>
    <n v="0"/>
    <n v="0"/>
    <n v="14"/>
    <n v="4"/>
    <n v="156"/>
    <n v="155"/>
    <n v="0"/>
    <n v="0"/>
    <n v="0"/>
    <n v="0"/>
    <n v="0"/>
    <n v="0"/>
    <n v="0"/>
    <n v="0"/>
    <n v="0"/>
    <n v="0"/>
    <n v="0"/>
    <n v="0"/>
    <n v="8"/>
    <n v="2"/>
    <n v="78"/>
    <n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3"/>
    <n v="51"/>
    <n v="16"/>
    <n v="521"/>
    <n v="505"/>
    <n v="5"/>
    <n v="6"/>
    <n v="6"/>
    <n v="3"/>
    <n v="0"/>
    <n v="0"/>
    <n v="0"/>
    <n v="0"/>
    <n v="0"/>
    <n v="0"/>
    <n v="0"/>
    <n v="0"/>
    <n v="2"/>
    <n v="1000"/>
    <n v="1"/>
    <n v="481"/>
    <n v="1"/>
    <n v="800"/>
    <n v="506"/>
    <n v="160401"/>
    <n v="9"/>
    <n v="2880"/>
    <n v="0"/>
    <n v="0"/>
    <n v="0"/>
    <n v="0"/>
    <n v="1"/>
    <n v="800"/>
    <n v="0"/>
    <n v="0"/>
    <n v="0"/>
    <n v="0"/>
    <n v="0"/>
    <n v="0"/>
    <n v="1"/>
    <n v="400"/>
    <n v="0"/>
    <n v="0"/>
    <n v="0"/>
    <n v="0"/>
    <n v="1"/>
    <n v="1"/>
    <d v="2010-02-03T14:41:49"/>
    <n v="0"/>
  </r>
  <r>
    <s v="01/115323"/>
    <n v="75"/>
    <s v="CZ032"/>
    <s v="Plzeňský kraj"/>
    <s v="22"/>
    <x v="0"/>
    <s v="Město Plzeň"/>
    <n v="2"/>
    <n v="0"/>
    <s v="Divadelní sál"/>
    <n v="250"/>
    <s v="Klub divadla Alfa"/>
    <n v="60"/>
    <s v="0"/>
    <n v="0"/>
    <s v="0"/>
    <n v="0"/>
    <n v="1"/>
    <n v="0"/>
    <n v="0"/>
    <n v="0"/>
    <n v="0"/>
    <n v="0"/>
    <n v="0"/>
    <n v="1"/>
    <n v="0"/>
    <n v="0"/>
    <s v="NE"/>
    <n v="12"/>
    <n v="0"/>
    <n v="0"/>
    <n v="0"/>
    <n v="0"/>
    <n v="0"/>
    <n v="0"/>
    <n v="3"/>
    <n v="15"/>
    <n v="0"/>
    <n v="11"/>
    <n v="0"/>
    <n v="9"/>
    <n v="0"/>
    <n v="7"/>
    <n v="0"/>
    <n v="42"/>
    <n v="0"/>
    <n v="0"/>
    <n v="0"/>
    <n v="0"/>
    <n v="0"/>
    <n v="0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09"/>
    <n v="283"/>
    <n v="37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09"/>
    <n v="283"/>
    <n v="37"/>
    <n v="18"/>
    <n v="18"/>
    <n v="0"/>
    <n v="18"/>
    <n v="4"/>
    <n v="309"/>
    <n v="283"/>
    <n v="37"/>
    <n v="18"/>
    <n v="18"/>
    <n v="0"/>
    <n v="7"/>
    <n v="844"/>
    <n v="1"/>
    <n v="250"/>
    <n v="11"/>
    <n v="2250"/>
    <n v="283"/>
    <n v="39499"/>
    <n v="2"/>
    <n v="400"/>
    <n v="2"/>
    <n v="400"/>
    <n v="1"/>
    <n v="200"/>
    <n v="0"/>
    <n v="0"/>
    <n v="2"/>
    <n v="960"/>
    <n v="0"/>
    <n v="0"/>
    <n v="0"/>
    <n v="0"/>
    <n v="0"/>
    <n v="0"/>
    <n v="0"/>
    <n v="0"/>
    <n v="0"/>
    <n v="0"/>
    <n v="1"/>
    <n v="1"/>
    <d v="2010-03-08T14:26:18"/>
    <n v="0"/>
  </r>
  <r>
    <s v="01/118411"/>
    <n v="38"/>
    <s v="CZ041"/>
    <s v="Karlovarský kraj"/>
    <s v="30"/>
    <x v="0"/>
    <s v="Město Cheb"/>
    <n v="2"/>
    <n v="0"/>
    <s v="divadlo"/>
    <n v="240"/>
    <s v="D klub"/>
    <n v="60"/>
    <s v="0"/>
    <n v="0"/>
    <s v="0"/>
    <n v="0"/>
    <n v="1"/>
    <n v="1"/>
    <n v="0"/>
    <n v="0"/>
    <n v="0"/>
    <n v="0"/>
    <n v="0"/>
    <n v="0"/>
    <n v="0"/>
    <n v="0"/>
    <s v="NE"/>
    <n v="17"/>
    <n v="0"/>
    <n v="0"/>
    <n v="0"/>
    <n v="0"/>
    <n v="0"/>
    <n v="0"/>
    <n v="3.7"/>
    <n v="20.7"/>
    <n v="0"/>
    <n v="14"/>
    <n v="0"/>
    <n v="6.5"/>
    <n v="0"/>
    <n v="26"/>
    <n v="0"/>
    <n v="67.2"/>
    <n v="0"/>
    <n v="18"/>
    <n v="6"/>
    <n v="197"/>
    <n v="179"/>
    <n v="2"/>
    <n v="48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4"/>
    <n v="0"/>
    <n v="3"/>
    <n v="0"/>
    <n v="0"/>
    <n v="0"/>
    <n v="0"/>
    <n v="0"/>
    <n v="0"/>
    <n v="0"/>
    <n v="0"/>
    <n v="3"/>
    <n v="0"/>
    <n v="0"/>
    <n v="0"/>
    <n v="0"/>
    <n v="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23"/>
    <n v="6"/>
    <n v="197"/>
    <n v="179"/>
    <n v="2"/>
    <n v="58"/>
    <n v="0"/>
    <n v="11"/>
    <n v="10"/>
    <n v="3"/>
    <n v="81"/>
    <n v="76"/>
    <n v="0"/>
    <n v="26"/>
    <n v="0"/>
    <n v="3"/>
    <n v="5"/>
    <n v="723"/>
    <n v="2"/>
    <n v="660"/>
    <n v="0"/>
    <n v="0"/>
    <n v="0"/>
    <n v="0"/>
    <n v="187"/>
    <n v="16989"/>
    <n v="1"/>
    <n v="150"/>
    <n v="0"/>
    <n v="0"/>
    <n v="0"/>
    <n v="0"/>
    <n v="1"/>
    <n v="200"/>
    <n v="0"/>
    <n v="0"/>
    <n v="0"/>
    <n v="0"/>
    <n v="0"/>
    <n v="0"/>
    <n v="0"/>
    <n v="0"/>
    <n v="1"/>
    <n v="150"/>
    <n v="1"/>
    <n v="1"/>
    <d v="2010-05-13T11:57:11"/>
    <n v="0"/>
  </r>
  <r>
    <s v="01/120412"/>
    <n v="159"/>
    <s v="CZ041"/>
    <s v="Karlovarský kraj"/>
    <s v="70"/>
    <x v="1"/>
    <s v="Michal Przebinda"/>
    <n v="1"/>
    <n v="0"/>
    <s v="Komorní scéna &quot;U&quot;"/>
    <n v="3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2"/>
    <n v="0"/>
    <n v="27"/>
    <n v="17"/>
    <n v="5"/>
    <n v="80"/>
    <n v="5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5"/>
    <n v="80"/>
    <n v="51"/>
    <n v="1"/>
    <n v="1"/>
    <n v="1"/>
    <n v="0"/>
    <n v="17"/>
    <n v="5"/>
    <n v="80"/>
    <n v="51"/>
    <n v="1"/>
    <n v="1"/>
    <n v="1"/>
    <n v="0"/>
    <n v="6"/>
    <n v="152"/>
    <n v="1"/>
    <n v="30"/>
    <n v="2"/>
    <n v="110"/>
    <n v="7"/>
    <n v="360"/>
    <n v="55"/>
    <n v="1424"/>
    <n v="1"/>
    <n v="30"/>
    <n v="0"/>
    <n v="0"/>
    <n v="4"/>
    <n v="420"/>
    <n v="0"/>
    <n v="0"/>
    <n v="0"/>
    <n v="0"/>
    <n v="3"/>
    <n v="98"/>
    <n v="1"/>
    <n v="100"/>
    <n v="0"/>
    <n v="0"/>
    <n v="0"/>
    <n v="0"/>
    <n v="1"/>
    <n v="1"/>
    <d v="2010-04-12T15:30:02"/>
    <n v="0"/>
  </r>
  <r>
    <s v="01/131425"/>
    <n v="30"/>
    <s v="CZ042"/>
    <s v="Ústecký kraj"/>
    <s v="50"/>
    <x v="2"/>
    <s v="Statutární město Most"/>
    <n v="5"/>
    <n v="0"/>
    <s v="velká scéna MDM"/>
    <n v="486"/>
    <s v="komorní scéna MDM"/>
    <n v="180"/>
    <s v="malá scéna a scéna na točně"/>
    <n v="222"/>
    <s v="Divadlo rozmanitostí.loutková scéna"/>
    <n v="138"/>
    <n v="2"/>
    <n v="1"/>
    <n v="0"/>
    <n v="0"/>
    <n v="0"/>
    <n v="0"/>
    <n v="0"/>
    <n v="1"/>
    <n v="0"/>
    <n v="0"/>
    <s v="NE"/>
    <n v="2"/>
    <n v="0"/>
    <n v="0"/>
    <n v="0"/>
    <n v="0"/>
    <n v="0"/>
    <n v="0"/>
    <n v="4"/>
    <n v="6"/>
    <n v="36"/>
    <n v="39"/>
    <n v="0"/>
    <n v="18"/>
    <n v="0"/>
    <n v="15"/>
    <n v="0"/>
    <n v="78"/>
    <n v="36"/>
    <n v="19"/>
    <n v="6"/>
    <n v="143"/>
    <n v="105"/>
    <n v="1"/>
    <n v="17"/>
    <n v="17"/>
    <n v="0"/>
    <n v="0"/>
    <n v="0"/>
    <n v="0"/>
    <n v="0"/>
    <n v="0"/>
    <n v="1"/>
    <n v="1"/>
    <n v="0"/>
    <n v="1"/>
    <n v="1"/>
    <n v="19"/>
    <n v="17"/>
    <n v="0"/>
    <n v="2"/>
    <n v="2"/>
    <n v="0"/>
    <n v="3"/>
    <n v="1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75"/>
    <n v="297"/>
    <n v="7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"/>
    <n v="0"/>
    <n v="6"/>
    <n v="6"/>
    <n v="0"/>
    <n v="50"/>
    <n v="12"/>
    <n v="582"/>
    <n v="457"/>
    <n v="8"/>
    <n v="39"/>
    <n v="39"/>
    <n v="0"/>
    <n v="47"/>
    <n v="10"/>
    <n v="475"/>
    <n v="360"/>
    <n v="8"/>
    <n v="17"/>
    <n v="17"/>
    <n v="0"/>
    <n v="1"/>
    <n v="300"/>
    <n v="9"/>
    <n v="3694"/>
    <n v="5"/>
    <n v="1200"/>
    <n v="0"/>
    <n v="0"/>
    <n v="5"/>
    <n v="900"/>
    <n v="554"/>
    <n v="87195"/>
    <n v="1"/>
    <n v="480"/>
    <n v="6"/>
    <n v="3100"/>
    <n v="1"/>
    <n v="100"/>
    <n v="0"/>
    <n v="0"/>
    <n v="0"/>
    <n v="0"/>
    <n v="0"/>
    <n v="0"/>
    <n v="0"/>
    <n v="0"/>
    <n v="0"/>
    <n v="0"/>
    <n v="1"/>
    <n v="1"/>
    <d v="2010-05-04T10:11:47"/>
    <n v="0"/>
  </r>
  <r>
    <s v="01/132425"/>
    <n v="197"/>
    <s v="CZ042"/>
    <s v="Ústecký kraj"/>
    <s v="60"/>
    <x v="2"/>
    <s v="Jana Galinova, Jurij Galin, Lenka Lavičková"/>
    <n v="3"/>
    <n v="0"/>
    <s v="Docela velké divadlo - Velký sál"/>
    <n v="360"/>
    <s v="Docela velké divadlo - Komorní sál"/>
    <n v="280"/>
    <s v="Docela velké divadlo - Malá scéna"/>
    <n v="6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1"/>
    <n v="0"/>
    <n v="0"/>
    <n v="0"/>
    <n v="0"/>
    <n v="0"/>
    <n v="7"/>
    <n v="0"/>
    <n v="18"/>
    <n v="17"/>
    <n v="3"/>
    <n v="198"/>
    <n v="46"/>
    <n v="1"/>
    <n v="9"/>
    <n v="9"/>
    <n v="0"/>
    <n v="2"/>
    <n v="1"/>
    <n v="8"/>
    <n v="4"/>
    <n v="6"/>
    <n v="2"/>
    <n v="2"/>
    <n v="0"/>
    <n v="0"/>
    <n v="0"/>
    <n v="0"/>
    <n v="0"/>
    <n v="0"/>
    <n v="0"/>
    <n v="0"/>
    <n v="0"/>
    <n v="4"/>
    <n v="1"/>
    <n v="47"/>
    <n v="10"/>
    <n v="1"/>
    <n v="0"/>
    <n v="0"/>
    <n v="0"/>
    <n v="3"/>
    <n v="0"/>
    <n v="10"/>
    <n v="2"/>
    <n v="2"/>
    <n v="0"/>
    <n v="0"/>
    <n v="0"/>
    <n v="0"/>
    <n v="0"/>
    <n v="0"/>
    <n v="0"/>
    <n v="0"/>
    <n v="0"/>
    <n v="0"/>
    <n v="0"/>
    <n v="6"/>
    <n v="2"/>
    <n v="58"/>
    <n v="12"/>
    <n v="0"/>
    <n v="1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"/>
    <n v="21"/>
    <n v="12"/>
    <n v="0"/>
    <n v="5"/>
    <n v="4"/>
    <n v="0"/>
    <n v="36"/>
    <n v="9"/>
    <n v="342"/>
    <n v="86"/>
    <n v="10"/>
    <n v="28"/>
    <n v="23"/>
    <n v="0"/>
    <n v="18"/>
    <n v="3"/>
    <n v="212"/>
    <n v="39"/>
    <n v="0"/>
    <n v="18"/>
    <n v="12"/>
    <n v="0"/>
    <n v="57"/>
    <n v="19370"/>
    <n v="18"/>
    <n v="6930"/>
    <n v="9"/>
    <n v="4450"/>
    <n v="13"/>
    <n v="4130"/>
    <n v="34"/>
    <n v="10300"/>
    <n v="150"/>
    <n v="46035"/>
    <n v="4"/>
    <n v="2500"/>
    <n v="1"/>
    <n v="300"/>
    <n v="1"/>
    <n v="300"/>
    <n v="4"/>
    <n v="1430"/>
    <n v="32"/>
    <n v="9760"/>
    <n v="4"/>
    <n v="1400"/>
    <n v="7"/>
    <n v="2070"/>
    <n v="8"/>
    <n v="4800"/>
    <n v="1"/>
    <n v="1"/>
    <d v="2010-06-02T09:38:00"/>
    <n v="0"/>
  </r>
  <r>
    <s v="01/133426"/>
    <n v="135"/>
    <s v="CZ042"/>
    <s v="Ústecký kraj"/>
    <s v="60"/>
    <x v="2"/>
    <s v="Divadelní agentura - Milan Petrovský"/>
    <n v="1"/>
    <n v="0"/>
    <s v="Divadlo &quot;M&quot;"/>
    <n v="90"/>
    <s v="0"/>
    <n v="0"/>
    <s v="0"/>
    <n v="0"/>
    <s v="0"/>
    <n v="0"/>
    <n v="1"/>
    <n v="0"/>
    <n v="0"/>
    <n v="0"/>
    <n v="0"/>
    <n v="0"/>
    <n v="0"/>
    <n v="0"/>
    <n v="1"/>
    <n v="0"/>
    <s v="NE"/>
    <n v="6"/>
    <n v="0"/>
    <n v="0"/>
    <n v="0"/>
    <n v="0"/>
    <n v="0"/>
    <n v="0"/>
    <n v="0"/>
    <n v="6"/>
    <n v="0"/>
    <n v="2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12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1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104"/>
    <n v="28"/>
    <n v="0"/>
    <n v="0"/>
    <n v="0"/>
    <n v="0"/>
    <n v="27"/>
    <n v="6"/>
    <n v="242"/>
    <n v="63"/>
    <n v="0"/>
    <n v="0"/>
    <n v="0"/>
    <n v="0"/>
    <n v="14"/>
    <n v="3"/>
    <n v="135"/>
    <n v="30"/>
    <n v="0"/>
    <n v="0"/>
    <n v="0"/>
    <n v="0"/>
    <n v="12"/>
    <n v="0"/>
    <n v="10"/>
    <n v="0"/>
    <n v="4"/>
    <n v="0"/>
    <n v="5"/>
    <n v="0"/>
    <n v="23"/>
    <n v="0"/>
    <n v="155"/>
    <n v="0"/>
    <n v="12"/>
    <n v="0"/>
    <n v="5"/>
    <n v="0"/>
    <n v="0"/>
    <n v="0"/>
    <n v="0"/>
    <n v="0"/>
    <n v="0"/>
    <n v="0"/>
    <n v="0"/>
    <n v="0"/>
    <n v="0"/>
    <n v="0"/>
    <n v="16"/>
    <n v="0"/>
    <n v="0"/>
    <n v="1"/>
    <d v="2010-04-02T09:49:51"/>
    <n v="0"/>
  </r>
  <r>
    <s v="01/136427"/>
    <n v="157"/>
    <s v="CZ042"/>
    <s v="Ústecký kraj"/>
    <s v="71"/>
    <x v="1"/>
    <s v="Činoherní divadlo města Ústí nad Labem o.p.s."/>
    <n v="2"/>
    <n v="0"/>
    <s v="Divadelní sál"/>
    <n v="120"/>
    <s v="Divadelní foyer"/>
    <n v="50"/>
    <s v="0"/>
    <n v="0"/>
    <s v="0"/>
    <n v="0"/>
    <n v="1"/>
    <n v="1"/>
    <n v="0"/>
    <n v="0"/>
    <n v="0"/>
    <n v="0"/>
    <n v="0"/>
    <n v="0"/>
    <n v="0"/>
    <n v="1"/>
    <s v="ANO"/>
    <n v="10.3"/>
    <n v="0"/>
    <n v="0"/>
    <n v="0"/>
    <n v="0"/>
    <n v="0"/>
    <n v="0"/>
    <n v="5"/>
    <n v="15.3"/>
    <n v="18"/>
    <n v="11"/>
    <n v="0"/>
    <n v="5"/>
    <n v="0"/>
    <n v="4.5"/>
    <n v="0"/>
    <n v="35.799999999999997"/>
    <n v="18"/>
    <n v="19"/>
    <n v="6"/>
    <n v="161"/>
    <n v="144"/>
    <n v="3"/>
    <n v="1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5"/>
    <n v="5"/>
    <n v="0"/>
    <n v="0"/>
    <n v="0"/>
    <n v="0"/>
    <n v="0"/>
    <n v="0"/>
    <n v="0"/>
    <n v="0"/>
    <n v="0"/>
    <n v="0"/>
    <n v="0"/>
    <n v="0"/>
    <n v="5"/>
    <n v="5"/>
    <n v="5"/>
    <n v="5"/>
    <n v="0"/>
    <n v="0"/>
    <n v="0"/>
    <n v="0"/>
    <n v="29"/>
    <n v="16"/>
    <n v="171"/>
    <n v="154"/>
    <n v="3"/>
    <n v="13"/>
    <n v="13"/>
    <n v="1"/>
    <n v="2"/>
    <n v="1"/>
    <n v="12"/>
    <n v="12"/>
    <n v="0"/>
    <n v="0"/>
    <n v="0"/>
    <n v="0"/>
    <n v="10"/>
    <n v="1080"/>
    <n v="7"/>
    <n v="851"/>
    <n v="2"/>
    <n v="920"/>
    <n v="1"/>
    <n v="45"/>
    <n v="1"/>
    <n v="84"/>
    <n v="146"/>
    <n v="11960"/>
    <n v="0"/>
    <n v="0"/>
    <n v="1"/>
    <n v="150"/>
    <n v="0"/>
    <n v="0"/>
    <n v="0"/>
    <n v="0"/>
    <n v="1"/>
    <n v="60"/>
    <n v="1"/>
    <n v="150"/>
    <n v="1"/>
    <n v="40"/>
    <n v="0"/>
    <n v="0"/>
    <n v="1"/>
    <n v="1"/>
    <d v="2010-04-12T14:03:06"/>
    <n v="0"/>
  </r>
  <r>
    <s v="01/137427"/>
    <n v="31"/>
    <s v="CZ042"/>
    <s v="Ústecký kraj"/>
    <s v="22"/>
    <x v="0"/>
    <s v="Statutární město Ústí nad Labem"/>
    <n v="1"/>
    <n v="0"/>
    <s v="Severočeské divadlo opery a baletu Ústí nad Labem"/>
    <n v="454"/>
    <s v="0"/>
    <n v="0"/>
    <s v="0"/>
    <n v="0"/>
    <s v="0"/>
    <n v="0"/>
    <n v="2"/>
    <n v="0"/>
    <n v="1"/>
    <n v="0"/>
    <n v="0"/>
    <n v="1"/>
    <n v="0"/>
    <n v="0"/>
    <n v="0"/>
    <n v="0"/>
    <s v="NE"/>
    <n v="0"/>
    <n v="17.5"/>
    <n v="6.5"/>
    <n v="34.5"/>
    <n v="8.5"/>
    <n v="43"/>
    <n v="0"/>
    <n v="6.6"/>
    <n v="101.6"/>
    <n v="0"/>
    <n v="37.5"/>
    <n v="0"/>
    <n v="13.3"/>
    <n v="0"/>
    <n v="18"/>
    <n v="0"/>
    <n v="170.4"/>
    <n v="0"/>
    <n v="0"/>
    <n v="0"/>
    <n v="0"/>
    <n v="0"/>
    <n v="0"/>
    <n v="17"/>
    <n v="17"/>
    <n v="0"/>
    <n v="12"/>
    <n v="4"/>
    <n v="43"/>
    <n v="29"/>
    <n v="4"/>
    <n v="0"/>
    <n v="0"/>
    <n v="0"/>
    <n v="2"/>
    <n v="0"/>
    <n v="16"/>
    <n v="9"/>
    <n v="0"/>
    <n v="0"/>
    <n v="0"/>
    <n v="0"/>
    <n v="1"/>
    <n v="1"/>
    <n v="19"/>
    <n v="15"/>
    <n v="0"/>
    <n v="0"/>
    <n v="0"/>
    <n v="0"/>
    <n v="3"/>
    <n v="1"/>
    <n v="24"/>
    <n v="11"/>
    <n v="6"/>
    <n v="0"/>
    <n v="0"/>
    <n v="0"/>
    <n v="3"/>
    <n v="1"/>
    <n v="19"/>
    <n v="17"/>
    <n v="0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1"/>
    <n v="10"/>
    <n v="0"/>
    <n v="4"/>
    <n v="4"/>
    <n v="0"/>
    <n v="25"/>
    <n v="7"/>
    <n v="132"/>
    <n v="91"/>
    <n v="10"/>
    <n v="24"/>
    <n v="24"/>
    <n v="1"/>
    <n v="9"/>
    <n v="4"/>
    <n v="25"/>
    <n v="9"/>
    <n v="0"/>
    <n v="10"/>
    <n v="10"/>
    <n v="0"/>
    <n v="1"/>
    <n v="866"/>
    <n v="7"/>
    <n v="2142"/>
    <n v="0"/>
    <n v="0"/>
    <n v="0"/>
    <n v="0"/>
    <n v="9"/>
    <n v="3780"/>
    <n v="104"/>
    <n v="29759"/>
    <n v="3"/>
    <n v="1382"/>
    <n v="3"/>
    <n v="1480"/>
    <n v="2"/>
    <n v="720"/>
    <n v="3"/>
    <n v="1211"/>
    <n v="0"/>
    <n v="0"/>
    <n v="0"/>
    <n v="0"/>
    <n v="0"/>
    <n v="0"/>
    <n v="0"/>
    <n v="0"/>
    <n v="1"/>
    <n v="1"/>
    <d v="2010-03-30T09:39:23"/>
    <n v="0"/>
  </r>
  <r>
    <s v="01/140513"/>
    <n v="42"/>
    <s v="CZ051"/>
    <s v="Liberecký kraj"/>
    <s v="22"/>
    <x v="0"/>
    <s v="Statutrární město Liberec"/>
    <n v="2"/>
    <n v="0"/>
    <s v="Divadlo F.X.Šaldy"/>
    <n v="469"/>
    <s v="Malé divadlo"/>
    <n v="160"/>
    <s v="0"/>
    <n v="0"/>
    <s v="0"/>
    <n v="0"/>
    <n v="3"/>
    <n v="1"/>
    <n v="1"/>
    <n v="0"/>
    <n v="0"/>
    <n v="1"/>
    <n v="0"/>
    <n v="0"/>
    <n v="0"/>
    <n v="0"/>
    <s v="NE"/>
    <n v="18"/>
    <n v="14"/>
    <n v="6"/>
    <n v="34"/>
    <n v="6"/>
    <n v="39.1"/>
    <n v="0"/>
    <n v="18.399999999999999"/>
    <n v="123.5"/>
    <n v="278"/>
    <n v="67"/>
    <n v="0"/>
    <n v="16.8"/>
    <n v="0"/>
    <n v="23.7"/>
    <n v="55"/>
    <n v="231"/>
    <n v="333"/>
    <n v="24"/>
    <n v="8"/>
    <n v="180"/>
    <n v="171"/>
    <n v="0"/>
    <n v="17"/>
    <n v="17"/>
    <n v="0"/>
    <n v="11"/>
    <n v="3"/>
    <n v="56"/>
    <n v="48"/>
    <n v="25"/>
    <n v="0"/>
    <n v="0"/>
    <n v="0"/>
    <n v="2"/>
    <n v="0"/>
    <n v="20"/>
    <n v="16"/>
    <n v="0"/>
    <n v="0"/>
    <n v="0"/>
    <n v="0"/>
    <n v="4"/>
    <n v="2"/>
    <n v="22"/>
    <n v="21"/>
    <n v="0"/>
    <n v="0"/>
    <n v="0"/>
    <n v="0"/>
    <n v="6"/>
    <n v="2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2"/>
    <n v="12"/>
    <n v="0"/>
    <n v="4"/>
    <n v="4"/>
    <n v="0"/>
    <n v="54"/>
    <n v="15"/>
    <n v="314"/>
    <n v="292"/>
    <n v="25"/>
    <n v="21"/>
    <n v="21"/>
    <n v="0"/>
    <n v="4"/>
    <n v="0"/>
    <n v="9"/>
    <n v="9"/>
    <n v="0"/>
    <n v="17"/>
    <n v="17"/>
    <n v="0"/>
    <n v="5"/>
    <n v="2500"/>
    <n v="5"/>
    <n v="3000"/>
    <n v="0"/>
    <n v="0"/>
    <n v="0"/>
    <n v="0"/>
    <n v="0"/>
    <n v="0"/>
    <n v="3"/>
    <n v="1500"/>
    <n v="295"/>
    <n v="55773"/>
    <n v="1"/>
    <n v="500"/>
    <n v="4"/>
    <n v="3000"/>
    <n v="1"/>
    <n v="500"/>
    <n v="0"/>
    <n v="0"/>
    <n v="0"/>
    <n v="0"/>
    <n v="0"/>
    <n v="0"/>
    <n v="0"/>
    <n v="0"/>
    <n v="1"/>
    <n v="0"/>
    <d v="2010-05-04T10:46:55"/>
    <n v="0"/>
  </r>
  <r>
    <s v="01/141513"/>
    <n v="41"/>
    <s v="CZ051"/>
    <s v="Liberecký kraj"/>
    <s v="22"/>
    <x v="0"/>
    <s v="Statutární město Liberec"/>
    <n v="2"/>
    <n v="0"/>
    <s v="Hlavní scéna"/>
    <n v="186"/>
    <s v="Studio NDL"/>
    <n v="70"/>
    <s v="0"/>
    <n v="0"/>
    <s v="0"/>
    <n v="0"/>
    <n v="1"/>
    <n v="0"/>
    <n v="0"/>
    <n v="0"/>
    <n v="0"/>
    <n v="0"/>
    <n v="0"/>
    <n v="1"/>
    <n v="0"/>
    <n v="0"/>
    <s v="NE"/>
    <n v="11"/>
    <n v="0"/>
    <n v="0"/>
    <n v="0"/>
    <n v="0"/>
    <n v="0"/>
    <n v="0"/>
    <n v="2"/>
    <n v="13"/>
    <n v="0"/>
    <n v="8"/>
    <n v="0"/>
    <n v="7"/>
    <n v="0"/>
    <n v="3"/>
    <n v="0"/>
    <n v="31"/>
    <n v="0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4"/>
    <n v="320"/>
    <n v="235"/>
    <n v="11"/>
    <n v="29"/>
    <n v="17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8"/>
    <n v="4"/>
    <n v="320"/>
    <n v="235"/>
    <n v="11"/>
    <n v="37"/>
    <n v="25"/>
    <n v="14"/>
    <n v="18"/>
    <n v="4"/>
    <n v="320"/>
    <n v="235"/>
    <n v="11"/>
    <n v="28"/>
    <n v="16"/>
    <n v="14"/>
    <n v="15"/>
    <n v="2298"/>
    <n v="5"/>
    <n v="1543"/>
    <n v="3"/>
    <n v="900"/>
    <n v="0"/>
    <n v="0"/>
    <n v="0"/>
    <n v="0"/>
    <n v="10"/>
    <n v="2260"/>
    <n v="249"/>
    <n v="29457"/>
    <n v="4"/>
    <n v="706"/>
    <n v="4"/>
    <n v="1400"/>
    <n v="10"/>
    <n v="3408"/>
    <n v="0"/>
    <n v="0"/>
    <n v="4"/>
    <n v="480"/>
    <n v="2"/>
    <n v="240"/>
    <n v="14"/>
    <n v="3602"/>
    <n v="1"/>
    <n v="1"/>
    <d v="2010-03-25T14:25:02"/>
    <n v="0"/>
  </r>
  <r>
    <s v="01/142119"/>
    <n v="18"/>
    <s v="CZ010"/>
    <s v="Hlavní město Praha"/>
    <s v="60"/>
    <x v="2"/>
    <s v="Mgr. M. Pešk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72"/>
    <n v="0"/>
    <n v="0"/>
    <n v="0"/>
    <n v="0"/>
    <n v="0"/>
    <n v="7"/>
    <n v="0"/>
    <n v="72"/>
    <n v="0"/>
    <n v="0"/>
    <n v="0"/>
    <n v="0"/>
    <n v="0"/>
    <n v="30"/>
    <n v="4500"/>
    <n v="4"/>
    <n v="600"/>
    <n v="2"/>
    <n v="300"/>
    <n v="0"/>
    <n v="0"/>
    <n v="0"/>
    <n v="0"/>
    <n v="5"/>
    <n v="750"/>
    <n v="6"/>
    <n v="900"/>
    <n v="2"/>
    <n v="300"/>
    <n v="8"/>
    <n v="1200"/>
    <n v="0"/>
    <n v="0"/>
    <n v="2"/>
    <n v="300"/>
    <n v="11"/>
    <n v="1650"/>
    <n v="2"/>
    <n v="300"/>
    <n v="0"/>
    <n v="0"/>
    <n v="1"/>
    <n v="0"/>
    <d v="2010-05-04T10:01:10"/>
    <n v="0"/>
  </r>
  <r>
    <s v="01/143521"/>
    <n v="58"/>
    <s v="CZ052"/>
    <s v="Královéhradecký kraj"/>
    <s v="71"/>
    <x v="1"/>
    <s v="Magistrát města HK,Královéhradecký kraj"/>
    <n v="4"/>
    <n v="0"/>
    <s v="Hlavní scéna"/>
    <n v="407"/>
    <s v="Beseda"/>
    <n v="130"/>
    <s v="V podkroví"/>
    <n v="50"/>
    <s v="Letní scéna"/>
    <n v="120"/>
    <n v="1"/>
    <n v="1"/>
    <n v="0"/>
    <n v="0"/>
    <n v="0"/>
    <n v="0"/>
    <n v="0"/>
    <n v="0"/>
    <n v="0"/>
    <n v="0"/>
    <s v="NE"/>
    <n v="23.5"/>
    <n v="0"/>
    <n v="0"/>
    <n v="0"/>
    <n v="0"/>
    <n v="0"/>
    <n v="0"/>
    <n v="5.8"/>
    <n v="29.3"/>
    <n v="90"/>
    <n v="37.799999999999997"/>
    <n v="0"/>
    <n v="18.399999999999999"/>
    <n v="0"/>
    <n v="17.5"/>
    <n v="0"/>
    <n v="103"/>
    <n v="90"/>
    <n v="23"/>
    <n v="7"/>
    <n v="265"/>
    <n v="222"/>
    <n v="4"/>
    <n v="69"/>
    <n v="69"/>
    <n v="8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"/>
    <n v="8"/>
    <n v="284"/>
    <n v="241"/>
    <n v="4"/>
    <n v="69"/>
    <n v="69"/>
    <n v="8"/>
    <n v="0"/>
    <n v="0"/>
    <n v="105"/>
    <n v="97"/>
    <n v="0"/>
    <n v="4"/>
    <n v="4"/>
    <n v="0"/>
    <n v="1"/>
    <n v="316"/>
    <n v="5"/>
    <n v="2559"/>
    <n v="1"/>
    <n v="650"/>
    <n v="1"/>
    <n v="440"/>
    <n v="0"/>
    <n v="0"/>
    <n v="1"/>
    <n v="408"/>
    <n v="1"/>
    <n v="188"/>
    <n v="248"/>
    <n v="61747"/>
    <n v="17"/>
    <n v="6281"/>
    <n v="0"/>
    <n v="0"/>
    <n v="4"/>
    <n v="1102"/>
    <n v="2"/>
    <n v="715"/>
    <n v="2"/>
    <n v="628"/>
    <n v="1"/>
    <n v="390"/>
    <n v="1"/>
    <n v="1"/>
    <d v="2010-03-25T14:23:01"/>
    <n v="0"/>
  </r>
  <r>
    <s v="01/144521"/>
    <n v="65"/>
    <s v="CZ052"/>
    <s v="Královéhradecký kraj"/>
    <s v="71"/>
    <x v="1"/>
    <s v="o.p.s."/>
    <n v="2"/>
    <n v="0"/>
    <s v="Divadlo DRAK"/>
    <n v="164"/>
    <s v="Studio Amálka"/>
    <n v="50"/>
    <s v="0"/>
    <n v="0"/>
    <s v="0"/>
    <n v="0"/>
    <n v="1"/>
    <n v="0"/>
    <n v="0"/>
    <n v="0"/>
    <n v="0"/>
    <n v="0"/>
    <n v="0"/>
    <n v="1"/>
    <n v="0"/>
    <n v="0"/>
    <s v="NE"/>
    <n v="11"/>
    <n v="0"/>
    <n v="0"/>
    <n v="0"/>
    <n v="0"/>
    <n v="0"/>
    <n v="0"/>
    <n v="3"/>
    <n v="14"/>
    <n v="0"/>
    <n v="12"/>
    <n v="0"/>
    <n v="5"/>
    <n v="0"/>
    <n v="2"/>
    <n v="0"/>
    <n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"/>
    <n v="3"/>
    <n v="292"/>
    <n v="88"/>
    <n v="8"/>
    <n v="15"/>
    <n v="1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2"/>
    <n v="17"/>
    <n v="3"/>
    <n v="292"/>
    <n v="88"/>
    <n v="8"/>
    <n v="23"/>
    <n v="23"/>
    <n v="3"/>
    <n v="17"/>
    <n v="3"/>
    <n v="292"/>
    <n v="88"/>
    <n v="8"/>
    <n v="12"/>
    <n v="12"/>
    <n v="1"/>
    <n v="27"/>
    <n v="6348"/>
    <n v="14"/>
    <n v="4290"/>
    <n v="11"/>
    <n v="2803"/>
    <n v="0"/>
    <n v="0"/>
    <n v="0"/>
    <n v="0"/>
    <n v="7"/>
    <n v="2847"/>
    <n v="18"/>
    <n v="5030"/>
    <n v="127"/>
    <n v="23966"/>
    <n v="36"/>
    <n v="11100"/>
    <n v="18"/>
    <n v="5480"/>
    <n v="9"/>
    <n v="2340"/>
    <n v="7"/>
    <n v="2900"/>
    <n v="5"/>
    <n v="1380"/>
    <n v="13"/>
    <n v="3840"/>
    <n v="1"/>
    <n v="1"/>
    <d v="2010-03-08T14:45:43"/>
    <n v="0"/>
  </r>
  <r>
    <s v="01/146532"/>
    <n v="25"/>
    <s v="CZ053"/>
    <s v="Pardubický kraj"/>
    <s v="22"/>
    <x v="0"/>
    <s v="Statutární město Pardubice"/>
    <n v="2"/>
    <n v="0"/>
    <s v="Městské divadlo"/>
    <n v="485"/>
    <s v="Foyer Východoč. divadla"/>
    <n v="60"/>
    <s v="0"/>
    <n v="0"/>
    <s v="0"/>
    <n v="0"/>
    <n v="1"/>
    <n v="1"/>
    <n v="0"/>
    <n v="0"/>
    <n v="0"/>
    <n v="0"/>
    <n v="0"/>
    <n v="0"/>
    <n v="0"/>
    <n v="0"/>
    <s v="NE"/>
    <n v="22"/>
    <n v="0"/>
    <n v="0"/>
    <n v="0"/>
    <n v="0"/>
    <n v="0"/>
    <n v="0"/>
    <n v="8.3000000000000007"/>
    <n v="30.3"/>
    <n v="104"/>
    <n v="40"/>
    <n v="0"/>
    <n v="18.5"/>
    <n v="0"/>
    <n v="4"/>
    <n v="0"/>
    <n v="92.8"/>
    <n v="104"/>
    <n v="16"/>
    <n v="5"/>
    <n v="194"/>
    <n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"/>
    <n v="86"/>
    <n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34"/>
    <n v="34"/>
    <n v="0"/>
    <n v="0"/>
    <n v="0"/>
    <n v="0"/>
    <n v="26"/>
    <n v="7"/>
    <n v="314"/>
    <n v="262"/>
    <n v="0"/>
    <n v="0"/>
    <n v="0"/>
    <n v="0"/>
    <n v="1"/>
    <n v="0"/>
    <n v="74"/>
    <n v="73"/>
    <n v="0"/>
    <n v="0"/>
    <n v="0"/>
    <n v="0"/>
    <n v="3"/>
    <n v="690"/>
    <n v="14"/>
    <n v="6128"/>
    <n v="3"/>
    <n v="1950"/>
    <n v="0"/>
    <n v="0"/>
    <n v="0"/>
    <n v="0"/>
    <n v="1"/>
    <n v="408"/>
    <n v="3"/>
    <n v="1414"/>
    <n v="11"/>
    <n v="4411"/>
    <n v="274"/>
    <n v="96276"/>
    <n v="0"/>
    <n v="0"/>
    <n v="1"/>
    <n v="355"/>
    <n v="3"/>
    <n v="1237"/>
    <n v="0"/>
    <n v="0"/>
    <n v="1"/>
    <n v="391"/>
    <n v="1"/>
    <n v="1"/>
    <d v="2010-02-02T08:32:03"/>
    <n v="0"/>
  </r>
  <r>
    <s v="01/148612"/>
    <n v="120"/>
    <s v="CZ061"/>
    <s v="Pardubický kraj"/>
    <s v="25"/>
    <x v="0"/>
    <s v="kraj Vysočina"/>
    <n v="1"/>
    <n v="0"/>
    <s v="Horácké divadlo"/>
    <n v="305"/>
    <s v="0"/>
    <n v="0"/>
    <s v="0"/>
    <n v="0"/>
    <s v="0"/>
    <n v="0"/>
    <n v="1"/>
    <n v="1"/>
    <n v="0"/>
    <n v="0"/>
    <n v="0"/>
    <n v="0"/>
    <n v="0"/>
    <n v="0"/>
    <n v="0"/>
    <n v="0"/>
    <s v="NE"/>
    <n v="19"/>
    <n v="0"/>
    <n v="0"/>
    <n v="0"/>
    <n v="0"/>
    <n v="0"/>
    <n v="0"/>
    <n v="5"/>
    <n v="24"/>
    <n v="0"/>
    <n v="25.5"/>
    <n v="0"/>
    <n v="10.9"/>
    <n v="0"/>
    <n v="9.1999999999999993"/>
    <n v="0"/>
    <n v="69.599999999999994"/>
    <n v="0"/>
    <n v="16"/>
    <n v="7"/>
    <n v="197"/>
    <n v="191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7"/>
    <n v="197"/>
    <n v="191"/>
    <n v="0"/>
    <n v="6"/>
    <n v="6"/>
    <n v="0"/>
    <n v="2"/>
    <n v="0"/>
    <n v="21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7"/>
    <n v="53725"/>
    <n v="0"/>
    <n v="0"/>
    <n v="0"/>
    <n v="0"/>
    <n v="0"/>
    <n v="0"/>
    <n v="0"/>
    <n v="0"/>
    <n v="1"/>
    <n v="1"/>
    <d v="2010-03-30T10:43:15"/>
    <n v="0"/>
  </r>
  <r>
    <s v="01/152622"/>
    <n v="156"/>
    <s v="CZ062"/>
    <s v="Pardubický kraj"/>
    <s v="22"/>
    <x v="0"/>
    <s v="Statutární město Brno"/>
    <n v="7"/>
    <n v="0"/>
    <s v="Janáčkovo divadlo"/>
    <n v="1142"/>
    <s v="Mahenovo divadlo + Malá scéna"/>
    <n v="875"/>
    <s v="Reduta Divadelní sál + Mozartův sál"/>
    <n v="634"/>
    <s v="Reduta salonek + sklepní prostor"/>
    <n v="177"/>
    <n v="3"/>
    <n v="1"/>
    <n v="1"/>
    <n v="0"/>
    <n v="0"/>
    <n v="1"/>
    <n v="0"/>
    <n v="0"/>
    <n v="0"/>
    <n v="0"/>
    <s v="NE"/>
    <n v="35"/>
    <n v="46.5"/>
    <n v="14.5"/>
    <n v="80.5"/>
    <n v="19"/>
    <n v="89"/>
    <n v="30.5"/>
    <n v="45.5"/>
    <n v="296.5"/>
    <n v="556"/>
    <n v="195.6"/>
    <n v="0"/>
    <n v="79.7"/>
    <n v="0"/>
    <n v="69.2"/>
    <n v="0"/>
    <n v="641"/>
    <n v="556"/>
    <n v="45"/>
    <n v="14"/>
    <n v="355"/>
    <n v="347"/>
    <n v="0"/>
    <n v="37"/>
    <n v="37"/>
    <n v="5"/>
    <n v="29"/>
    <n v="6"/>
    <n v="121"/>
    <n v="119"/>
    <n v="3"/>
    <n v="1"/>
    <n v="1"/>
    <n v="1"/>
    <n v="3"/>
    <n v="0"/>
    <n v="13"/>
    <n v="13"/>
    <n v="0"/>
    <n v="0"/>
    <n v="0"/>
    <n v="0"/>
    <n v="0"/>
    <n v="0"/>
    <n v="0"/>
    <n v="0"/>
    <n v="0"/>
    <n v="0"/>
    <n v="0"/>
    <n v="0"/>
    <n v="17"/>
    <n v="3"/>
    <n v="78"/>
    <n v="74"/>
    <n v="2"/>
    <n v="6"/>
    <n v="6"/>
    <n v="2"/>
    <n v="2"/>
    <n v="1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14"/>
    <n v="11"/>
    <n v="0"/>
    <n v="15"/>
    <n v="15"/>
    <n v="11"/>
    <n v="104"/>
    <n v="24"/>
    <n v="590"/>
    <n v="573"/>
    <n v="5"/>
    <n v="59"/>
    <n v="59"/>
    <n v="19"/>
    <n v="19"/>
    <n v="4"/>
    <n v="135"/>
    <n v="135"/>
    <n v="1"/>
    <n v="4"/>
    <n v="4"/>
    <n v="0"/>
    <n v="3"/>
    <n v="1519"/>
    <n v="0"/>
    <n v="0"/>
    <n v="1"/>
    <n v="532"/>
    <n v="0"/>
    <n v="0"/>
    <n v="0"/>
    <n v="0"/>
    <n v="0"/>
    <n v="0"/>
    <n v="0"/>
    <n v="0"/>
    <n v="3"/>
    <n v="900"/>
    <n v="1"/>
    <n v="954"/>
    <n v="0"/>
    <n v="0"/>
    <n v="578"/>
    <n v="231485"/>
    <n v="0"/>
    <n v="0"/>
    <n v="0"/>
    <n v="0"/>
    <n v="4"/>
    <n v="1457"/>
    <n v="1"/>
    <n v="1"/>
    <d v="2010-04-12T13:41:37"/>
    <n v="0"/>
  </r>
  <r>
    <s v="01/153622"/>
    <n v="117"/>
    <s v="CZ062"/>
    <s v="Pardubický kraj"/>
    <s v="22"/>
    <x v="0"/>
    <s v="Statutární město Brno"/>
    <n v="2"/>
    <n v="0"/>
    <s v="Městské divadlo Brno - Činoherní scéna"/>
    <n v="344"/>
    <s v="Městské divadlo Brno - Hudební scéna"/>
    <n v="642"/>
    <s v="0"/>
    <n v="0"/>
    <s v="0"/>
    <n v="0"/>
    <n v="3"/>
    <n v="1"/>
    <n v="0"/>
    <n v="1"/>
    <n v="1"/>
    <n v="0"/>
    <n v="0"/>
    <n v="0"/>
    <n v="0"/>
    <n v="0"/>
    <s v="NE"/>
    <n v="31"/>
    <n v="20"/>
    <n v="11"/>
    <n v="30"/>
    <n v="20"/>
    <n v="50"/>
    <n v="50"/>
    <n v="20"/>
    <n v="151"/>
    <n v="0"/>
    <n v="75"/>
    <n v="0"/>
    <n v="47"/>
    <n v="0"/>
    <n v="136"/>
    <n v="0"/>
    <n v="409"/>
    <n v="0"/>
    <n v="15"/>
    <n v="5"/>
    <n v="239"/>
    <n v="231"/>
    <n v="5"/>
    <n v="2"/>
    <n v="2"/>
    <n v="1"/>
    <n v="0"/>
    <n v="0"/>
    <n v="0"/>
    <n v="0"/>
    <n v="0"/>
    <n v="2"/>
    <n v="1"/>
    <n v="2"/>
    <n v="11"/>
    <n v="2"/>
    <n v="95"/>
    <n v="87"/>
    <n v="1"/>
    <n v="6"/>
    <n v="6"/>
    <n v="2"/>
    <n v="16"/>
    <n v="3"/>
    <n v="132"/>
    <n v="125"/>
    <n v="101"/>
    <n v="9"/>
    <n v="7"/>
    <n v="2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"/>
    <n v="1"/>
    <n v="42"/>
    <n v="10"/>
    <n v="466"/>
    <n v="443"/>
    <n v="107"/>
    <n v="24"/>
    <n v="21"/>
    <n v="8"/>
    <n v="1"/>
    <n v="0"/>
    <n v="24"/>
    <n v="24"/>
    <n v="0"/>
    <n v="0"/>
    <n v="0"/>
    <n v="0"/>
    <n v="3"/>
    <n v="1535"/>
    <n v="2"/>
    <n v="948"/>
    <n v="2"/>
    <n v="3250"/>
    <n v="0"/>
    <n v="0"/>
    <n v="0"/>
    <n v="0"/>
    <n v="1"/>
    <n v="410"/>
    <n v="1"/>
    <n v="600"/>
    <n v="0"/>
    <n v="0"/>
    <n v="2"/>
    <n v="880"/>
    <n v="0"/>
    <n v="0"/>
    <n v="448"/>
    <n v="206760"/>
    <n v="0"/>
    <n v="0"/>
    <n v="3"/>
    <n v="5383"/>
    <n v="4"/>
    <n v="2065"/>
    <n v="1"/>
    <n v="1"/>
    <d v="2010-03-29T11:36:38"/>
    <n v="0"/>
  </r>
  <r>
    <s v="01/154622"/>
    <n v="55"/>
    <s v="CZ062"/>
    <s v="Pardubický kraj"/>
    <s v="22"/>
    <x v="0"/>
    <s v="Statutární město Brno"/>
    <n v="4"/>
    <n v="0"/>
    <s v="Velký sál CED"/>
    <n v="200"/>
    <s v="Sklepní scéna"/>
    <n v="70"/>
    <s v="Sál HaDivadla"/>
    <n v="180"/>
    <s v="Alžbětinská scéna"/>
    <n v="230"/>
    <n v="3"/>
    <n v="3"/>
    <n v="0"/>
    <n v="0"/>
    <n v="0"/>
    <n v="0"/>
    <n v="0"/>
    <n v="0"/>
    <n v="0"/>
    <n v="1"/>
    <s v="ANO"/>
    <n v="28"/>
    <n v="0"/>
    <n v="0"/>
    <n v="0"/>
    <n v="0"/>
    <n v="0"/>
    <n v="0"/>
    <n v="9"/>
    <n v="37"/>
    <n v="360"/>
    <n v="25"/>
    <n v="0"/>
    <n v="15.2"/>
    <n v="0"/>
    <n v="11"/>
    <n v="0"/>
    <n v="88.2"/>
    <n v="360"/>
    <n v="61"/>
    <n v="17"/>
    <n v="412"/>
    <n v="377"/>
    <n v="3"/>
    <n v="98"/>
    <n v="98"/>
    <n v="7"/>
    <n v="1"/>
    <n v="1"/>
    <n v="22"/>
    <n v="17"/>
    <n v="0"/>
    <n v="0"/>
    <n v="0"/>
    <n v="0"/>
    <n v="0"/>
    <n v="0"/>
    <n v="0"/>
    <n v="0"/>
    <n v="0"/>
    <n v="0"/>
    <n v="0"/>
    <n v="0"/>
    <n v="1"/>
    <n v="0"/>
    <n v="1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96"/>
    <n v="96"/>
    <n v="31"/>
    <n v="6"/>
    <n v="6"/>
    <n v="7"/>
    <n v="6"/>
    <n v="3"/>
    <n v="7"/>
    <n v="7"/>
    <n v="2"/>
    <n v="11"/>
    <n v="0"/>
    <n v="26"/>
    <n v="25"/>
    <n v="0"/>
    <n v="14"/>
    <n v="14"/>
    <n v="0"/>
    <n v="80"/>
    <n v="24"/>
    <n v="482"/>
    <n v="440"/>
    <n v="6"/>
    <n v="223"/>
    <n v="223"/>
    <n v="40"/>
    <n v="3"/>
    <n v="1"/>
    <n v="12"/>
    <n v="12"/>
    <n v="0"/>
    <n v="27"/>
    <n v="27"/>
    <n v="0"/>
    <n v="16"/>
    <n v="3040"/>
    <n v="0"/>
    <n v="0"/>
    <n v="4"/>
    <n v="960"/>
    <n v="1"/>
    <n v="160"/>
    <n v="0"/>
    <n v="0"/>
    <n v="1"/>
    <n v="160"/>
    <n v="0"/>
    <n v="0"/>
    <n v="4"/>
    <n v="870"/>
    <n v="0"/>
    <n v="0"/>
    <n v="0"/>
    <n v="0"/>
    <n v="448"/>
    <n v="43658"/>
    <n v="4"/>
    <n v="1049"/>
    <n v="1"/>
    <n v="100"/>
    <n v="3"/>
    <n v="400"/>
    <n v="1"/>
    <n v="1"/>
    <d v="2010-02-08T11:10:29"/>
    <n v="0"/>
  </r>
  <r>
    <s v="01/155622"/>
    <n v="119"/>
    <s v="CZ062"/>
    <s v="Pardubický kraj"/>
    <s v="22"/>
    <x v="0"/>
    <s v="Statutární město Brno"/>
    <n v="3"/>
    <n v="0"/>
    <s v="Velký sál"/>
    <n v="225"/>
    <s v="Malá scéna"/>
    <n v="80"/>
    <s v="Letní scéna"/>
    <n v="110"/>
    <s v="0"/>
    <n v="0"/>
    <n v="1"/>
    <n v="0"/>
    <n v="0"/>
    <n v="0"/>
    <n v="0"/>
    <n v="0"/>
    <n v="0"/>
    <n v="1"/>
    <n v="0"/>
    <n v="0"/>
    <s v="NE"/>
    <n v="15"/>
    <n v="0"/>
    <n v="0"/>
    <n v="0"/>
    <n v="0"/>
    <n v="0"/>
    <n v="0"/>
    <n v="2"/>
    <n v="17"/>
    <n v="26"/>
    <n v="14"/>
    <n v="0"/>
    <n v="8"/>
    <n v="0"/>
    <n v="7"/>
    <n v="0"/>
    <n v="46"/>
    <n v="26"/>
    <n v="0"/>
    <n v="0"/>
    <n v="0"/>
    <n v="0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92"/>
    <n v="35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"/>
    <n v="4"/>
    <n v="392"/>
    <n v="357"/>
    <n v="1"/>
    <n v="7"/>
    <n v="7"/>
    <n v="0"/>
    <n v="27"/>
    <n v="4"/>
    <n v="392"/>
    <n v="357"/>
    <n v="1"/>
    <n v="7"/>
    <n v="7"/>
    <n v="0"/>
    <n v="1"/>
    <n v="225"/>
    <n v="0"/>
    <n v="0"/>
    <n v="4"/>
    <n v="900"/>
    <n v="0"/>
    <n v="0"/>
    <n v="0"/>
    <n v="0"/>
    <n v="0"/>
    <n v="0"/>
    <n v="0"/>
    <n v="0"/>
    <n v="0"/>
    <n v="0"/>
    <n v="0"/>
    <n v="0"/>
    <n v="0"/>
    <n v="0"/>
    <n v="358"/>
    <n v="65403"/>
    <n v="23"/>
    <n v="5175"/>
    <n v="0"/>
    <n v="0"/>
    <n v="6"/>
    <n v="1350"/>
    <n v="1"/>
    <n v="1"/>
    <d v="2010-03-30T10:23:36"/>
    <n v="0"/>
  </r>
  <r>
    <s v="01/156622"/>
    <n v="180"/>
    <s v="CZ062"/>
    <s v="Pardubický kraj"/>
    <s v="02"/>
    <x v="0"/>
    <s v="JAMU Divadelní fakulta"/>
    <n v="1"/>
    <n v="0"/>
    <s v="Divadelní studia MARTA"/>
    <n v="144"/>
    <s v="0"/>
    <n v="0"/>
    <s v="0"/>
    <n v="0"/>
    <s v="0"/>
    <n v="0"/>
    <n v="4"/>
    <n v="1"/>
    <n v="0"/>
    <n v="0"/>
    <n v="1"/>
    <n v="0"/>
    <n v="0"/>
    <n v="0"/>
    <n v="2"/>
    <n v="0"/>
    <s v="NE"/>
    <n v="0"/>
    <n v="0"/>
    <n v="0"/>
    <n v="0"/>
    <n v="0"/>
    <n v="0"/>
    <n v="0"/>
    <n v="0"/>
    <n v="0"/>
    <n v="0"/>
    <n v="8"/>
    <n v="0"/>
    <n v="2"/>
    <n v="0"/>
    <n v="2"/>
    <n v="0"/>
    <n v="12"/>
    <n v="0"/>
    <n v="9"/>
    <n v="4"/>
    <n v="54"/>
    <n v="52"/>
    <n v="0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3"/>
    <n v="2"/>
    <n v="26"/>
    <n v="25"/>
    <n v="1"/>
    <n v="0"/>
    <n v="0"/>
    <n v="0"/>
    <n v="0"/>
    <n v="0"/>
    <n v="0"/>
    <n v="0"/>
    <n v="0"/>
    <n v="0"/>
    <n v="0"/>
    <n v="0"/>
    <n v="1"/>
    <n v="1"/>
    <n v="8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0"/>
    <n v="6"/>
    <n v="2"/>
    <n v="0"/>
    <n v="0"/>
    <n v="0"/>
    <n v="14"/>
    <n v="7"/>
    <n v="98"/>
    <n v="89"/>
    <n v="4"/>
    <n v="3"/>
    <n v="3"/>
    <n v="3"/>
    <n v="0"/>
    <n v="0"/>
    <n v="0"/>
    <n v="0"/>
    <n v="0"/>
    <n v="0"/>
    <n v="0"/>
    <n v="0"/>
    <n v="9"/>
    <n v="8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"/>
    <n v="13104"/>
    <n v="0"/>
    <n v="0"/>
    <n v="0"/>
    <n v="0"/>
    <n v="0"/>
    <n v="0"/>
    <n v="1"/>
    <n v="1"/>
    <d v="2010-04-16T10:45:43"/>
    <n v="0"/>
  </r>
  <r>
    <s v="01/159622"/>
    <n v="56"/>
    <s v="CZ062"/>
    <s v="Pardubický kraj"/>
    <s v="60"/>
    <x v="2"/>
    <s v="ing. Zdeněk Mazáč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1"/>
    <n v="0"/>
    <n v="0"/>
    <n v="0"/>
    <n v="0"/>
    <n v="0"/>
    <n v="0"/>
    <n v="0"/>
    <n v="1"/>
    <n v="18"/>
    <n v="0"/>
    <n v="0"/>
    <n v="0"/>
    <n v="0"/>
    <n v="0"/>
    <n v="3"/>
    <n v="1"/>
    <n v="21"/>
    <n v="4"/>
    <n v="0"/>
    <n v="111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111"/>
    <n v="0"/>
    <n v="40"/>
    <n v="0"/>
    <n v="0"/>
    <n v="0"/>
    <n v="0"/>
    <n v="0"/>
    <n v="0"/>
    <n v="0"/>
    <n v="0"/>
    <n v="0"/>
    <n v="0"/>
    <n v="0"/>
    <n v="3"/>
    <n v="1050"/>
    <n v="6"/>
    <n v="480"/>
    <n v="3"/>
    <n v="290"/>
    <n v="3"/>
    <n v="275"/>
    <n v="4"/>
    <n v="1020"/>
    <n v="7"/>
    <n v="1045"/>
    <n v="9"/>
    <n v="1230"/>
    <n v="6"/>
    <n v="756"/>
    <n v="10"/>
    <n v="2030"/>
    <n v="9"/>
    <n v="890"/>
    <n v="8"/>
    <n v="792"/>
    <n v="13"/>
    <n v="1520"/>
    <n v="12"/>
    <n v="1570"/>
    <n v="18"/>
    <n v="1630"/>
    <n v="1"/>
    <n v="1"/>
    <d v="2010-03-29T11:50:47"/>
    <n v="0"/>
  </r>
  <r>
    <s v="01/160622"/>
    <n v="121"/>
    <s v="CZ062"/>
    <s v="Pardubický kraj"/>
    <s v="71"/>
    <x v="1"/>
    <s v="Statutární město Brno"/>
    <n v="2"/>
    <n v="1"/>
    <s v="Divadlo Polárka"/>
    <n v="122"/>
    <s v="0"/>
    <n v="0"/>
    <s v="0"/>
    <n v="0"/>
    <s v="0"/>
    <n v="0"/>
    <n v="1"/>
    <n v="1"/>
    <n v="0"/>
    <n v="0"/>
    <n v="0"/>
    <n v="0"/>
    <n v="0"/>
    <n v="0"/>
    <n v="0"/>
    <n v="1"/>
    <s v="ANO"/>
    <n v="3"/>
    <n v="0"/>
    <n v="0"/>
    <n v="0"/>
    <n v="0"/>
    <n v="0"/>
    <n v="0"/>
    <n v="0"/>
    <n v="3"/>
    <n v="22"/>
    <n v="7"/>
    <n v="0"/>
    <n v="3"/>
    <n v="0"/>
    <n v="0"/>
    <n v="0"/>
    <n v="13"/>
    <n v="22"/>
    <n v="13"/>
    <n v="5"/>
    <n v="286"/>
    <n v="208"/>
    <n v="0"/>
    <n v="28"/>
    <n v="15"/>
    <n v="13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5"/>
    <n v="5"/>
    <n v="0"/>
    <n v="2"/>
    <n v="2"/>
    <n v="0"/>
    <n v="1"/>
    <n v="0"/>
    <n v="26"/>
    <n v="20"/>
    <n v="0"/>
    <n v="0"/>
    <n v="0"/>
    <n v="0"/>
    <n v="2"/>
    <n v="2"/>
    <n v="2"/>
    <n v="2"/>
    <n v="0"/>
    <n v="3"/>
    <n v="3"/>
    <n v="0"/>
    <n v="0"/>
    <n v="0"/>
    <n v="0"/>
    <n v="0"/>
    <n v="0"/>
    <n v="0"/>
    <n v="0"/>
    <n v="0"/>
    <n v="10"/>
    <n v="4"/>
    <n v="4"/>
    <n v="4"/>
    <n v="0"/>
    <n v="1"/>
    <n v="1"/>
    <n v="0"/>
    <n v="27"/>
    <n v="11"/>
    <n v="323"/>
    <n v="239"/>
    <n v="0"/>
    <n v="37"/>
    <n v="24"/>
    <n v="13"/>
    <n v="27"/>
    <n v="11"/>
    <n v="321"/>
    <n v="237"/>
    <n v="0"/>
    <n v="37"/>
    <n v="24"/>
    <n v="13"/>
    <n v="4"/>
    <n v="1000"/>
    <n v="15"/>
    <n v="4800"/>
    <n v="4"/>
    <n v="2450"/>
    <n v="0"/>
    <n v="0"/>
    <n v="0"/>
    <n v="0"/>
    <n v="0"/>
    <n v="0"/>
    <n v="8"/>
    <n v="2910"/>
    <n v="0"/>
    <n v="0"/>
    <n v="10"/>
    <n v="3060"/>
    <n v="6"/>
    <n v="1500"/>
    <n v="263"/>
    <n v="35583"/>
    <n v="5"/>
    <n v="1560"/>
    <n v="0"/>
    <n v="0"/>
    <n v="8"/>
    <n v="2680"/>
    <n v="1"/>
    <n v="1"/>
    <d v="2010-03-30T11:01:54"/>
    <n v="0"/>
  </r>
  <r>
    <s v="01/161622"/>
    <n v="160"/>
    <s v="CZ062"/>
    <s v="Pardubický kraj"/>
    <s v="70"/>
    <x v="1"/>
    <s v="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3"/>
    <n v="0"/>
    <n v="0"/>
    <n v="0"/>
    <n v="0"/>
    <n v="0"/>
    <n v="0"/>
    <n v="30"/>
    <n v="33"/>
    <n v="0"/>
    <n v="15"/>
    <n v="0"/>
    <n v="0"/>
    <n v="0"/>
    <n v="0"/>
    <n v="0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3"/>
    <n v="0"/>
    <n v="7"/>
    <n v="0"/>
    <n v="0"/>
    <n v="0"/>
    <n v="4"/>
    <n v="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"/>
    <n v="3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7"/>
    <n v="0"/>
    <n v="0"/>
    <n v="3"/>
    <n v="505"/>
    <n v="25"/>
    <n v="1331"/>
    <n v="0"/>
    <n v="0"/>
    <n v="0"/>
    <n v="0"/>
    <n v="1"/>
    <n v="20"/>
    <n v="1"/>
    <n v="0"/>
    <d v="2010-04-12T15:59:15"/>
    <n v="0"/>
  </r>
  <r>
    <s v="01/162622"/>
    <n v="51"/>
    <s v="CZ062"/>
    <s v="Pardubický kraj"/>
    <s v="70"/>
    <x v="1"/>
    <s v="o.s.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19"/>
    <n v="0"/>
    <n v="0"/>
    <n v="0"/>
    <n v="0"/>
    <n v="0"/>
    <n v="4"/>
    <n v="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24"/>
    <n v="0"/>
    <n v="4"/>
    <n v="0"/>
    <n v="0"/>
    <n v="0"/>
    <n v="4"/>
    <n v="1"/>
    <n v="1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"/>
    <n v="37"/>
    <n v="0"/>
    <n v="6"/>
    <n v="0"/>
    <n v="0"/>
    <n v="0"/>
    <n v="0"/>
    <n v="0"/>
    <n v="0"/>
    <n v="0"/>
    <n v="0"/>
    <n v="0"/>
    <n v="0"/>
    <n v="0"/>
    <n v="7"/>
    <n v="1400"/>
    <n v="3"/>
    <n v="1800"/>
    <n v="0"/>
    <n v="0"/>
    <n v="0"/>
    <n v="0"/>
    <n v="0"/>
    <n v="0"/>
    <n v="0"/>
    <n v="0"/>
    <n v="0"/>
    <n v="0"/>
    <n v="0"/>
    <n v="0"/>
    <n v="0"/>
    <n v="0"/>
    <n v="0"/>
    <n v="0"/>
    <n v="27"/>
    <n v="4815"/>
    <n v="0"/>
    <n v="0"/>
    <n v="0"/>
    <n v="0"/>
    <n v="0"/>
    <n v="0"/>
    <n v="1"/>
    <n v="1"/>
    <d v="2010-05-03T14:31:32"/>
    <n v="0"/>
  </r>
  <r>
    <s v="01/164712"/>
    <n v="128"/>
    <s v="CZ071"/>
    <s v="Olomoucký kraj"/>
    <s v="22"/>
    <x v="0"/>
    <s v="Statutární město Olomouc"/>
    <n v="1"/>
    <n v="0"/>
    <s v="Velké divadlo"/>
    <n v="424"/>
    <s v="0"/>
    <n v="0"/>
    <s v="0"/>
    <n v="0"/>
    <s v="0"/>
    <n v="0"/>
    <n v="3"/>
    <n v="1"/>
    <n v="1"/>
    <n v="0"/>
    <n v="0"/>
    <n v="1"/>
    <n v="0"/>
    <n v="0"/>
    <n v="0"/>
    <n v="0"/>
    <s v="NE"/>
    <n v="18.7"/>
    <n v="32"/>
    <n v="7"/>
    <n v="52.2"/>
    <n v="21"/>
    <n v="51.4"/>
    <n v="2"/>
    <n v="15"/>
    <n v="169.3"/>
    <n v="84"/>
    <n v="60.5"/>
    <n v="0"/>
    <n v="22.3"/>
    <n v="0"/>
    <n v="7.8"/>
    <n v="6.9"/>
    <n v="259.89999999999998"/>
    <n v="90.9"/>
    <n v="18"/>
    <n v="6"/>
    <n v="160"/>
    <n v="111"/>
    <n v="0"/>
    <n v="22"/>
    <n v="22"/>
    <n v="2"/>
    <n v="7"/>
    <n v="3"/>
    <n v="55"/>
    <n v="47"/>
    <n v="12"/>
    <n v="2"/>
    <n v="2"/>
    <n v="0"/>
    <n v="4"/>
    <n v="1"/>
    <n v="29"/>
    <n v="23"/>
    <n v="0"/>
    <n v="0"/>
    <n v="0"/>
    <n v="0"/>
    <n v="4"/>
    <n v="1"/>
    <n v="29"/>
    <n v="29"/>
    <n v="0"/>
    <n v="2"/>
    <n v="2"/>
    <n v="0"/>
    <n v="4"/>
    <n v="2"/>
    <n v="32"/>
    <n v="31"/>
    <n v="0"/>
    <n v="22"/>
    <n v="22"/>
    <n v="3"/>
    <n v="2"/>
    <n v="1"/>
    <n v="14"/>
    <n v="11"/>
    <n v="0"/>
    <n v="6"/>
    <n v="3"/>
    <n v="3"/>
    <n v="0"/>
    <n v="0"/>
    <n v="0"/>
    <n v="0"/>
    <n v="0"/>
    <n v="0"/>
    <n v="0"/>
    <n v="0"/>
    <n v="5"/>
    <n v="5"/>
    <n v="11"/>
    <n v="5"/>
    <n v="0"/>
    <n v="0"/>
    <n v="0"/>
    <n v="0"/>
    <n v="0"/>
    <n v="0"/>
    <n v="0"/>
    <n v="0"/>
    <n v="0"/>
    <n v="0"/>
    <n v="0"/>
    <n v="0"/>
    <n v="2"/>
    <n v="2"/>
    <n v="0"/>
    <n v="0"/>
    <n v="0"/>
    <n v="3"/>
    <n v="3"/>
    <n v="0"/>
    <n v="46"/>
    <n v="21"/>
    <n v="330"/>
    <n v="257"/>
    <n v="12"/>
    <n v="57"/>
    <n v="54"/>
    <n v="8"/>
    <n v="3"/>
    <n v="0"/>
    <n v="64"/>
    <n v="32"/>
    <n v="0"/>
    <n v="34"/>
    <n v="32"/>
    <n v="0"/>
    <n v="1"/>
    <n v="381"/>
    <n v="0"/>
    <n v="0"/>
    <n v="0"/>
    <n v="0"/>
    <n v="1"/>
    <n v="10000"/>
    <n v="0"/>
    <n v="0"/>
    <n v="0"/>
    <n v="0"/>
    <n v="0"/>
    <n v="0"/>
    <n v="2"/>
    <n v="1086"/>
    <n v="3"/>
    <n v="1202"/>
    <n v="1"/>
    <n v="316"/>
    <n v="0"/>
    <n v="0"/>
    <n v="309"/>
    <n v="92309"/>
    <n v="0"/>
    <n v="0"/>
    <n v="13"/>
    <n v="4587"/>
    <n v="1"/>
    <n v="1"/>
    <d v="2010-04-01T09:55:56"/>
    <n v="0"/>
  </r>
  <r>
    <s v="01/167715"/>
    <n v="190"/>
    <s v="CZ071"/>
    <s v="Olomoucký kraj"/>
    <s v="50"/>
    <x v="2"/>
    <s v="Město Šumperk"/>
    <n v="1"/>
    <n v="0"/>
    <s v="Divadlo Šumperk"/>
    <n v="297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0"/>
    <n v="13"/>
    <n v="0"/>
    <n v="7"/>
    <n v="0"/>
    <n v="10"/>
    <n v="0"/>
    <n v="30"/>
    <n v="10"/>
    <n v="18"/>
    <n v="9"/>
    <n v="184"/>
    <n v="148"/>
    <n v="0"/>
    <n v="8"/>
    <n v="8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2"/>
    <n v="2"/>
    <n v="0"/>
    <n v="18"/>
    <n v="9"/>
    <n v="184"/>
    <n v="148"/>
    <n v="0"/>
    <n v="13"/>
    <n v="13"/>
    <n v="0"/>
    <n v="12"/>
    <n v="5"/>
    <n v="104"/>
    <n v="83"/>
    <n v="0"/>
    <n v="4"/>
    <n v="4"/>
    <n v="0"/>
    <n v="4"/>
    <n v="976"/>
    <n v="0"/>
    <n v="0"/>
    <n v="0"/>
    <n v="0"/>
    <n v="0"/>
    <n v="0"/>
    <n v="0"/>
    <n v="0"/>
    <n v="0"/>
    <n v="0"/>
    <n v="0"/>
    <n v="0"/>
    <n v="0"/>
    <n v="0"/>
    <n v="1"/>
    <n v="580"/>
    <n v="0"/>
    <n v="0"/>
    <n v="2"/>
    <n v="600"/>
    <n v="157"/>
    <n v="30375"/>
    <n v="4"/>
    <n v="2327"/>
    <n v="16"/>
    <n v="7120"/>
    <n v="1"/>
    <n v="1"/>
    <d v="2010-04-17T18:28:08"/>
    <n v="0"/>
  </r>
  <r>
    <s v="01/168722"/>
    <n v="49"/>
    <s v="CZ072"/>
    <s v="Zlínský kraj"/>
    <s v="30"/>
    <x v="0"/>
    <s v="Město Uherské Hradiště"/>
    <n v="2"/>
    <n v="0"/>
    <s v="Velká scéna SD"/>
    <n v="378"/>
    <s v="Malá scéna"/>
    <n v="90"/>
    <s v="0"/>
    <n v="0"/>
    <s v="0"/>
    <n v="0"/>
    <n v="1"/>
    <n v="1"/>
    <n v="0"/>
    <n v="0"/>
    <n v="0"/>
    <n v="0"/>
    <n v="0"/>
    <n v="0"/>
    <n v="0"/>
    <n v="0"/>
    <s v="NE"/>
    <n v="23"/>
    <n v="0"/>
    <n v="0"/>
    <n v="0"/>
    <n v="0"/>
    <n v="0"/>
    <n v="0"/>
    <n v="5"/>
    <n v="28"/>
    <n v="0"/>
    <n v="23"/>
    <n v="0"/>
    <n v="11"/>
    <n v="0"/>
    <n v="5"/>
    <n v="0"/>
    <n v="67"/>
    <n v="0"/>
    <n v="16"/>
    <n v="6"/>
    <n v="212"/>
    <n v="187"/>
    <n v="0"/>
    <n v="3"/>
    <n v="3"/>
    <n v="0"/>
    <n v="0"/>
    <n v="0"/>
    <n v="0"/>
    <n v="0"/>
    <n v="0"/>
    <n v="0"/>
    <n v="0"/>
    <n v="0"/>
    <n v="0"/>
    <n v="0"/>
    <n v="0"/>
    <n v="0"/>
    <n v="0"/>
    <n v="1"/>
    <n v="1"/>
    <n v="0"/>
    <n v="3"/>
    <n v="1"/>
    <n v="55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"/>
    <n v="0"/>
    <n v="19"/>
    <n v="7"/>
    <n v="267"/>
    <n v="239"/>
    <n v="0"/>
    <n v="9"/>
    <n v="9"/>
    <n v="0"/>
    <n v="0"/>
    <n v="0"/>
    <n v="0"/>
    <n v="0"/>
    <n v="0"/>
    <n v="0"/>
    <n v="0"/>
    <n v="0"/>
    <n v="2"/>
    <n v="600"/>
    <n v="1"/>
    <n v="500"/>
    <n v="0"/>
    <n v="0"/>
    <n v="0"/>
    <n v="0"/>
    <n v="0"/>
    <n v="0"/>
    <n v="0"/>
    <n v="0"/>
    <n v="0"/>
    <n v="0"/>
    <n v="1"/>
    <n v="400"/>
    <n v="3"/>
    <n v="1300"/>
    <n v="0"/>
    <n v="0"/>
    <n v="2"/>
    <n v="650"/>
    <n v="0"/>
    <n v="0"/>
    <n v="255"/>
    <n v="79883"/>
    <n v="3"/>
    <n v="1132"/>
    <n v="1"/>
    <n v="1"/>
    <d v="2010-04-11T10:22:38"/>
    <n v="0"/>
  </r>
  <r>
    <s v="01/169722"/>
    <n v="171"/>
    <s v="CZ072"/>
    <s v="Zlínský kraj"/>
    <s v="60"/>
    <x v="2"/>
    <s v="Karel Hoffmann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2"/>
    <n v="0"/>
    <n v="0"/>
    <n v="0"/>
    <n v="0"/>
    <n v="0"/>
    <n v="0"/>
    <n v="0"/>
    <n v="12"/>
    <n v="8"/>
    <n v="3"/>
    <n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"/>
    <n v="89"/>
    <n v="0"/>
    <n v="0"/>
    <n v="0"/>
    <n v="0"/>
    <n v="0"/>
    <n v="5"/>
    <n v="2"/>
    <n v="68"/>
    <n v="0"/>
    <n v="0"/>
    <n v="0"/>
    <n v="0"/>
    <n v="0"/>
    <n v="0"/>
    <n v="0"/>
    <n v="3"/>
    <n v="654"/>
    <n v="4"/>
    <n v="872"/>
    <n v="2"/>
    <n v="436"/>
    <n v="0"/>
    <n v="0"/>
    <n v="1"/>
    <n v="218"/>
    <n v="10"/>
    <n v="2180"/>
    <n v="0"/>
    <n v="0"/>
    <n v="1"/>
    <n v="218"/>
    <n v="0"/>
    <n v="0"/>
    <n v="2"/>
    <n v="436"/>
    <n v="9"/>
    <n v="1962"/>
    <n v="55"/>
    <n v="11990"/>
    <n v="2"/>
    <n v="426"/>
    <n v="1"/>
    <n v="1"/>
    <d v="2010-04-14T12:45:09"/>
    <n v="0"/>
  </r>
  <r>
    <s v="01/171724"/>
    <n v="48"/>
    <s v="CZ072"/>
    <s v="Zlínský kraj"/>
    <s v="22"/>
    <x v="0"/>
    <s v="Statutární město Zlín"/>
    <n v="3"/>
    <n v="0"/>
    <s v="Velký sál"/>
    <n v="687"/>
    <s v="Studio Z"/>
    <n v="84"/>
    <s v="Divadélko v klubu"/>
    <n v="80"/>
    <s v="0"/>
    <n v="0"/>
    <n v="1"/>
    <n v="1"/>
    <n v="0"/>
    <n v="0"/>
    <n v="0"/>
    <n v="0"/>
    <n v="0"/>
    <n v="0"/>
    <n v="0"/>
    <n v="0"/>
    <s v="NE"/>
    <n v="23"/>
    <n v="0"/>
    <n v="0"/>
    <n v="0"/>
    <n v="0"/>
    <n v="0"/>
    <n v="0"/>
    <n v="8.6999999999999993"/>
    <n v="31.7"/>
    <n v="0"/>
    <n v="50"/>
    <n v="0"/>
    <n v="21"/>
    <n v="0"/>
    <n v="15.7"/>
    <n v="0"/>
    <n v="118.4"/>
    <n v="0"/>
    <n v="19"/>
    <n v="9"/>
    <n v="157"/>
    <n v="148"/>
    <n v="1"/>
    <n v="45"/>
    <n v="41"/>
    <n v="7"/>
    <n v="0"/>
    <n v="0"/>
    <n v="0"/>
    <n v="0"/>
    <n v="0"/>
    <n v="0"/>
    <n v="0"/>
    <n v="0"/>
    <n v="0"/>
    <n v="0"/>
    <n v="0"/>
    <n v="0"/>
    <n v="0"/>
    <n v="1"/>
    <n v="1"/>
    <n v="0"/>
    <n v="3"/>
    <n v="1"/>
    <n v="66"/>
    <n v="63"/>
    <n v="1"/>
    <n v="18"/>
    <n v="18"/>
    <n v="0"/>
    <n v="0"/>
    <n v="0"/>
    <n v="0"/>
    <n v="0"/>
    <n v="0"/>
    <n v="2"/>
    <n v="2"/>
    <n v="0"/>
    <n v="0"/>
    <n v="0"/>
    <n v="0"/>
    <n v="0"/>
    <n v="0"/>
    <n v="3"/>
    <n v="2"/>
    <n v="1"/>
    <n v="0"/>
    <n v="0"/>
    <n v="0"/>
    <n v="0"/>
    <n v="0"/>
    <n v="1"/>
    <n v="0"/>
    <n v="0"/>
    <n v="1"/>
    <n v="0"/>
    <n v="4"/>
    <n v="4"/>
    <n v="0"/>
    <n v="3"/>
    <n v="3"/>
    <n v="0"/>
    <n v="0"/>
    <n v="0"/>
    <n v="0"/>
    <n v="0"/>
    <n v="0"/>
    <n v="0"/>
    <n v="0"/>
    <n v="0"/>
    <n v="8"/>
    <n v="1"/>
    <n v="40"/>
    <n v="40"/>
    <n v="0"/>
    <n v="24"/>
    <n v="19"/>
    <n v="0"/>
    <n v="31"/>
    <n v="11"/>
    <n v="267"/>
    <n v="255"/>
    <n v="2"/>
    <n v="97"/>
    <n v="86"/>
    <n v="8"/>
    <n v="20"/>
    <n v="8"/>
    <n v="76"/>
    <n v="70"/>
    <n v="0"/>
    <n v="41"/>
    <n v="35"/>
    <n v="0"/>
    <n v="2"/>
    <n v="7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700"/>
    <n v="260"/>
    <n v="85065"/>
    <n v="3"/>
    <n v="826"/>
    <n v="1"/>
    <n v="0"/>
    <d v="2010-02-04T15:11:38"/>
    <n v="0"/>
  </r>
  <r>
    <s v="01/174813"/>
    <n v="115"/>
    <s v="CZ080"/>
    <s v="Moravskoslezský kraj"/>
    <s v="25"/>
    <x v="0"/>
    <s v="Moravskoslezský kraj"/>
    <n v="2"/>
    <n v="0"/>
    <s v="Divadelní sál Těšínského divadla"/>
    <n v="377"/>
    <s v="Sál loutkového divadla"/>
    <n v="70"/>
    <s v="0"/>
    <n v="0"/>
    <s v="0"/>
    <n v="0"/>
    <n v="3"/>
    <n v="2"/>
    <n v="0"/>
    <n v="0"/>
    <n v="0"/>
    <n v="0"/>
    <n v="0"/>
    <n v="1"/>
    <n v="0"/>
    <n v="0"/>
    <s v="NE"/>
    <n v="37"/>
    <n v="0"/>
    <n v="0"/>
    <n v="0"/>
    <n v="0"/>
    <n v="0"/>
    <n v="0"/>
    <n v="10"/>
    <n v="47"/>
    <n v="0"/>
    <n v="39"/>
    <n v="0"/>
    <n v="11"/>
    <n v="0"/>
    <n v="10"/>
    <n v="0"/>
    <n v="107"/>
    <n v="0"/>
    <n v="24"/>
    <n v="13"/>
    <n v="196"/>
    <n v="77"/>
    <n v="67"/>
    <n v="1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49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"/>
    <n v="117"/>
    <n v="41"/>
    <n v="2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35"/>
    <n v="16"/>
    <n v="362"/>
    <n v="131"/>
    <n v="93"/>
    <n v="13"/>
    <n v="13"/>
    <n v="7"/>
    <n v="18"/>
    <n v="4"/>
    <n v="186"/>
    <n v="70"/>
    <n v="89"/>
    <n v="4"/>
    <n v="4"/>
    <n v="2"/>
    <n v="1"/>
    <n v="16"/>
    <n v="0"/>
    <n v="0"/>
    <n v="7"/>
    <n v="4250"/>
    <n v="0"/>
    <n v="0"/>
    <n v="0"/>
    <n v="0"/>
    <n v="0"/>
    <n v="0"/>
    <n v="0"/>
    <n v="0"/>
    <n v="2"/>
    <n v="800"/>
    <n v="5"/>
    <n v="2300"/>
    <n v="0"/>
    <n v="0"/>
    <n v="1"/>
    <n v="500"/>
    <n v="1"/>
    <n v="455"/>
    <n v="15"/>
    <n v="8957"/>
    <n v="330"/>
    <n v="62518"/>
    <n v="1"/>
    <n v="1"/>
    <d v="2010-03-29T10:30:05"/>
    <n v="0"/>
  </r>
  <r>
    <s v="01/179815"/>
    <n v="53"/>
    <s v="CZ080"/>
    <s v="Moravskoslezský kraj"/>
    <s v="22"/>
    <x v="0"/>
    <s v="Statutární město Opava"/>
    <n v="1"/>
    <n v="0"/>
    <s v="Slezské divadlo Opava"/>
    <n v="366"/>
    <s v="0"/>
    <n v="0"/>
    <s v="0"/>
    <n v="0"/>
    <s v="0"/>
    <n v="0"/>
    <n v="2"/>
    <n v="1"/>
    <n v="1"/>
    <n v="0"/>
    <n v="0"/>
    <n v="0"/>
    <n v="0"/>
    <n v="0"/>
    <n v="0"/>
    <n v="0"/>
    <s v="NE"/>
    <n v="12"/>
    <n v="10"/>
    <n v="0"/>
    <n v="42"/>
    <n v="13"/>
    <n v="42"/>
    <n v="0"/>
    <n v="13"/>
    <n v="119"/>
    <n v="0"/>
    <n v="51"/>
    <n v="0"/>
    <n v="12"/>
    <n v="0"/>
    <n v="0"/>
    <n v="0"/>
    <n v="182"/>
    <n v="0"/>
    <n v="14"/>
    <n v="5"/>
    <n v="142"/>
    <n v="121"/>
    <n v="0"/>
    <n v="26"/>
    <n v="26"/>
    <n v="0"/>
    <n v="6"/>
    <n v="3"/>
    <n v="51"/>
    <n v="46"/>
    <n v="8"/>
    <n v="1"/>
    <n v="0"/>
    <n v="1"/>
    <n v="4"/>
    <n v="2"/>
    <n v="35"/>
    <n v="25"/>
    <n v="0"/>
    <n v="0"/>
    <n v="0"/>
    <n v="0"/>
    <n v="3"/>
    <n v="0"/>
    <n v="17"/>
    <n v="17"/>
    <n v="0"/>
    <n v="0"/>
    <n v="0"/>
    <n v="0"/>
    <n v="1"/>
    <n v="1"/>
    <n v="13"/>
    <n v="1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8"/>
    <n v="8"/>
    <n v="0"/>
    <n v="1"/>
    <n v="1"/>
    <n v="0"/>
    <n v="36"/>
    <n v="11"/>
    <n v="266"/>
    <n v="230"/>
    <n v="8"/>
    <n v="31"/>
    <n v="30"/>
    <n v="1"/>
    <n v="2"/>
    <n v="0"/>
    <n v="103"/>
    <n v="93"/>
    <n v="0"/>
    <n v="25"/>
    <n v="0"/>
    <n v="0"/>
    <n v="1"/>
    <n v="700"/>
    <n v="1"/>
    <n v="481"/>
    <n v="0"/>
    <n v="0"/>
    <n v="0"/>
    <n v="0"/>
    <n v="0"/>
    <n v="0"/>
    <n v="0"/>
    <n v="0"/>
    <n v="0"/>
    <n v="0"/>
    <n v="2"/>
    <n v="805"/>
    <n v="7"/>
    <n v="3220"/>
    <n v="0"/>
    <n v="0"/>
    <n v="1"/>
    <n v="340"/>
    <n v="3"/>
    <n v="1252"/>
    <n v="3"/>
    <n v="982"/>
    <n v="248"/>
    <n v="71090"/>
    <n v="1"/>
    <n v="1"/>
    <d v="2010-02-05T14:43:55"/>
    <n v="0"/>
  </r>
  <r>
    <s v="01/180816"/>
    <n v="86"/>
    <s v="CZ080"/>
    <s v="Moravskoslezský kraj"/>
    <s v="22"/>
    <x v="0"/>
    <s v="Statutární město Ostrava"/>
    <n v="2"/>
    <n v="0"/>
    <s v="Divadlo Antonína Dvořáka"/>
    <n v="517"/>
    <s v="Divadlo Jiřího Myrona"/>
    <n v="665"/>
    <s v="0"/>
    <n v="0"/>
    <s v="0"/>
    <n v="0"/>
    <n v="4"/>
    <n v="1"/>
    <n v="1"/>
    <n v="1"/>
    <n v="0"/>
    <n v="1"/>
    <n v="0"/>
    <n v="0"/>
    <n v="0"/>
    <n v="0"/>
    <s v="NE"/>
    <n v="22"/>
    <n v="36"/>
    <n v="6"/>
    <n v="96"/>
    <n v="37"/>
    <n v="82"/>
    <n v="40"/>
    <n v="27"/>
    <n v="263"/>
    <n v="0"/>
    <n v="143"/>
    <n v="0"/>
    <n v="36"/>
    <n v="0"/>
    <n v="79"/>
    <n v="0"/>
    <n v="521"/>
    <n v="0"/>
    <n v="17"/>
    <n v="6"/>
    <n v="197"/>
    <n v="192"/>
    <n v="0"/>
    <n v="1"/>
    <n v="1"/>
    <n v="0"/>
    <n v="27"/>
    <n v="7"/>
    <n v="140"/>
    <n v="116"/>
    <n v="3"/>
    <n v="0"/>
    <n v="0"/>
    <n v="0"/>
    <n v="12"/>
    <n v="5"/>
    <n v="129"/>
    <n v="122"/>
    <n v="0"/>
    <n v="0"/>
    <n v="0"/>
    <n v="0"/>
    <n v="0"/>
    <n v="0"/>
    <n v="0"/>
    <n v="0"/>
    <n v="0"/>
    <n v="0"/>
    <n v="0"/>
    <n v="0"/>
    <n v="8"/>
    <n v="2"/>
    <n v="5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"/>
    <n v="20"/>
    <n v="524"/>
    <n v="486"/>
    <n v="3"/>
    <n v="1"/>
    <n v="1"/>
    <n v="0"/>
    <n v="17"/>
    <n v="2"/>
    <n v="140"/>
    <n v="139"/>
    <n v="1"/>
    <n v="0"/>
    <n v="0"/>
    <n v="0"/>
    <n v="1"/>
    <n v="659"/>
    <n v="0"/>
    <n v="0"/>
    <n v="0"/>
    <n v="0"/>
    <n v="1"/>
    <n v="440"/>
    <n v="0"/>
    <n v="0"/>
    <n v="0"/>
    <n v="0"/>
    <n v="0"/>
    <n v="0"/>
    <n v="1"/>
    <n v="416"/>
    <n v="4"/>
    <n v="2800"/>
    <n v="0"/>
    <n v="0"/>
    <n v="2"/>
    <n v="1222"/>
    <n v="0"/>
    <n v="0"/>
    <n v="0"/>
    <n v="0"/>
    <n v="515"/>
    <n v="173555"/>
    <n v="1"/>
    <n v="1"/>
    <d v="2010-03-10T15:52:00"/>
    <n v="0"/>
  </r>
  <r>
    <s v="01/181816"/>
    <n v="126"/>
    <s v="CZ080"/>
    <s v="Moravskoslezský kraj"/>
    <s v="22"/>
    <x v="0"/>
    <s v="Statutární město Ostrava"/>
    <n v="2"/>
    <n v="0"/>
    <s v="Sál Divadla Petra Bezruče"/>
    <n v="110"/>
    <s v="Komorní scéna Márnice"/>
    <n v="40"/>
    <s v="0"/>
    <n v="0"/>
    <s v="0"/>
    <n v="0"/>
    <n v="1"/>
    <n v="1"/>
    <n v="0"/>
    <n v="0"/>
    <n v="0"/>
    <n v="0"/>
    <n v="0"/>
    <n v="0"/>
    <n v="0"/>
    <n v="1"/>
    <s v="ANO"/>
    <n v="13"/>
    <n v="0"/>
    <n v="0"/>
    <n v="0"/>
    <n v="0"/>
    <n v="0"/>
    <n v="0"/>
    <n v="6"/>
    <n v="19"/>
    <n v="21"/>
    <n v="13"/>
    <n v="0"/>
    <n v="6"/>
    <n v="0"/>
    <n v="7"/>
    <n v="0"/>
    <n v="45"/>
    <n v="21"/>
    <n v="13"/>
    <n v="5"/>
    <n v="161"/>
    <n v="124"/>
    <n v="1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5"/>
    <n v="161"/>
    <n v="124"/>
    <n v="1"/>
    <n v="8"/>
    <n v="8"/>
    <n v="0"/>
    <n v="13"/>
    <n v="5"/>
    <n v="161"/>
    <n v="124"/>
    <n v="1"/>
    <n v="0"/>
    <n v="0"/>
    <n v="0"/>
    <n v="7"/>
    <n v="1838"/>
    <n v="0"/>
    <n v="0"/>
    <n v="4"/>
    <n v="1840"/>
    <n v="0"/>
    <n v="0"/>
    <n v="0"/>
    <n v="0"/>
    <n v="2"/>
    <n v="649"/>
    <n v="0"/>
    <n v="0"/>
    <n v="2"/>
    <n v="260"/>
    <n v="0"/>
    <n v="0"/>
    <n v="0"/>
    <n v="0"/>
    <n v="1"/>
    <n v="280"/>
    <n v="2"/>
    <n v="1280"/>
    <n v="7"/>
    <n v="4510"/>
    <n v="136"/>
    <n v="20862"/>
    <n v="1"/>
    <n v="1"/>
    <d v="2010-03-31T10:00:41"/>
    <n v="0"/>
  </r>
  <r>
    <s v="01/182816"/>
    <n v="34"/>
    <s v="CZ080"/>
    <s v="Moravskoslezský kraj"/>
    <s v="22"/>
    <x v="0"/>
    <s v="statutární město Ostrava"/>
    <n v="1"/>
    <n v="0"/>
    <s v="Divadlo loutek Ostrava"/>
    <n v="176"/>
    <s v="0"/>
    <n v="0"/>
    <s v="0"/>
    <n v="0"/>
    <s v="0"/>
    <n v="0"/>
    <n v="1"/>
    <n v="0"/>
    <n v="0"/>
    <n v="0"/>
    <n v="0"/>
    <n v="0"/>
    <n v="0"/>
    <n v="1"/>
    <n v="0"/>
    <n v="0"/>
    <s v="NE"/>
    <n v="16"/>
    <n v="0"/>
    <n v="0"/>
    <n v="0"/>
    <n v="0"/>
    <n v="3"/>
    <n v="3"/>
    <n v="4"/>
    <n v="23"/>
    <n v="0"/>
    <n v="15"/>
    <n v="0"/>
    <n v="7"/>
    <n v="0"/>
    <n v="1"/>
    <n v="0"/>
    <n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3"/>
    <n v="444"/>
    <n v="426"/>
    <n v="3"/>
    <n v="39"/>
    <n v="29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"/>
    <n v="3"/>
    <n v="444"/>
    <n v="426"/>
    <n v="3"/>
    <n v="39"/>
    <n v="29"/>
    <n v="11"/>
    <n v="21"/>
    <n v="3"/>
    <n v="444"/>
    <n v="426"/>
    <n v="3"/>
    <n v="39"/>
    <n v="29"/>
    <n v="11"/>
    <n v="3"/>
    <n v="1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539"/>
    <n v="2"/>
    <n v="120"/>
    <n v="436"/>
    <n v="76063"/>
    <n v="1"/>
    <n v="1"/>
    <d v="2010-05-04T10:50:36"/>
    <n v="0"/>
  </r>
  <r>
    <s v="01/183816"/>
    <n v="85"/>
    <s v="CZ080"/>
    <s v="Moravskoslezský kraj"/>
    <s v="22"/>
    <x v="0"/>
    <s v="Statutární město Ostrava"/>
    <n v="1"/>
    <n v="0"/>
    <s v="Komorní scéna ARÉNA"/>
    <n v="96"/>
    <s v="0"/>
    <n v="0"/>
    <s v="0"/>
    <n v="0"/>
    <s v="0"/>
    <n v="0"/>
    <n v="1"/>
    <n v="1"/>
    <n v="0"/>
    <n v="0"/>
    <n v="0"/>
    <n v="0"/>
    <n v="0"/>
    <n v="0"/>
    <n v="0"/>
    <n v="1"/>
    <s v="ANO"/>
    <n v="13"/>
    <n v="0"/>
    <n v="0"/>
    <n v="0"/>
    <n v="0"/>
    <n v="0"/>
    <n v="0"/>
    <n v="5"/>
    <n v="18"/>
    <n v="31"/>
    <n v="11"/>
    <n v="0"/>
    <n v="7"/>
    <n v="0"/>
    <n v="0"/>
    <n v="0"/>
    <n v="36"/>
    <n v="31"/>
    <n v="17"/>
    <n v="7"/>
    <n v="152"/>
    <n v="148"/>
    <n v="1"/>
    <n v="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10"/>
    <n v="7"/>
    <n v="4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9"/>
    <n v="3"/>
    <n v="0"/>
    <n v="17"/>
    <n v="7"/>
    <n v="152"/>
    <n v="148"/>
    <n v="1"/>
    <n v="29"/>
    <n v="20"/>
    <n v="5"/>
    <n v="0"/>
    <n v="0"/>
    <n v="15"/>
    <n v="15"/>
    <n v="0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00"/>
    <n v="0"/>
    <n v="0"/>
    <n v="151"/>
    <n v="15759"/>
    <n v="1"/>
    <n v="1"/>
    <d v="2010-03-10T14:51:08"/>
    <n v="0"/>
  </r>
  <r>
    <s v="01/184816"/>
    <n v="74"/>
    <s v="CZ080"/>
    <s v="Moravskoslezský kraj"/>
    <s v="70"/>
    <x v="1"/>
    <s v="Občanské sdružení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2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2"/>
    <n v="0"/>
    <n v="6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2"/>
    <n v="1"/>
    <n v="5"/>
    <n v="0"/>
    <n v="0"/>
    <n v="0"/>
    <n v="0"/>
    <n v="0"/>
    <n v="8"/>
    <n v="2"/>
    <n v="27"/>
    <n v="0"/>
    <n v="6"/>
    <n v="0"/>
    <n v="0"/>
    <n v="0"/>
    <n v="2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00"/>
    <n v="0"/>
    <n v="0"/>
    <n v="2"/>
    <n v="400"/>
    <n v="4"/>
    <n v="800"/>
    <n v="5"/>
    <n v="700"/>
    <n v="0"/>
    <n v="0"/>
    <n v="13"/>
    <n v="1600"/>
    <n v="1"/>
    <n v="1"/>
    <d v="2010-05-03T14:44:29"/>
    <n v="0"/>
  </r>
  <r>
    <s v="01/186110"/>
    <n v="64"/>
    <s v="CZ010"/>
    <s v="Hlavní město Praha"/>
    <s v="70"/>
    <x v="1"/>
    <s v="Petrklíč, o.s."/>
    <n v="1"/>
    <n v="0"/>
    <s v="Divadlo Miriam"/>
    <n v="8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9"/>
    <n v="0"/>
    <n v="35"/>
    <n v="6"/>
    <n v="1"/>
    <n v="30"/>
    <n v="27"/>
    <n v="0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3"/>
    <n v="0"/>
    <n v="6"/>
    <n v="1"/>
    <n v="30"/>
    <n v="27"/>
    <n v="0"/>
    <n v="10"/>
    <n v="10"/>
    <n v="0"/>
    <n v="2"/>
    <n v="0"/>
    <n v="5"/>
    <n v="4"/>
    <n v="0"/>
    <n v="1"/>
    <n v="1"/>
    <n v="0"/>
    <n v="27"/>
    <n v="444"/>
    <n v="3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20T16:00:22"/>
    <n v="0"/>
  </r>
  <r>
    <s v="01/187111"/>
    <n v="216"/>
    <s v="CZ010"/>
    <s v="Hlavní město Praha"/>
    <s v="71"/>
    <x v="1"/>
    <s v="Hlavní město Praha"/>
    <n v="1"/>
    <n v="0"/>
    <s v="Činoherní klub"/>
    <n v="203"/>
    <s v="0"/>
    <n v="0"/>
    <s v="0"/>
    <n v="0"/>
    <s v="0"/>
    <n v="0"/>
    <n v="1"/>
    <n v="1"/>
    <n v="0"/>
    <n v="0"/>
    <n v="0"/>
    <n v="0"/>
    <n v="0"/>
    <n v="0"/>
    <n v="0"/>
    <n v="1"/>
    <s v="ANO"/>
    <n v="11"/>
    <n v="0"/>
    <n v="0"/>
    <n v="0"/>
    <n v="0"/>
    <n v="0"/>
    <n v="0"/>
    <n v="4"/>
    <n v="15"/>
    <n v="0"/>
    <n v="15"/>
    <n v="0"/>
    <n v="3"/>
    <n v="0"/>
    <n v="0"/>
    <n v="0"/>
    <n v="33"/>
    <n v="0"/>
    <n v="15"/>
    <n v="2"/>
    <n v="220"/>
    <n v="2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220"/>
    <n v="210"/>
    <n v="2"/>
    <n v="0"/>
    <n v="0"/>
    <n v="0"/>
    <n v="0"/>
    <n v="0"/>
    <n v="0"/>
    <n v="0"/>
    <n v="0"/>
    <n v="0"/>
    <n v="0"/>
    <n v="0"/>
    <n v="210"/>
    <n v="35989"/>
    <n v="1"/>
    <n v="220"/>
    <n v="0"/>
    <n v="0"/>
    <n v="0"/>
    <n v="0"/>
    <n v="2"/>
    <n v="500"/>
    <n v="1"/>
    <n v="220"/>
    <n v="1"/>
    <n v="220"/>
    <n v="1"/>
    <n v="230"/>
    <n v="0"/>
    <n v="0"/>
    <n v="2"/>
    <n v="400"/>
    <n v="1"/>
    <n v="210"/>
    <n v="0"/>
    <n v="0"/>
    <n v="0"/>
    <n v="0"/>
    <n v="1"/>
    <n v="253"/>
    <n v="1"/>
    <n v="1"/>
    <d v="2010-06-01T14:07:46"/>
    <n v="0"/>
  </r>
  <r>
    <s v="01/188622"/>
    <n v="199"/>
    <s v="CZ062"/>
    <s v="Pardubický kraj"/>
    <s v="02"/>
    <x v="0"/>
    <s v="JAMU Hudební fakulta"/>
    <n v="1"/>
    <n v="0"/>
    <s v="Komorní opera Hudební fakulty Jamu"/>
    <n v="15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n v="2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200"/>
    <n v="0"/>
    <n v="0"/>
    <n v="0"/>
    <n v="0"/>
    <n v="0"/>
    <n v="0"/>
    <n v="1"/>
    <n v="1"/>
    <d v="2010-06-01T10:54:52"/>
    <n v="0"/>
  </r>
  <r>
    <s v="01/189119"/>
    <n v="164"/>
    <s v="CZ010"/>
    <s v="Hlavní město Praha"/>
    <s v="70"/>
    <x v="1"/>
    <s v="Divadelní studio Neklid, o.s."/>
    <n v="2"/>
    <n v="1"/>
    <s v="Divadlo Mana"/>
    <n v="50"/>
    <s v="0"/>
    <n v="0"/>
    <s v="0"/>
    <n v="0"/>
    <s v="0"/>
    <n v="0"/>
    <n v="2"/>
    <n v="1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14"/>
    <n v="0"/>
    <n v="0"/>
    <n v="0"/>
    <n v="0"/>
    <n v="0"/>
    <n v="3"/>
    <n v="0"/>
    <n v="17"/>
    <n v="7"/>
    <n v="1"/>
    <n v="57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1"/>
    <n v="0"/>
    <n v="0"/>
    <n v="0"/>
    <n v="0"/>
    <n v="9"/>
    <n v="2"/>
    <n v="72"/>
    <n v="15"/>
    <n v="0"/>
    <n v="0"/>
    <n v="0"/>
    <n v="0"/>
    <n v="3"/>
    <n v="1"/>
    <n v="41"/>
    <n v="3"/>
    <n v="0"/>
    <n v="0"/>
    <n v="0"/>
    <n v="0"/>
    <n v="60"/>
    <n v="2700"/>
    <n v="4"/>
    <n v="200"/>
    <n v="2"/>
    <n v="100"/>
    <n v="0"/>
    <n v="0"/>
    <n v="0"/>
    <n v="0"/>
    <n v="1"/>
    <n v="50"/>
    <n v="1"/>
    <n v="80"/>
    <n v="2"/>
    <n v="160"/>
    <n v="0"/>
    <n v="0"/>
    <n v="0"/>
    <n v="0"/>
    <n v="0"/>
    <n v="0"/>
    <n v="0"/>
    <n v="0"/>
    <n v="1"/>
    <n v="50"/>
    <n v="1"/>
    <n v="80"/>
    <n v="1"/>
    <n v="1"/>
    <d v="2010-04-13T09:23:43"/>
    <n v="0"/>
  </r>
  <r>
    <s v="01/194111"/>
    <n v="163"/>
    <s v="CZ010"/>
    <s v="Hlavní město Praha"/>
    <s v="70"/>
    <x v="1"/>
    <s v="Říše loutek o.s."/>
    <n v="2"/>
    <n v="0"/>
    <s v="Divadlo Říše loutek"/>
    <n v="240"/>
    <s v="Zkušebna Říše loutek"/>
    <n v="3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1"/>
    <n v="0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1"/>
    <n v="100"/>
    <n v="97"/>
    <n v="8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2"/>
    <n v="2"/>
    <n v="0"/>
    <n v="0"/>
    <n v="0"/>
    <n v="0"/>
    <n v="15"/>
    <n v="3"/>
    <n v="102"/>
    <n v="99"/>
    <n v="8"/>
    <n v="7"/>
    <n v="7"/>
    <n v="0"/>
    <n v="14"/>
    <n v="2"/>
    <n v="101"/>
    <n v="98"/>
    <n v="8"/>
    <n v="6"/>
    <n v="6"/>
    <n v="0"/>
    <n v="100"/>
    <n v="8957"/>
    <n v="2"/>
    <n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08:59:05"/>
    <n v="0"/>
  </r>
  <r>
    <s v="01/195111"/>
    <n v="59"/>
    <s v="CZ010"/>
    <s v="Hlavní město Praha"/>
    <s v="02"/>
    <x v="0"/>
    <s v="Ministerstvo školství ČR"/>
    <n v="1"/>
    <n v="0"/>
    <s v="INSPIRACE-scénický ateliér HAMU"/>
    <n v="49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5"/>
    <n v="2"/>
    <n v="2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11"/>
    <n v="32"/>
    <n v="25"/>
    <n v="0"/>
    <n v="0"/>
    <n v="0"/>
    <n v="0"/>
    <n v="28"/>
    <n v="17"/>
    <n v="64"/>
    <n v="26"/>
    <n v="0"/>
    <n v="0"/>
    <n v="0"/>
    <n v="0"/>
    <n v="0"/>
    <n v="0"/>
    <n v="0"/>
    <n v="0"/>
    <n v="0"/>
    <n v="0"/>
    <n v="0"/>
    <n v="0"/>
    <n v="47"/>
    <n v="3711"/>
    <n v="0"/>
    <n v="0"/>
    <n v="0"/>
    <n v="0"/>
    <n v="0"/>
    <n v="0"/>
    <n v="0"/>
    <n v="0"/>
    <n v="1"/>
    <n v="300"/>
    <n v="13"/>
    <n v="4890"/>
    <n v="0"/>
    <n v="0"/>
    <n v="2"/>
    <n v="800"/>
    <n v="0"/>
    <n v="0"/>
    <n v="0"/>
    <n v="0"/>
    <n v="0"/>
    <n v="0"/>
    <n v="0"/>
    <n v="0"/>
    <n v="1"/>
    <n v="400"/>
    <n v="1"/>
    <n v="0"/>
    <d v="2010-04-16T14:34:02"/>
    <n v="0"/>
  </r>
  <r>
    <s v="01/196111"/>
    <n v="165"/>
    <s v="CZ010"/>
    <s v="Hlavní město Praha"/>
    <s v="60"/>
    <x v="2"/>
    <s v="Milada Svěrák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0"/>
    <s v="NE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3"/>
    <n v="0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0"/>
    <n v="203"/>
    <n v="0"/>
    <n v="0"/>
    <n v="0"/>
    <n v="0"/>
    <n v="0"/>
    <n v="10"/>
    <n v="0"/>
    <n v="203"/>
    <n v="0"/>
    <n v="0"/>
    <n v="0"/>
    <n v="0"/>
    <n v="0"/>
    <n v="158"/>
    <n v="11060"/>
    <n v="44"/>
    <n v="3080"/>
    <n v="0"/>
    <n v="0"/>
    <n v="1"/>
    <n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13T10:05:43"/>
    <n v="0"/>
  </r>
  <r>
    <s v="01/197111"/>
    <n v="130"/>
    <s v="CZ010"/>
    <s v="Hlavní město Praha"/>
    <s v="50"/>
    <x v="2"/>
    <s v="Fantazma, spol. s r.o."/>
    <n v="1"/>
    <n v="0"/>
    <s v="Divadlo Ta Fantastika"/>
    <n v="378"/>
    <s v="0"/>
    <n v="0"/>
    <s v="0"/>
    <n v="0"/>
    <s v="0"/>
    <n v="0"/>
    <n v="0"/>
    <n v="0"/>
    <n v="0"/>
    <n v="0"/>
    <n v="0"/>
    <n v="0"/>
    <n v="0"/>
    <n v="0"/>
    <n v="0"/>
    <n v="0"/>
    <s v="NE"/>
    <n v="0"/>
    <n v="0"/>
    <n v="0"/>
    <n v="0"/>
    <n v="0"/>
    <n v="0"/>
    <n v="0"/>
    <n v="0"/>
    <n v="0"/>
    <n v="184"/>
    <n v="0"/>
    <n v="0"/>
    <n v="13"/>
    <n v="0"/>
    <n v="0"/>
    <n v="0"/>
    <n v="13"/>
    <n v="184"/>
    <n v="2"/>
    <n v="0"/>
    <n v="19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6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619"/>
    <n v="619"/>
    <n v="0"/>
    <n v="0"/>
    <n v="0"/>
    <n v="0"/>
    <n v="0"/>
    <n v="0"/>
    <n v="0"/>
    <n v="0"/>
    <n v="0"/>
    <n v="0"/>
    <n v="0"/>
    <n v="0"/>
    <n v="8"/>
    <n v="0"/>
    <n v="698"/>
    <n v="698"/>
    <n v="0"/>
    <n v="0"/>
    <n v="0"/>
    <n v="0"/>
    <n v="0"/>
    <n v="0"/>
    <n v="0"/>
    <n v="0"/>
    <n v="0"/>
    <n v="0"/>
    <n v="0"/>
    <n v="0"/>
    <n v="698"/>
    <n v="85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01T11:30:17"/>
    <n v="0"/>
  </r>
  <r>
    <s v="01/20321B"/>
    <n v="87"/>
    <s v="CZ020"/>
    <s v="Středočeský kraj"/>
    <s v="60"/>
    <x v="2"/>
    <s v="Jiří Bilbo Reidinger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"/>
    <n v="0"/>
    <n v="0"/>
    <n v="0"/>
    <n v="0"/>
    <n v="0"/>
    <n v="0"/>
    <n v="0"/>
    <n v="2"/>
    <n v="2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80"/>
    <n v="0"/>
    <n v="0"/>
    <n v="0"/>
    <n v="0"/>
    <n v="0"/>
    <n v="4"/>
    <n v="1"/>
    <n v="50"/>
    <n v="0"/>
    <n v="0"/>
    <n v="0"/>
    <n v="0"/>
    <n v="0"/>
    <n v="20"/>
    <n v="1700"/>
    <n v="12"/>
    <n v="1300"/>
    <n v="10"/>
    <n v="1500"/>
    <n v="2"/>
    <n v="300"/>
    <n v="0"/>
    <n v="0"/>
    <n v="12"/>
    <n v="1000"/>
    <n v="0"/>
    <n v="0"/>
    <n v="3"/>
    <n v="250"/>
    <n v="0"/>
    <n v="0"/>
    <n v="5"/>
    <n v="750"/>
    <n v="14"/>
    <n v="1800"/>
    <n v="2"/>
    <n v="300"/>
    <n v="0"/>
    <n v="0"/>
    <n v="0"/>
    <n v="0"/>
    <n v="1"/>
    <n v="1"/>
    <d v="2010-03-11T13:57:02"/>
    <n v="0"/>
  </r>
  <r>
    <s v="01/206724"/>
    <n v="66"/>
    <s v="CZ072"/>
    <s v="Zlínský kraj"/>
    <s v="70"/>
    <x v="1"/>
    <s v="-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6"/>
    <n v="0"/>
    <n v="0"/>
    <n v="0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0"/>
    <n v="17"/>
    <n v="500"/>
    <n v="0"/>
    <n v="0"/>
    <n v="1"/>
    <n v="0"/>
    <d v="2010-05-03T14:41:36"/>
    <n v="0"/>
  </r>
  <r>
    <s v="01/210218"/>
    <n v="123"/>
    <s v="CZ020"/>
    <s v="Středočeský kraj"/>
    <s v="70"/>
    <x v="1"/>
    <s v="Divadlo AHA! o.p.s."/>
    <n v="2"/>
    <n v="0"/>
    <s v="Divadlo GONG - Velký sál"/>
    <n v="220"/>
    <s v="Divadlo GONG - Malý sál"/>
    <n v="6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2"/>
    <n v="0"/>
    <n v="28"/>
    <n v="13"/>
    <n v="3"/>
    <n v="177"/>
    <n v="12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"/>
    <n v="3"/>
    <n v="188"/>
    <n v="124"/>
    <n v="0"/>
    <n v="1"/>
    <n v="1"/>
    <n v="0"/>
    <n v="14"/>
    <n v="3"/>
    <n v="188"/>
    <n v="124"/>
    <n v="0"/>
    <n v="1"/>
    <n v="1"/>
    <n v="0"/>
    <n v="124"/>
    <n v="19630"/>
    <n v="12"/>
    <n v="4000"/>
    <n v="0"/>
    <n v="0"/>
    <n v="1"/>
    <n v="470"/>
    <n v="2"/>
    <n v="600"/>
    <n v="20"/>
    <n v="5350"/>
    <n v="15"/>
    <n v="6800"/>
    <n v="2"/>
    <n v="1100"/>
    <n v="2"/>
    <n v="600"/>
    <n v="7"/>
    <n v="900"/>
    <n v="0"/>
    <n v="0"/>
    <n v="0"/>
    <n v="0"/>
    <n v="2"/>
    <n v="600"/>
    <n v="1"/>
    <n v="300"/>
    <n v="1"/>
    <n v="1"/>
    <d v="2010-05-10T11:07:59"/>
    <n v="0"/>
  </r>
  <r>
    <s v="01/211622"/>
    <n v="67"/>
    <s v="CZ062"/>
    <s v="Pardubický kraj"/>
    <s v="70"/>
    <x v="1"/>
    <s v="o.s.Líšeň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0"/>
    <s v="NE"/>
    <n v="0"/>
    <n v="0"/>
    <n v="0"/>
    <n v="0"/>
    <n v="0"/>
    <n v="0"/>
    <n v="0"/>
    <n v="0"/>
    <n v="0"/>
    <n v="30"/>
    <n v="0"/>
    <n v="0"/>
    <n v="0"/>
    <n v="0"/>
    <n v="0"/>
    <n v="10"/>
    <n v="0"/>
    <n v="40"/>
    <n v="1"/>
    <n v="0"/>
    <n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3"/>
    <n v="0"/>
    <n v="3"/>
    <n v="2"/>
    <n v="0"/>
    <n v="0"/>
    <n v="3"/>
    <n v="0"/>
    <n v="31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3"/>
    <n v="0"/>
    <n v="5"/>
    <n v="15"/>
    <n v="0"/>
    <n v="0"/>
    <n v="7"/>
    <n v="1"/>
    <n v="62"/>
    <n v="0"/>
    <n v="13"/>
    <n v="23"/>
    <n v="0"/>
    <n v="0"/>
    <n v="4"/>
    <n v="0"/>
    <n v="55"/>
    <n v="0"/>
    <n v="13"/>
    <n v="16"/>
    <n v="0"/>
    <n v="0"/>
    <n v="14"/>
    <n v="1270"/>
    <n v="2"/>
    <n v="80"/>
    <n v="0"/>
    <n v="0"/>
    <n v="0"/>
    <n v="0"/>
    <n v="0"/>
    <n v="0"/>
    <n v="0"/>
    <n v="0"/>
    <n v="2"/>
    <n v="400"/>
    <n v="1"/>
    <n v="250"/>
    <n v="0"/>
    <n v="0"/>
    <n v="5"/>
    <n v="850"/>
    <n v="37"/>
    <n v="2960"/>
    <n v="0"/>
    <n v="0"/>
    <n v="1"/>
    <n v="40"/>
    <n v="0"/>
    <n v="0"/>
    <n v="1"/>
    <n v="1"/>
    <d v="2010-05-03T14:34:46"/>
    <n v="0"/>
  </r>
  <r>
    <s v="01/213111"/>
    <n v="151"/>
    <s v="CZ010"/>
    <s v="Hlavní město Praha"/>
    <s v="60"/>
    <x v="2"/>
    <s v="Hana Gregorová"/>
    <n v="1"/>
    <n v="0"/>
    <s v="Scéna Divadla Radka Brzobohatého"/>
    <n v="273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52"/>
    <n v="0"/>
    <n v="0"/>
    <n v="0"/>
    <n v="0"/>
    <n v="0"/>
    <n v="8"/>
    <n v="0"/>
    <n v="60"/>
    <n v="6"/>
    <n v="2"/>
    <n v="111"/>
    <n v="62"/>
    <n v="1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55"/>
    <n v="47"/>
    <n v="1"/>
    <n v="0"/>
    <n v="0"/>
    <n v="0"/>
    <n v="0"/>
    <n v="0"/>
    <n v="0"/>
    <n v="0"/>
    <n v="0"/>
    <n v="0"/>
    <n v="0"/>
    <n v="0"/>
    <n v="1"/>
    <n v="1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"/>
    <n v="0"/>
    <n v="12"/>
    <n v="3"/>
    <n v="176"/>
    <n v="119"/>
    <n v="2"/>
    <n v="27"/>
    <n v="27"/>
    <n v="0"/>
    <n v="0"/>
    <n v="0"/>
    <n v="0"/>
    <n v="0"/>
    <n v="0"/>
    <n v="0"/>
    <n v="0"/>
    <n v="0"/>
    <n v="119"/>
    <n v="0"/>
    <n v="6"/>
    <n v="0"/>
    <n v="5"/>
    <n v="0"/>
    <n v="6"/>
    <n v="0"/>
    <n v="2"/>
    <n v="0"/>
    <n v="3"/>
    <n v="0"/>
    <n v="2"/>
    <n v="0"/>
    <n v="6"/>
    <n v="0"/>
    <n v="5"/>
    <n v="0"/>
    <n v="4"/>
    <n v="0"/>
    <n v="6"/>
    <n v="0"/>
    <n v="4"/>
    <n v="0"/>
    <n v="3"/>
    <n v="0"/>
    <n v="5"/>
    <n v="0"/>
    <n v="0"/>
    <n v="0"/>
    <d v="2010-04-08T11:31:44"/>
    <n v="0"/>
  </r>
  <r>
    <s v="01/214111"/>
    <n v="152"/>
    <s v="CZ010"/>
    <s v="Hlavní město Praha"/>
    <s v="60"/>
    <x v="2"/>
    <s v="Michal Urban"/>
    <n v="1"/>
    <n v="0"/>
    <s v="Divadlo Metro"/>
    <n v="211"/>
    <s v="0"/>
    <n v="0"/>
    <s v="0"/>
    <n v="0"/>
    <s v="0"/>
    <n v="0"/>
    <n v="2"/>
    <n v="1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58"/>
    <n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22"/>
    <n v="219"/>
    <n v="0"/>
    <n v="0"/>
    <n v="0"/>
    <n v="0"/>
    <n v="1"/>
    <n v="0"/>
    <n v="16"/>
    <n v="12"/>
    <n v="0"/>
    <n v="0"/>
    <n v="0"/>
    <n v="0"/>
    <n v="10"/>
    <n v="2"/>
    <n v="296"/>
    <n v="272"/>
    <n v="0"/>
    <n v="0"/>
    <n v="0"/>
    <n v="0"/>
    <n v="1"/>
    <n v="0"/>
    <n v="16"/>
    <n v="12"/>
    <n v="0"/>
    <n v="0"/>
    <n v="0"/>
    <n v="0"/>
    <n v="272"/>
    <n v="0"/>
    <n v="2"/>
    <n v="0"/>
    <n v="2"/>
    <n v="0"/>
    <n v="1"/>
    <n v="0"/>
    <n v="3"/>
    <n v="0"/>
    <n v="2"/>
    <n v="0"/>
    <n v="2"/>
    <n v="0"/>
    <n v="2"/>
    <n v="0"/>
    <n v="1"/>
    <n v="0"/>
    <n v="1"/>
    <n v="0"/>
    <n v="3"/>
    <n v="0"/>
    <n v="2"/>
    <n v="0"/>
    <n v="1"/>
    <n v="0"/>
    <n v="2"/>
    <n v="0"/>
    <n v="0"/>
    <n v="0"/>
    <d v="2010-06-01T15:35:43"/>
    <n v="0"/>
  </r>
  <r>
    <s v="01/215111"/>
    <n v="184"/>
    <s v="CZ010"/>
    <s v="Hlavní město Praha"/>
    <s v="70"/>
    <x v="1"/>
    <s v="Jiřina Marková-Krystlíková"/>
    <n v="0"/>
    <n v="0"/>
    <s v="0"/>
    <n v="0"/>
    <s v="0"/>
    <n v="0"/>
    <s v="0"/>
    <n v="0"/>
    <s v="0"/>
    <n v="0"/>
    <n v="1"/>
    <n v="0"/>
    <n v="1"/>
    <n v="0"/>
    <n v="0"/>
    <n v="0"/>
    <n v="0"/>
    <n v="0"/>
    <n v="0"/>
    <n v="1"/>
    <s v="ANO"/>
    <n v="0"/>
    <n v="0"/>
    <n v="0"/>
    <n v="65"/>
    <n v="0"/>
    <n v="0"/>
    <n v="0"/>
    <n v="0"/>
    <n v="65"/>
    <n v="0"/>
    <n v="0"/>
    <n v="0"/>
    <n v="0"/>
    <n v="0"/>
    <n v="0"/>
    <n v="0"/>
    <n v="65"/>
    <n v="0"/>
    <n v="0"/>
    <n v="0"/>
    <n v="0"/>
    <n v="0"/>
    <n v="0"/>
    <n v="0"/>
    <n v="0"/>
    <n v="0"/>
    <n v="8"/>
    <n v="2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2"/>
    <n v="32"/>
    <n v="0"/>
    <n v="0"/>
    <n v="0"/>
    <n v="0"/>
    <n v="0"/>
    <n v="8"/>
    <n v="2"/>
    <n v="32"/>
    <n v="0"/>
    <n v="0"/>
    <n v="0"/>
    <n v="0"/>
    <n v="0"/>
    <n v="28"/>
    <n v="5990"/>
    <n v="1"/>
    <n v="110"/>
    <n v="1"/>
    <n v="250"/>
    <n v="0"/>
    <n v="0"/>
    <n v="0"/>
    <n v="0"/>
    <n v="0"/>
    <n v="0"/>
    <n v="0"/>
    <n v="0"/>
    <n v="1"/>
    <n v="350"/>
    <n v="0"/>
    <n v="0"/>
    <n v="0"/>
    <n v="0"/>
    <n v="0"/>
    <n v="0"/>
    <n v="1"/>
    <n v="100"/>
    <n v="0"/>
    <n v="0"/>
    <n v="0"/>
    <n v="0"/>
    <n v="1"/>
    <n v="1"/>
    <d v="2010-05-21T10:28:56"/>
    <n v="0"/>
  </r>
  <r>
    <s v="01/216119"/>
    <n v="80"/>
    <s v="CZ010"/>
    <s v="Hlavní město Praha"/>
    <s v="70"/>
    <x v="1"/>
    <s v="Divadlo Kámen o.s."/>
    <n v="1"/>
    <n v="0"/>
    <s v="Divadlo Kámen - Studio"/>
    <n v="5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6"/>
    <n v="0"/>
    <n v="0"/>
    <n v="0"/>
    <n v="0"/>
    <n v="0"/>
    <n v="0"/>
    <n v="0"/>
    <n v="16"/>
    <n v="14"/>
    <n v="3"/>
    <n v="36"/>
    <n v="23"/>
    <n v="1"/>
    <n v="34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5"/>
    <n v="5"/>
    <n v="0"/>
    <n v="14"/>
    <n v="3"/>
    <n v="36"/>
    <n v="23"/>
    <n v="1"/>
    <n v="40"/>
    <n v="40"/>
    <n v="0"/>
    <n v="0"/>
    <n v="0"/>
    <n v="0"/>
    <n v="0"/>
    <n v="0"/>
    <n v="0"/>
    <n v="0"/>
    <n v="0"/>
    <n v="26"/>
    <n v="959"/>
    <n v="2"/>
    <n v="84"/>
    <n v="2"/>
    <n v="86"/>
    <n v="0"/>
    <n v="0"/>
    <n v="1"/>
    <n v="70"/>
    <n v="1"/>
    <n v="42"/>
    <n v="0"/>
    <n v="0"/>
    <n v="2"/>
    <n v="500"/>
    <n v="1"/>
    <n v="20"/>
    <n v="1"/>
    <n v="50"/>
    <n v="0"/>
    <n v="0"/>
    <n v="0"/>
    <n v="0"/>
    <n v="0"/>
    <n v="0"/>
    <n v="0"/>
    <n v="0"/>
    <n v="1"/>
    <n v="1"/>
    <d v="2010-03-09T15:15:03"/>
    <n v="0"/>
  </r>
  <r>
    <s v="01/217114"/>
    <n v="158"/>
    <s v="CZ010"/>
    <s v="Hlavní město Praha"/>
    <s v="50"/>
    <x v="2"/>
    <s v="Jan Hrušínký"/>
    <n v="1"/>
    <n v="0"/>
    <s v="Divadlo Na Jezerce"/>
    <n v="205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78"/>
    <n v="0"/>
    <n v="0"/>
    <n v="2"/>
    <n v="0"/>
    <n v="3"/>
    <n v="0"/>
    <n v="5"/>
    <n v="78"/>
    <n v="13"/>
    <n v="3"/>
    <n v="289"/>
    <n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289"/>
    <n v="244"/>
    <n v="0"/>
    <n v="0"/>
    <n v="0"/>
    <n v="0"/>
    <n v="0"/>
    <n v="0"/>
    <n v="0"/>
    <n v="0"/>
    <n v="0"/>
    <n v="0"/>
    <n v="0"/>
    <n v="0"/>
    <n v="244"/>
    <n v="47519"/>
    <n v="4"/>
    <n v="1500"/>
    <n v="4"/>
    <n v="1500"/>
    <n v="0"/>
    <n v="0"/>
    <n v="5"/>
    <n v="1800"/>
    <n v="14"/>
    <n v="4900"/>
    <n v="3"/>
    <n v="1200"/>
    <n v="0"/>
    <n v="0"/>
    <n v="0"/>
    <n v="0"/>
    <n v="2"/>
    <n v="700"/>
    <n v="5"/>
    <n v="1800"/>
    <n v="2"/>
    <n v="700"/>
    <n v="2"/>
    <n v="600"/>
    <n v="4"/>
    <n v="1700"/>
    <n v="1"/>
    <n v="1"/>
    <d v="2010-05-04T10:05:33"/>
    <n v="0"/>
  </r>
  <r>
    <s v="01/218111"/>
    <n v="116"/>
    <s v="CZ010"/>
    <s v="Hlavní město Praha"/>
    <s v="70"/>
    <x v="1"/>
    <s v="Život 90 - občanské sdružení"/>
    <n v="1"/>
    <n v="0"/>
    <s v="Divadlo90 u Valšů"/>
    <n v="10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5"/>
    <n v="0"/>
    <n v="0"/>
    <n v="1.7"/>
    <n v="0"/>
    <n v="0"/>
    <n v="5"/>
    <n v="1.7"/>
    <n v="50"/>
    <n v="18"/>
    <n v="1"/>
    <n v="92"/>
    <n v="74"/>
    <n v="0"/>
    <n v="25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1"/>
    <n v="92"/>
    <n v="74"/>
    <n v="0"/>
    <n v="25"/>
    <n v="25"/>
    <n v="0"/>
    <n v="0"/>
    <n v="0"/>
    <n v="0"/>
    <n v="0"/>
    <n v="0"/>
    <n v="0"/>
    <n v="0"/>
    <n v="0"/>
    <n v="74"/>
    <n v="4470"/>
    <n v="4"/>
    <n v="530"/>
    <n v="3"/>
    <n v="500"/>
    <n v="0"/>
    <n v="0"/>
    <n v="1"/>
    <n v="150"/>
    <n v="2"/>
    <n v="300"/>
    <n v="3"/>
    <n v="300"/>
    <n v="2"/>
    <n v="300"/>
    <n v="0"/>
    <n v="0"/>
    <n v="1"/>
    <n v="100"/>
    <n v="1"/>
    <n v="200"/>
    <n v="0"/>
    <n v="0"/>
    <n v="0"/>
    <n v="0"/>
    <n v="1"/>
    <n v="200"/>
    <n v="1"/>
    <n v="1"/>
    <d v="2010-03-29T10:47:02"/>
    <n v="0"/>
  </r>
  <r>
    <s v="01/219111"/>
    <n v="84"/>
    <s v="CZ010"/>
    <s v="Hlavní město Praha"/>
    <s v="70"/>
    <x v="1"/>
    <s v="Sdružení Divadla u Anděla"/>
    <n v="2"/>
    <n v="0"/>
    <s v="Velký sál - Aréna. Kukátko"/>
    <n v="150"/>
    <s v="Komorní scéna"/>
    <n v="6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45"/>
    <n v="0"/>
    <n v="0"/>
    <n v="0"/>
    <n v="0"/>
    <n v="0"/>
    <n v="0"/>
    <n v="0"/>
    <n v="45"/>
    <n v="9"/>
    <n v="2"/>
    <n v="131"/>
    <n v="117"/>
    <n v="0"/>
    <n v="121"/>
    <n v="12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10"/>
    <n v="10"/>
    <n v="0"/>
    <n v="0"/>
    <n v="0"/>
    <n v="0"/>
    <n v="0"/>
    <n v="0"/>
    <n v="0"/>
    <n v="0"/>
    <n v="0"/>
    <n v="0"/>
    <n v="0"/>
    <n v="15"/>
    <n v="15"/>
    <n v="0"/>
    <n v="14"/>
    <n v="10"/>
    <n v="4"/>
    <n v="9"/>
    <n v="2"/>
    <n v="146"/>
    <n v="132"/>
    <n v="0"/>
    <n v="154"/>
    <n v="150"/>
    <n v="64"/>
    <n v="3"/>
    <n v="2"/>
    <n v="61"/>
    <n v="61"/>
    <n v="0"/>
    <n v="39"/>
    <n v="36"/>
    <n v="0"/>
    <n v="132"/>
    <n v="10820"/>
    <n v="2"/>
    <n v="700"/>
    <n v="2"/>
    <n v="700"/>
    <n v="2"/>
    <n v="400"/>
    <n v="0"/>
    <n v="0"/>
    <n v="0"/>
    <n v="0"/>
    <n v="1"/>
    <n v="300"/>
    <n v="0"/>
    <n v="0"/>
    <n v="0"/>
    <n v="0"/>
    <n v="2"/>
    <n v="500"/>
    <n v="0"/>
    <n v="0"/>
    <n v="0"/>
    <n v="0"/>
    <n v="0"/>
    <n v="0"/>
    <n v="5"/>
    <n v="2000"/>
    <n v="1"/>
    <n v="1"/>
    <d v="2010-03-10T12:19:33"/>
    <n v="0"/>
  </r>
  <r>
    <s v="01/220118"/>
    <n v="155"/>
    <s v="CZ010"/>
    <s v="Hlavní město Praha"/>
    <s v="70"/>
    <x v="1"/>
    <s v="Divadlo Na tahu, o.s.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10"/>
    <n v="0"/>
    <n v="0"/>
    <n v="0"/>
    <n v="0"/>
    <n v="0"/>
    <n v="0"/>
    <n v="0"/>
    <n v="10"/>
    <n v="4"/>
    <n v="1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11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5"/>
    <n v="0"/>
    <n v="1"/>
    <n v="0"/>
    <n v="0"/>
    <n v="0"/>
    <n v="1"/>
    <n v="0"/>
    <n v="2"/>
    <n v="0"/>
    <n v="0"/>
    <n v="0"/>
    <n v="0"/>
    <n v="0"/>
    <n v="0"/>
    <n v="0"/>
    <n v="0"/>
    <n v="0"/>
    <n v="1"/>
    <n v="0"/>
    <n v="0"/>
    <n v="1"/>
    <d v="2010-05-17T10:08:10"/>
    <n v="0"/>
  </r>
  <r>
    <s v="01/22111B"/>
    <n v="124"/>
    <s v="CZ010"/>
    <s v="Hlavní město Praha"/>
    <s v="70"/>
    <x v="1"/>
    <s v="Občanské sdružení Esence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2"/>
    <n v="0"/>
    <n v="0"/>
    <n v="0"/>
    <n v="0"/>
    <n v="0"/>
    <n v="0"/>
    <n v="0"/>
    <n v="22"/>
    <n v="5"/>
    <n v="1"/>
    <n v="1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13"/>
    <n v="4"/>
    <n v="0"/>
    <n v="0"/>
    <n v="0"/>
    <n v="0"/>
    <n v="1"/>
    <n v="0"/>
    <n v="0"/>
    <n v="0"/>
    <n v="0"/>
    <n v="0"/>
    <n v="0"/>
    <n v="0"/>
    <n v="6"/>
    <n v="327"/>
    <n v="0"/>
    <n v="0"/>
    <n v="7"/>
    <n v="6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3-31T09:03:54"/>
    <n v="0"/>
  </r>
  <r>
    <s v="01/224622"/>
    <n v="78"/>
    <s v="CZ062"/>
    <s v="Pardubický kraj"/>
    <s v="60"/>
    <x v="2"/>
    <s v="Zuzana Zeman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"/>
    <n v="125"/>
    <n v="0"/>
    <n v="0"/>
    <n v="0"/>
    <n v="0"/>
    <n v="0"/>
    <n v="9"/>
    <n v="1"/>
    <n v="135"/>
    <n v="0"/>
    <n v="0"/>
    <n v="0"/>
    <n v="0"/>
    <n v="0"/>
    <n v="9"/>
    <n v="1"/>
    <n v="135"/>
    <n v="0"/>
    <n v="0"/>
    <n v="0"/>
    <n v="0"/>
    <n v="0"/>
    <n v="2"/>
    <n v="300"/>
    <n v="0"/>
    <n v="0"/>
    <n v="2"/>
    <n v="250"/>
    <n v="0"/>
    <n v="0"/>
    <n v="1"/>
    <n v="100"/>
    <n v="0"/>
    <n v="0"/>
    <n v="0"/>
    <n v="0"/>
    <n v="4"/>
    <n v="480"/>
    <n v="0"/>
    <n v="0"/>
    <n v="3"/>
    <n v="300"/>
    <n v="105"/>
    <n v="6300"/>
    <n v="8"/>
    <n v="320"/>
    <n v="0"/>
    <n v="0"/>
    <n v="10"/>
    <n v="850"/>
    <n v="1"/>
    <n v="0"/>
    <d v="2010-03-09T14:11:07"/>
    <n v="0"/>
  </r>
  <r>
    <s v="01/232112"/>
    <n v="205"/>
    <s v="CZ010"/>
    <s v="Hlavní město Praha"/>
    <s v="70"/>
    <x v="1"/>
    <s v="Jupiter o.s. - Jiří Zeman"/>
    <n v="1"/>
    <n v="0"/>
    <s v="NOT Roxy"/>
    <n v="5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11"/>
    <n v="0"/>
    <n v="0"/>
    <n v="0"/>
    <n v="0"/>
    <n v="0"/>
    <n v="1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41"/>
    <n v="2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3"/>
    <n v="41"/>
    <n v="24"/>
    <n v="10"/>
    <n v="0"/>
    <n v="0"/>
    <n v="0"/>
    <n v="13"/>
    <n v="3"/>
    <n v="41"/>
    <n v="24"/>
    <n v="10"/>
    <n v="0"/>
    <n v="0"/>
    <n v="0"/>
    <n v="37"/>
    <n v="3700"/>
    <n v="0"/>
    <n v="0"/>
    <n v="2"/>
    <n v="160"/>
    <n v="0"/>
    <n v="0"/>
    <n v="0"/>
    <n v="0"/>
    <n v="0"/>
    <n v="0"/>
    <n v="0"/>
    <n v="0"/>
    <n v="0"/>
    <n v="0"/>
    <n v="0"/>
    <n v="0"/>
    <n v="0"/>
    <n v="0"/>
    <n v="0"/>
    <n v="0"/>
    <n v="2"/>
    <n v="200"/>
    <n v="0"/>
    <n v="0"/>
    <n v="0"/>
    <n v="0"/>
    <n v="1"/>
    <n v="1"/>
    <d v="2010-04-26T15:06:29"/>
    <n v="0"/>
  </r>
  <r>
    <s v="01/236118"/>
    <n v="147"/>
    <s v="CZ010"/>
    <s v="Hlavní město Praha"/>
    <s v="70"/>
    <x v="1"/>
    <s v="Farma v jeskyni o.s.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20"/>
    <n v="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22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"/>
    <n v="22"/>
    <n v="0"/>
    <n v="11"/>
    <n v="0"/>
    <n v="0"/>
    <n v="0"/>
    <n v="0"/>
    <n v="0"/>
    <n v="0"/>
    <n v="0"/>
    <n v="0"/>
    <n v="0"/>
    <n v="0"/>
    <n v="0"/>
    <n v="22"/>
    <n v="18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08T10:01:10"/>
    <n v="0"/>
  </r>
  <r>
    <s v="01/23711A"/>
    <n v="202"/>
    <s v="CZ010"/>
    <s v="Hlavní město Praha"/>
    <s v="70"/>
    <x v="1"/>
    <s v="Nanohach o.s."/>
    <n v="0"/>
    <n v="0"/>
    <s v="0"/>
    <n v="0"/>
    <s v="0"/>
    <n v="0"/>
    <s v="0"/>
    <n v="0"/>
    <s v="0"/>
    <n v="0"/>
    <n v="1"/>
    <n v="0"/>
    <n v="0"/>
    <n v="0"/>
    <n v="0"/>
    <n v="0"/>
    <n v="1"/>
    <n v="0"/>
    <n v="0"/>
    <n v="1"/>
    <s v="ANO"/>
    <n v="0"/>
    <n v="0"/>
    <n v="0"/>
    <n v="0"/>
    <n v="0"/>
    <n v="0"/>
    <n v="0"/>
    <n v="0"/>
    <n v="0"/>
    <n v="28"/>
    <n v="0"/>
    <n v="0"/>
    <n v="0"/>
    <n v="0"/>
    <n v="0"/>
    <n v="1"/>
    <n v="0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47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"/>
    <n v="47"/>
    <n v="0"/>
    <n v="6"/>
    <n v="0"/>
    <n v="0"/>
    <n v="0"/>
    <n v="0"/>
    <n v="0"/>
    <n v="0"/>
    <n v="0"/>
    <n v="0"/>
    <n v="0"/>
    <n v="0"/>
    <n v="0"/>
    <n v="32"/>
    <n v="3615"/>
    <n v="0"/>
    <n v="0"/>
    <n v="2"/>
    <n v="220"/>
    <n v="1"/>
    <n v="110"/>
    <n v="2"/>
    <n v="220"/>
    <n v="1"/>
    <n v="110"/>
    <n v="0"/>
    <n v="0"/>
    <n v="1"/>
    <n v="110"/>
    <n v="3"/>
    <n v="330"/>
    <n v="0"/>
    <n v="0"/>
    <n v="2"/>
    <n v="220"/>
    <n v="1"/>
    <n v="110"/>
    <n v="1"/>
    <n v="110"/>
    <n v="1"/>
    <n v="110"/>
    <n v="1"/>
    <n v="1"/>
    <d v="2010-04-20T08:36:00"/>
    <n v="0"/>
  </r>
  <r>
    <s v="01/238114"/>
    <n v="207"/>
    <s v="CZ010"/>
    <s v="Hlavní město Praha"/>
    <s v="70"/>
    <x v="1"/>
    <s v="Letí o.s."/>
    <n v="1"/>
    <n v="0"/>
    <s v="Studio Švandova divadla"/>
    <n v="64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6"/>
    <n v="0"/>
    <n v="0"/>
    <n v="0"/>
    <n v="0"/>
    <n v="0"/>
    <n v="8"/>
    <n v="0"/>
    <n v="34"/>
    <n v="5"/>
    <n v="1"/>
    <n v="56"/>
    <n v="3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"/>
    <n v="56"/>
    <n v="35"/>
    <n v="1"/>
    <n v="0"/>
    <n v="0"/>
    <n v="0"/>
    <n v="0"/>
    <n v="0"/>
    <n v="0"/>
    <n v="0"/>
    <n v="0"/>
    <n v="0"/>
    <n v="0"/>
    <n v="0"/>
    <n v="52"/>
    <n v="3120"/>
    <n v="1"/>
    <n v="70"/>
    <n v="1"/>
    <n v="70"/>
    <n v="0"/>
    <n v="0"/>
    <n v="0"/>
    <n v="0"/>
    <n v="1"/>
    <n v="70"/>
    <n v="1"/>
    <n v="70"/>
    <n v="0"/>
    <n v="0"/>
    <n v="0"/>
    <n v="0"/>
    <n v="0"/>
    <n v="0"/>
    <n v="0"/>
    <n v="0"/>
    <n v="0"/>
    <n v="0"/>
    <n v="0"/>
    <n v="0"/>
    <n v="0"/>
    <n v="0"/>
    <n v="1"/>
    <n v="1"/>
    <d v="2010-04-27T09:36:27"/>
    <n v="0"/>
  </r>
  <r>
    <s v="01/239622"/>
    <n v="153"/>
    <s v="CZ062"/>
    <s v="Pardubický kraj"/>
    <s v="60"/>
    <x v="2"/>
    <s v="Martin Trnavský"/>
    <n v="0"/>
    <n v="0"/>
    <s v="0"/>
    <n v="0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6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"/>
    <n v="64"/>
    <n v="0"/>
    <n v="4"/>
    <n v="0"/>
    <n v="0"/>
    <n v="0"/>
    <n v="0"/>
    <n v="0"/>
    <n v="0"/>
    <n v="0"/>
    <n v="0"/>
    <n v="0"/>
    <n v="0"/>
    <n v="0"/>
    <n v="0"/>
    <n v="0"/>
    <n v="18"/>
    <n v="0"/>
    <n v="8"/>
    <n v="0"/>
    <n v="1"/>
    <n v="0"/>
    <n v="1"/>
    <n v="0"/>
    <n v="3"/>
    <n v="0"/>
    <n v="3"/>
    <n v="0"/>
    <n v="1"/>
    <n v="0"/>
    <n v="0"/>
    <n v="0"/>
    <n v="1"/>
    <n v="0"/>
    <n v="23"/>
    <n v="0"/>
    <n v="1"/>
    <n v="0"/>
    <n v="0"/>
    <n v="0"/>
    <n v="4"/>
    <n v="0"/>
    <n v="0"/>
    <n v="1"/>
    <d v="2010-04-08T11:58:53"/>
    <n v="0"/>
  </r>
  <r>
    <s v="01/240625"/>
    <n v="95"/>
    <s v="CZ062"/>
    <s v="Pardubický kraj"/>
    <s v="60"/>
    <x v="2"/>
    <s v="Michal Bartoní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0"/>
    <n v="57"/>
    <n v="0"/>
    <n v="36"/>
    <n v="0"/>
    <n v="0"/>
    <n v="0"/>
    <n v="0"/>
    <n v="0"/>
    <n v="0"/>
    <n v="0"/>
    <n v="0"/>
    <n v="0"/>
    <n v="0"/>
    <n v="0"/>
    <n v="1"/>
    <n v="1"/>
    <n v="3"/>
    <n v="0"/>
    <n v="4"/>
    <n v="0"/>
    <n v="0"/>
    <n v="0"/>
    <n v="1"/>
    <n v="0"/>
    <n v="1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"/>
    <n v="0"/>
    <n v="2"/>
    <n v="0"/>
    <n v="0"/>
    <n v="0"/>
    <n v="10"/>
    <n v="1"/>
    <n v="75"/>
    <n v="0"/>
    <n v="55"/>
    <n v="0"/>
    <n v="0"/>
    <n v="0"/>
    <n v="10"/>
    <n v="1"/>
    <n v="75"/>
    <n v="0"/>
    <n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00"/>
    <n v="50"/>
    <n v="5500"/>
    <n v="4"/>
    <n v="450"/>
    <n v="7"/>
    <n v="500"/>
    <n v="10"/>
    <n v="1100"/>
    <n v="1"/>
    <n v="1"/>
    <d v="2010-05-04T10:15:34"/>
    <n v="0"/>
  </r>
  <r>
    <s v="01/243114"/>
    <n v="208"/>
    <s v="CZ010"/>
    <s v="Hlavní město Praha"/>
    <s v="70"/>
    <x v="1"/>
    <s v="Zdeněk Sloboda"/>
    <n v="1"/>
    <n v="0"/>
    <s v="Malý sál. Kulturní centrum Novodvorská"/>
    <n v="122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17"/>
    <n v="0"/>
    <n v="0"/>
    <n v="0"/>
    <n v="0"/>
    <n v="0"/>
    <n v="2"/>
    <n v="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"/>
    <n v="52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"/>
    <n v="2"/>
    <n v="52"/>
    <n v="50"/>
    <n v="0"/>
    <n v="0"/>
    <n v="0"/>
    <n v="0"/>
    <n v="13"/>
    <n v="2"/>
    <n v="52"/>
    <n v="50"/>
    <n v="0"/>
    <n v="0"/>
    <n v="0"/>
    <n v="0"/>
    <n v="51"/>
    <n v="4576"/>
    <n v="0"/>
    <n v="0"/>
    <n v="0"/>
    <n v="0"/>
    <n v="0"/>
    <n v="0"/>
    <n v="0"/>
    <n v="0"/>
    <n v="0"/>
    <n v="0"/>
    <n v="1"/>
    <n v="160"/>
    <n v="0"/>
    <n v="0"/>
    <n v="0"/>
    <n v="0"/>
    <n v="0"/>
    <n v="0"/>
    <n v="0"/>
    <n v="0"/>
    <n v="0"/>
    <n v="0"/>
    <n v="0"/>
    <n v="0"/>
    <n v="0"/>
    <n v="0"/>
    <n v="1"/>
    <n v="1"/>
    <d v="2010-05-03T09:53:21"/>
    <n v="0"/>
  </r>
  <r>
    <s v="01/244623"/>
    <n v="20"/>
    <s v="CZ062"/>
    <s v="Pardubický kraj"/>
    <s v="70"/>
    <x v="1"/>
    <s v="Občanské sdružení"/>
    <n v="1"/>
    <n v="0"/>
    <s v="Obecní sál Ořechov u Brna"/>
    <n v="115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0"/>
    <n v="0"/>
    <n v="25"/>
    <n v="3"/>
    <n v="0"/>
    <n v="3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32"/>
    <n v="11"/>
    <n v="0"/>
    <n v="0"/>
    <n v="0"/>
    <n v="0"/>
    <n v="0"/>
    <n v="0"/>
    <n v="0"/>
    <n v="0"/>
    <n v="0"/>
    <n v="0"/>
    <n v="0"/>
    <n v="0"/>
    <n v="1"/>
    <n v="150"/>
    <n v="1"/>
    <n v="360"/>
    <n v="2"/>
    <n v="230"/>
    <n v="0"/>
    <n v="0"/>
    <n v="0"/>
    <n v="0"/>
    <n v="0"/>
    <n v="0"/>
    <n v="0"/>
    <n v="0"/>
    <n v="3"/>
    <n v="890"/>
    <n v="0"/>
    <n v="0"/>
    <n v="2"/>
    <n v="630"/>
    <n v="20"/>
    <n v="3200"/>
    <n v="1"/>
    <n v="520"/>
    <n v="2"/>
    <n v="310"/>
    <n v="0"/>
    <n v="0"/>
    <n v="1"/>
    <n v="1"/>
    <d v="2010-03-08T09:44:30"/>
    <n v="0"/>
  </r>
  <r>
    <s v="01/245514"/>
    <n v="83"/>
    <s v="CZ051"/>
    <s v="Liberecký kraj"/>
    <s v="70"/>
    <x v="1"/>
    <s v="Občanské sdružení Čmukaři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"/>
    <n v="60"/>
    <n v="0"/>
    <n v="0"/>
    <n v="0"/>
    <n v="0"/>
    <n v="0"/>
    <n v="8"/>
    <n v="1"/>
    <n v="60"/>
    <n v="0"/>
    <n v="0"/>
    <n v="0"/>
    <n v="0"/>
    <n v="0"/>
    <n v="2"/>
    <n v="160"/>
    <n v="3"/>
    <n v="240"/>
    <n v="2"/>
    <n v="160"/>
    <n v="2"/>
    <n v="160"/>
    <n v="2"/>
    <n v="160"/>
    <n v="2"/>
    <n v="160"/>
    <n v="27"/>
    <n v="2160"/>
    <n v="4"/>
    <n v="320"/>
    <n v="2"/>
    <n v="160"/>
    <n v="2"/>
    <n v="160"/>
    <n v="2"/>
    <n v="160"/>
    <n v="2"/>
    <n v="160"/>
    <n v="4"/>
    <n v="320"/>
    <n v="4"/>
    <n v="320"/>
    <n v="1"/>
    <n v="1"/>
    <d v="2010-05-03T14:24:47"/>
    <n v="0"/>
  </r>
  <r>
    <s v="01/246513"/>
    <n v="114"/>
    <s v="CZ051"/>
    <s v="Liberecký kraj"/>
    <s v="60"/>
    <x v="2"/>
    <s v="Mgr. Miroslav Los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3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370"/>
    <n v="0"/>
    <n v="0"/>
    <n v="0"/>
    <n v="0"/>
    <n v="0"/>
    <n v="8"/>
    <n v="0"/>
    <n v="370"/>
    <n v="0"/>
    <n v="0"/>
    <n v="0"/>
    <n v="0"/>
    <n v="0"/>
    <n v="25"/>
    <n v="1500"/>
    <n v="15"/>
    <n v="750"/>
    <n v="20"/>
    <n v="1000"/>
    <n v="0"/>
    <n v="0"/>
    <n v="0"/>
    <n v="0"/>
    <n v="120"/>
    <n v="6000"/>
    <n v="80"/>
    <n v="4000"/>
    <n v="100"/>
    <n v="5000"/>
    <n v="0"/>
    <n v="0"/>
    <n v="0"/>
    <n v="0"/>
    <n v="0"/>
    <n v="0"/>
    <n v="10"/>
    <n v="700"/>
    <n v="0"/>
    <n v="0"/>
    <n v="0"/>
    <n v="0"/>
    <n v="1"/>
    <n v="0"/>
    <d v="2010-05-04T10:13:26"/>
    <n v="0"/>
  </r>
  <r>
    <s v="01/247218"/>
    <n v="195"/>
    <s v="CZ020"/>
    <s v="Středočeský kraj"/>
    <s v="60"/>
    <x v="2"/>
    <s v="Pavla Říhová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2"/>
    <n v="0"/>
    <n v="0"/>
    <n v="0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36"/>
    <n v="0"/>
    <n v="0"/>
    <n v="0"/>
    <n v="0"/>
    <n v="0"/>
    <n v="6"/>
    <n v="0"/>
    <n v="36"/>
    <n v="0"/>
    <n v="0"/>
    <n v="0"/>
    <n v="0"/>
    <n v="0"/>
    <n v="18"/>
    <n v="520"/>
    <n v="10"/>
    <n v="310"/>
    <n v="3"/>
    <n v="75"/>
    <n v="2"/>
    <n v="88"/>
    <n v="0"/>
    <n v="0"/>
    <n v="0"/>
    <n v="0"/>
    <n v="3"/>
    <n v="110"/>
    <n v="0"/>
    <n v="0"/>
    <n v="0"/>
    <n v="0"/>
    <n v="0"/>
    <n v="0"/>
    <n v="0"/>
    <n v="0"/>
    <n v="0"/>
    <n v="0"/>
    <n v="0"/>
    <n v="0"/>
    <n v="0"/>
    <n v="0"/>
    <n v="1"/>
    <n v="1"/>
    <d v="2010-04-18T13:09:45"/>
    <n v="0"/>
  </r>
  <r>
    <s v="01/248118"/>
    <n v="133"/>
    <s v="CZ010"/>
    <s v="Hlavní město Praha"/>
    <s v="50"/>
    <x v="2"/>
    <s v="AP - PROSPER, spol. s r.o."/>
    <n v="1"/>
    <n v="0"/>
    <s v="Divadlo Palace"/>
    <n v="411"/>
    <s v="0"/>
    <n v="0"/>
    <s v="0"/>
    <n v="0"/>
    <s v="0"/>
    <n v="0"/>
    <n v="1"/>
    <n v="1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69"/>
    <n v="0"/>
    <n v="0"/>
    <n v="0"/>
    <n v="0"/>
    <n v="0"/>
    <n v="7"/>
    <n v="0"/>
    <n v="76"/>
    <n v="12"/>
    <n v="2"/>
    <n v="231"/>
    <n v="90"/>
    <n v="0"/>
    <n v="101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"/>
    <n v="2"/>
    <n v="231"/>
    <n v="90"/>
    <n v="0"/>
    <n v="101"/>
    <n v="101"/>
    <n v="0"/>
    <n v="0"/>
    <n v="0"/>
    <n v="0"/>
    <n v="0"/>
    <n v="0"/>
    <n v="8"/>
    <n v="8"/>
    <n v="0"/>
    <n v="90"/>
    <n v="22748"/>
    <n v="31"/>
    <n v="5270"/>
    <n v="18"/>
    <n v="3060"/>
    <n v="4"/>
    <n v="680"/>
    <n v="5"/>
    <n v="850"/>
    <n v="12"/>
    <n v="2040"/>
    <n v="14"/>
    <n v="2380"/>
    <n v="14"/>
    <n v="2380"/>
    <n v="9"/>
    <n v="1530"/>
    <n v="7"/>
    <n v="1190"/>
    <n v="8"/>
    <n v="1360"/>
    <n v="8"/>
    <n v="1360"/>
    <n v="4"/>
    <n v="680"/>
    <n v="7"/>
    <n v="1190"/>
    <n v="1"/>
    <n v="0"/>
    <d v="2010-04-01T14:48:41"/>
    <n v="0"/>
  </r>
  <r>
    <s v="01/249521"/>
    <n v="146"/>
    <s v="CZ052"/>
    <s v="Královéhradecký kraj"/>
    <s v="70"/>
    <x v="1"/>
    <s v="Jiří Jelínek"/>
    <n v="0"/>
    <n v="0"/>
    <s v="0"/>
    <n v="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1"/>
    <n v="0"/>
    <n v="0"/>
    <n v="0"/>
    <n v="0"/>
    <n v="0"/>
    <n v="0"/>
    <n v="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0"/>
    <n v="63"/>
    <n v="0"/>
    <n v="0"/>
    <n v="0"/>
    <n v="0"/>
    <n v="0"/>
    <n v="0"/>
    <n v="0"/>
    <n v="0"/>
    <n v="0"/>
    <n v="0"/>
    <n v="0"/>
    <n v="0"/>
    <n v="0"/>
    <n v="3"/>
    <n v="0"/>
    <n v="10"/>
    <n v="0"/>
    <n v="0"/>
    <n v="0"/>
    <n v="0"/>
    <n v="0"/>
    <n v="2"/>
    <n v="0"/>
    <n v="62"/>
    <n v="0"/>
    <n v="26"/>
    <n v="0"/>
    <n v="0"/>
    <n v="0"/>
    <n v="10"/>
    <n v="0"/>
    <n v="135"/>
    <n v="0"/>
    <n v="26"/>
    <n v="0"/>
    <n v="0"/>
    <n v="0"/>
    <n v="0"/>
    <n v="0"/>
    <n v="0"/>
    <n v="0"/>
    <n v="0"/>
    <n v="0"/>
    <n v="0"/>
    <n v="0"/>
    <n v="20"/>
    <n v="0"/>
    <n v="10"/>
    <n v="0"/>
    <n v="5"/>
    <n v="0"/>
    <n v="5"/>
    <n v="0"/>
    <n v="5"/>
    <n v="0"/>
    <n v="5"/>
    <n v="0"/>
    <n v="5"/>
    <n v="0"/>
    <n v="10"/>
    <n v="0"/>
    <n v="15"/>
    <n v="0"/>
    <n v="5"/>
    <n v="0"/>
    <n v="30"/>
    <n v="0"/>
    <n v="5"/>
    <n v="0"/>
    <n v="5"/>
    <n v="0"/>
    <n v="10"/>
    <n v="0"/>
    <n v="0"/>
    <n v="0"/>
    <d v="2010-04-08T09:47:14"/>
    <n v="0"/>
  </r>
  <r>
    <s v="01/251117"/>
    <n v="192"/>
    <s v="CZ010"/>
    <s v="Hlavní město Praha"/>
    <s v="60"/>
    <x v="2"/>
    <s v="Miroslava Vydrová"/>
    <n v="0"/>
    <n v="0"/>
    <s v="0"/>
    <n v="0"/>
    <s v="0"/>
    <n v="0"/>
    <s v="0"/>
    <n v="0"/>
    <s v="0"/>
    <n v="0"/>
    <n v="1"/>
    <n v="0"/>
    <n v="0"/>
    <n v="0"/>
    <n v="0"/>
    <n v="0"/>
    <n v="0"/>
    <n v="0"/>
    <n v="1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25"/>
    <n v="0"/>
    <n v="0"/>
    <n v="0"/>
    <n v="0"/>
    <n v="0"/>
    <n v="7"/>
    <n v="0"/>
    <n v="65"/>
    <n v="0"/>
    <n v="0"/>
    <n v="0"/>
    <n v="0"/>
    <n v="0"/>
    <n v="6"/>
    <n v="0"/>
    <n v="65"/>
    <n v="0"/>
    <n v="0"/>
    <n v="0"/>
    <n v="0"/>
    <n v="0"/>
    <n v="35"/>
    <n v="2100"/>
    <n v="10"/>
    <n v="600"/>
    <n v="0"/>
    <n v="0"/>
    <n v="0"/>
    <n v="0"/>
    <n v="3"/>
    <n v="180"/>
    <n v="0"/>
    <n v="0"/>
    <n v="10"/>
    <n v="600"/>
    <n v="0"/>
    <n v="0"/>
    <n v="0"/>
    <n v="0"/>
    <n v="2"/>
    <n v="120"/>
    <n v="0"/>
    <n v="0"/>
    <n v="0"/>
    <n v="0"/>
    <n v="3"/>
    <n v="180"/>
    <n v="2"/>
    <n v="120"/>
    <n v="1"/>
    <n v="1"/>
    <d v="2010-04-18T12:37:56"/>
    <n v="0"/>
  </r>
  <r>
    <s v="01/253202"/>
    <n v="194"/>
    <s v="CZ020"/>
    <s v="Středočeský kraj"/>
    <s v="70"/>
    <x v="1"/>
    <s v="Žebřík o.s.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6"/>
    <n v="0"/>
    <n v="0"/>
    <n v="0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"/>
    <n v="198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7"/>
    <n v="0"/>
    <n v="0"/>
    <n v="0"/>
    <n v="10"/>
    <n v="2"/>
    <n v="198"/>
    <n v="0"/>
    <n v="13"/>
    <n v="0"/>
    <n v="0"/>
    <n v="0"/>
    <n v="10"/>
    <n v="2"/>
    <n v="198"/>
    <n v="0"/>
    <n v="13"/>
    <n v="0"/>
    <n v="0"/>
    <n v="0"/>
    <n v="30"/>
    <n v="600"/>
    <n v="120"/>
    <n v="1800"/>
    <n v="2"/>
    <n v="100"/>
    <n v="6"/>
    <n v="250"/>
    <n v="0"/>
    <n v="0"/>
    <n v="0"/>
    <n v="0"/>
    <n v="13"/>
    <n v="260"/>
    <n v="0"/>
    <n v="0"/>
    <n v="0"/>
    <n v="0"/>
    <n v="0"/>
    <n v="0"/>
    <n v="27"/>
    <n v="900"/>
    <n v="0"/>
    <n v="0"/>
    <n v="0"/>
    <n v="0"/>
    <n v="0"/>
    <n v="0"/>
    <n v="1"/>
    <n v="0"/>
    <d v="2010-04-18T13:01:02"/>
    <n v="0"/>
  </r>
  <r>
    <s v="01/254116"/>
    <n v="63"/>
    <s v="CZ010"/>
    <s v="Hlavní město Praha"/>
    <s v="50"/>
    <x v="2"/>
    <s v="Opera-Balet.cz"/>
    <n v="0"/>
    <n v="0"/>
    <s v="0"/>
    <n v="0"/>
    <s v="0"/>
    <n v="0"/>
    <s v="0"/>
    <n v="0"/>
    <s v="0"/>
    <n v="0"/>
    <n v="1"/>
    <n v="0"/>
    <n v="0"/>
    <n v="0"/>
    <n v="0"/>
    <n v="1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"/>
    <n v="49"/>
    <n v="0"/>
    <n v="7"/>
    <n v="0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2"/>
    <n v="52"/>
    <n v="0"/>
    <n v="7"/>
    <n v="0"/>
    <n v="0"/>
    <n v="0"/>
    <n v="5"/>
    <n v="0"/>
    <n v="17"/>
    <n v="0"/>
    <n v="0"/>
    <n v="0"/>
    <n v="0"/>
    <n v="0"/>
    <n v="22"/>
    <n v="5605"/>
    <n v="4"/>
    <n v="571"/>
    <n v="1"/>
    <n v="650"/>
    <n v="0"/>
    <n v="0"/>
    <n v="7"/>
    <n v="1469"/>
    <n v="8"/>
    <n v="1576"/>
    <n v="4"/>
    <n v="967"/>
    <n v="3"/>
    <n v="1020"/>
    <n v="2"/>
    <n v="616"/>
    <n v="0"/>
    <n v="0"/>
    <n v="0"/>
    <n v="0"/>
    <n v="0"/>
    <n v="0"/>
    <n v="0"/>
    <n v="0"/>
    <n v="1"/>
    <n v="264"/>
    <n v="1"/>
    <n v="1"/>
    <d v="2010-08-10T15:48:16"/>
    <n v="0"/>
  </r>
  <r>
    <s v="01/255611"/>
    <n v="204"/>
    <s v="CZ061"/>
    <s v="Pardubický kraj"/>
    <s v="50"/>
    <x v="2"/>
    <s v="Josef Melena"/>
    <n v="0"/>
    <n v="0"/>
    <s v="0"/>
    <n v="0"/>
    <s v="0"/>
    <n v="0"/>
    <s v="0"/>
    <n v="0"/>
    <s v="0"/>
    <n v="0"/>
    <n v="1"/>
    <n v="0"/>
    <n v="0"/>
    <n v="0"/>
    <n v="0"/>
    <n v="0"/>
    <n v="0"/>
    <n v="1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"/>
    <n v="145"/>
    <n v="0"/>
    <n v="0"/>
    <n v="0"/>
    <n v="0"/>
    <n v="0"/>
    <n v="7"/>
    <n v="1"/>
    <n v="145"/>
    <n v="0"/>
    <n v="0"/>
    <n v="0"/>
    <n v="0"/>
    <n v="0"/>
    <n v="10"/>
    <n v="2000"/>
    <n v="5"/>
    <n v="1000"/>
    <n v="5"/>
    <n v="1000"/>
    <n v="15"/>
    <n v="3000"/>
    <n v="8"/>
    <n v="1600"/>
    <n v="10"/>
    <n v="2000"/>
    <n v="10"/>
    <n v="2000"/>
    <n v="12"/>
    <n v="2400"/>
    <n v="10"/>
    <n v="2000"/>
    <n v="15"/>
    <n v="3000"/>
    <n v="15"/>
    <n v="3000"/>
    <n v="6"/>
    <n v="1200"/>
    <n v="6"/>
    <n v="1200"/>
    <n v="18"/>
    <n v="3600"/>
    <n v="1"/>
    <n v="0"/>
    <d v="2010-04-20T11:09:29"/>
    <n v="0"/>
  </r>
  <r>
    <s v="01/256119"/>
    <n v="33"/>
    <s v="CZ010"/>
    <s v="Hlavní město Praha"/>
    <s v="50"/>
    <x v="2"/>
    <s v="Kulturní portál.cz, s.r.o."/>
    <n v="1"/>
    <n v="0"/>
    <s v="Městská knihovna v Praze"/>
    <n v="386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0"/>
    <n v="49"/>
    <n v="49"/>
    <n v="0"/>
    <n v="0"/>
    <n v="0"/>
    <n v="0"/>
    <n v="16"/>
    <n v="0"/>
    <n v="49"/>
    <n v="49"/>
    <n v="0"/>
    <n v="0"/>
    <n v="0"/>
    <n v="0"/>
    <n v="14"/>
    <n v="0"/>
    <n v="45"/>
    <n v="45"/>
    <n v="0"/>
    <n v="0"/>
    <n v="0"/>
    <n v="0"/>
    <n v="49"/>
    <n v="1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d v="2010-04-20T11:22:39"/>
    <n v="0"/>
  </r>
  <r>
    <s v="01/257115"/>
    <n v="61"/>
    <s v="CZ010"/>
    <s v="Hlavní město Praha"/>
    <s v="71"/>
    <x v="1"/>
    <s v="David Černý"/>
    <n v="1"/>
    <n v="0"/>
    <s v="Divadlo MeetFactory"/>
    <n v="80"/>
    <s v="0"/>
    <n v="0"/>
    <s v="0"/>
    <n v="0"/>
    <s v="0"/>
    <n v="0"/>
    <n v="0"/>
    <n v="0"/>
    <n v="0"/>
    <n v="0"/>
    <n v="0"/>
    <n v="0"/>
    <n v="0"/>
    <n v="0"/>
    <n v="0"/>
    <n v="1"/>
    <s v="ANO"/>
    <n v="0"/>
    <n v="0"/>
    <n v="0"/>
    <n v="0"/>
    <n v="0"/>
    <n v="0"/>
    <n v="0"/>
    <n v="0"/>
    <n v="0"/>
    <n v="25"/>
    <n v="0"/>
    <n v="0"/>
    <n v="0"/>
    <n v="0"/>
    <n v="0"/>
    <n v="5"/>
    <n v="0"/>
    <n v="30"/>
    <n v="8"/>
    <n v="8"/>
    <n v="58"/>
    <n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8"/>
    <n v="58"/>
    <n v="56"/>
    <n v="0"/>
    <n v="0"/>
    <n v="0"/>
    <n v="0"/>
    <n v="0"/>
    <n v="0"/>
    <n v="0"/>
    <n v="0"/>
    <n v="0"/>
    <n v="0"/>
    <n v="0"/>
    <n v="0"/>
    <n v="58"/>
    <n v="2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d v="2010-04-27T11:04:2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Kontingenční tabulka 2" cacheId="10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outline="1" outlineData="1">
  <location ref="A3:FD8" firstHeaderRow="1" firstDataRow="2" firstDataCol="1"/>
  <pivotFields count="174">
    <pivotField subtotalTop="0" showAll="0" defaultSubtotal="0"/>
    <pivotField dataField="1" subtotalTop="0" showAll="0" defaultSubtotal="0"/>
    <pivotField subtotalTop="0" multipleItemSelectionAllowed="1" showAll="0" defaultSubtotal="0"/>
    <pivotField subtotalTop="0" showAll="0" defaultSubtotal="0"/>
    <pivotField subtotalTop="0" showAll="0" defaultSubtotal="0"/>
    <pivotField axis="axisRow" subtotalTop="0" showAll="0" defaultSubtotal="0">
      <items count="4">
        <item x="1"/>
        <item x="2"/>
        <item x="0"/>
        <item m="1" x="3"/>
      </items>
    </pivotField>
    <pivotField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5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</colItems>
  <dataFields count="159">
    <dataField name="Počet z JednotkaID2" fld="1" subtotal="count" baseField="0" baseItem="0"/>
    <dataField name="Součet z f0101_1" fld="7" baseField="0" baseItem="0"/>
    <dataField name="Součet z f0101_2" fld="8" baseField="0" baseItem="0"/>
    <dataField name="Součet z f0102_2" fld="10" baseField="0" baseItem="0"/>
    <dataField name="Součet z f0103_2" fld="12" baseField="0" baseItem="0"/>
    <dataField name="Součet z f0104_2" fld="14" baseField="0" baseItem="0"/>
    <dataField name="Součet z f0105_2" fld="16" baseField="0" baseItem="0"/>
    <dataField name="Součet z f0106_1" fld="17" baseField="0" baseItem="0"/>
    <dataField name="Součet z f0107_1" fld="18" baseField="0" baseItem="0"/>
    <dataField name="Součet z f0108_1" fld="19" baseField="0" baseItem="0"/>
    <dataField name="Součet z f0109_1" fld="20" baseField="0" baseItem="0"/>
    <dataField name="Součet z f0110_1" fld="21" baseField="0" baseItem="0"/>
    <dataField name="Součet z f0111_1" fld="22" baseField="0" baseItem="0"/>
    <dataField name="Součet z f0112_1" fld="23" baseField="0" baseItem="0"/>
    <dataField name="Součet z f0113_1" fld="24" baseField="0" baseItem="0"/>
    <dataField name="Součet z f0114_1" fld="25" baseField="0" baseItem="0"/>
    <dataField name="Počet z f0115_1" fld="26" subtotal="count" baseField="0" baseItem="0"/>
    <dataField name="Součet z f1201_1" fld="28" baseField="0" baseItem="0" numFmtId="166"/>
    <dataField name="Součet z f1202_1" fld="29" baseField="0" baseItem="0" numFmtId="166"/>
    <dataField name="Součet z f1203_1" fld="30" baseField="0" baseItem="0" numFmtId="166"/>
    <dataField name="Součet z f1204_1" fld="31" baseField="0" baseItem="0" numFmtId="166"/>
    <dataField name="Součet z f1205_1" fld="32" baseField="0" baseItem="0" numFmtId="166"/>
    <dataField name="Součet z f1206_1" fld="33" baseField="0" baseItem="0" numFmtId="166"/>
    <dataField name="Součet z f1207_1" fld="34" baseField="0" baseItem="0" numFmtId="166"/>
    <dataField name="Součet z f1208_1" fld="35" baseField="0" baseItem="0" numFmtId="166"/>
    <dataField name="Součet z f1209_1" fld="36" baseField="0" baseItem="0" numFmtId="166"/>
    <dataField name="Součet z f1209_2" fld="37" baseField="0" baseItem="0" numFmtId="166"/>
    <dataField name="Součet z f1210_1" fld="38" baseField="0" baseItem="0" numFmtId="166"/>
    <dataField name="Součet z f1210_2" fld="39" baseField="0" baseItem="0" numFmtId="166"/>
    <dataField name="Součet z f1211_1" fld="40" baseField="0" baseItem="0" numFmtId="166"/>
    <dataField name="Součet z f1211_2" fld="41" baseField="0" baseItem="0" numFmtId="166"/>
    <dataField name="Součet z f1212_1" fld="42" baseField="0" baseItem="0" numFmtId="166"/>
    <dataField name="Součet z f1212_2" fld="43" baseField="0" baseItem="0" numFmtId="166"/>
    <dataField name="Součet z f1213_1" fld="44" baseField="0" baseItem="0" numFmtId="166"/>
    <dataField name="Součet z f1213_2" fld="45" baseField="0" baseItem="0"/>
    <dataField name="Součet z f1301_1" fld="46" baseField="0" baseItem="0"/>
    <dataField name="Součet z f1301_2" fld="47" baseField="0" baseItem="0"/>
    <dataField name="Součet z f1301_3" fld="48" baseField="0" baseItem="0"/>
    <dataField name="Součet z f1301_4" fld="49" baseField="0" baseItem="0"/>
    <dataField name="Součet z f1301_5" fld="50" baseField="0" baseItem="0"/>
    <dataField name="Součet z f1301_6" fld="51" baseField="0" baseItem="0"/>
    <dataField name="Součet z f1301_7" fld="52" baseField="0" baseItem="0"/>
    <dataField name="Součet z f1301_8" fld="53" baseField="0" baseItem="0"/>
    <dataField name="Součet z f1302_1" fld="54" baseField="0" baseItem="0"/>
    <dataField name="Součet z f1302_2" fld="55" baseField="0" baseItem="0"/>
    <dataField name="Součet z f1302_3" fld="56" baseField="0" baseItem="0"/>
    <dataField name="Součet z f1302_4" fld="57" baseField="0" baseItem="0"/>
    <dataField name="Součet z f1302_5" fld="58" baseField="0" baseItem="0"/>
    <dataField name="Součet z f1302_6" fld="59" baseField="0" baseItem="0"/>
    <dataField name="Součet z f1302_7" fld="60" baseField="0" baseItem="0"/>
    <dataField name="Součet z f1302_8" fld="61" baseField="0" baseItem="0"/>
    <dataField name="Součet z f1303_1" fld="62" baseField="0" baseItem="0"/>
    <dataField name="Součet z f1303_2" fld="63" baseField="0" baseItem="0"/>
    <dataField name="Součet z f1303_3" fld="64" baseField="0" baseItem="0"/>
    <dataField name="Součet z f1303_4" fld="65" baseField="0" baseItem="0"/>
    <dataField name="Součet z f1303_5" fld="66" baseField="0" baseItem="0"/>
    <dataField name="Součet z f1303_6" fld="67" baseField="0" baseItem="0"/>
    <dataField name="Součet z f1303_7" fld="68" baseField="0" baseItem="0"/>
    <dataField name="Součet z f1303_8" fld="69" baseField="0" baseItem="0"/>
    <dataField name="Součet z f1304_1" fld="70" baseField="0" baseItem="0"/>
    <dataField name="Součet z f1304_2" fld="71" baseField="0" baseItem="0"/>
    <dataField name="Součet z f1304_3" fld="72" baseField="0" baseItem="0"/>
    <dataField name="Součet z f1304_4" fld="73" baseField="0" baseItem="0"/>
    <dataField name="Součet z f1304_5" fld="74" baseField="0" baseItem="0"/>
    <dataField name="Součet z f1304_6" fld="75" baseField="0" baseItem="0"/>
    <dataField name="Součet z f1304_7" fld="76" baseField="0" baseItem="0"/>
    <dataField name="Součet z f1304_8" fld="77" baseField="0" baseItem="0"/>
    <dataField name="Součet z f1305_1" fld="78" baseField="0" baseItem="0"/>
    <dataField name="Součet z f1305_2" fld="79" baseField="0" baseItem="0"/>
    <dataField name="Součet z f1305_3" fld="80" baseField="0" baseItem="0"/>
    <dataField name="Součet z f1305_4" fld="81" baseField="0" baseItem="0"/>
    <dataField name="Součet z f1305_5" fld="82" baseField="0" baseItem="0"/>
    <dataField name="Součet z f1305_6" fld="83" baseField="0" baseItem="0"/>
    <dataField name="Součet z f1305_7" fld="84" baseField="0" baseItem="0"/>
    <dataField name="Součet z f1305_8" fld="85" baseField="0" baseItem="0"/>
    <dataField name="Součet z f1306_1" fld="86" baseField="0" baseItem="0"/>
    <dataField name="Součet z f1306_2" fld="87" baseField="0" baseItem="0"/>
    <dataField name="Součet z f1306_3" fld="88" baseField="0" baseItem="0"/>
    <dataField name="Součet z f1306_4" fld="89" baseField="0" baseItem="0"/>
    <dataField name="Součet z f1306_5" fld="90" baseField="0" baseItem="0"/>
    <dataField name="Součet z f1306_6" fld="91" baseField="0" baseItem="0"/>
    <dataField name="Součet z f1306_7" fld="92" baseField="0" baseItem="0"/>
    <dataField name="Součet z f1306_8" fld="93" baseField="0" baseItem="0"/>
    <dataField name="Součet z f1307_1" fld="94" baseField="0" baseItem="0"/>
    <dataField name="Součet z f1307_2" fld="95" baseField="0" baseItem="0"/>
    <dataField name="Součet z f1307_3" fld="96" baseField="0" baseItem="0"/>
    <dataField name="Součet z f1307_4" fld="97" baseField="0" baseItem="0"/>
    <dataField name="Součet z f1307_5" fld="98" baseField="0" baseItem="0"/>
    <dataField name="Součet z f1307_6" fld="99" baseField="0" baseItem="0"/>
    <dataField name="Součet z f1307_7" fld="100" baseField="0" baseItem="0"/>
    <dataField name="Součet z f1307_8" fld="101" baseField="0" baseItem="0"/>
    <dataField name="Součet z f1308_1" fld="102" baseField="0" baseItem="0"/>
    <dataField name="Součet z f1308_2" fld="103" baseField="0" baseItem="0"/>
    <dataField name="Součet z f1308_3" fld="104" baseField="0" baseItem="0"/>
    <dataField name="Součet z f1308_4" fld="105" baseField="0" baseItem="0"/>
    <dataField name="Součet z f1308_5" fld="106" baseField="0" baseItem="0"/>
    <dataField name="Součet z f1308_6" fld="107" baseField="0" baseItem="0"/>
    <dataField name="Součet z f1308_7" fld="108" baseField="0" baseItem="0"/>
    <dataField name="Součet z f1308_8" fld="109" baseField="0" baseItem="0"/>
    <dataField name="Součet z f1309_1" fld="110" baseField="0" baseItem="0"/>
    <dataField name="Součet z f1309_2" fld="111" baseField="0" baseItem="0"/>
    <dataField name="Součet z f1309_3" fld="112" baseField="0" baseItem="0"/>
    <dataField name="Součet z f1309_4" fld="113" baseField="0" baseItem="0"/>
    <dataField name="Součet z f1309_5" fld="114" baseField="0" baseItem="0"/>
    <dataField name="Součet z f1309_6" fld="115" baseField="0" baseItem="0"/>
    <dataField name="Součet z f1309_7" fld="116" baseField="0" baseItem="0"/>
    <dataField name="Součet z f1309_8" fld="117" baseField="0" baseItem="0"/>
    <dataField name="Součet z f1310_1" fld="118" baseField="0" baseItem="0"/>
    <dataField name="Součet z f1310_2" fld="119" baseField="0" baseItem="0"/>
    <dataField name="Součet z f1310_3" fld="120" baseField="0" baseItem="0"/>
    <dataField name="Součet z f1310_4" fld="121" baseField="0" baseItem="0"/>
    <dataField name="Součet z f1310_5" fld="122" baseField="0" baseItem="0"/>
    <dataField name="Součet z f1310_6" fld="123" baseField="0" baseItem="0"/>
    <dataField name="Součet z f1310_7" fld="124" baseField="0" baseItem="0"/>
    <dataField name="Součet z f1310_8" fld="125" baseField="0" baseItem="0"/>
    <dataField name="Součet z f1311_1" fld="126" baseField="0" baseItem="0"/>
    <dataField name="Součet z f1311_2" fld="127" baseField="0" baseItem="0"/>
    <dataField name="Součet z f1311_3" fld="128" baseField="0" baseItem="0"/>
    <dataField name="Součet z f1311_4" fld="129" baseField="0" baseItem="0"/>
    <dataField name="Součet z f1311_5" fld="130" baseField="0" baseItem="0"/>
    <dataField name="Součet z f1311_6" fld="131" baseField="0" baseItem="0"/>
    <dataField name="Součet z f1311_7" fld="132" baseField="0" baseItem="0"/>
    <dataField name="Součet z f1311_8" fld="133" baseField="0" baseItem="0"/>
    <dataField name="Součet z f1312_1" fld="134" baseField="0" baseItem="0"/>
    <dataField name="Součet z f1312_2" fld="135" baseField="0" baseItem="0"/>
    <dataField name="Součet z f1312_3" fld="136" baseField="0" baseItem="0"/>
    <dataField name="Součet z f1312_4" fld="137" baseField="0" baseItem="0"/>
    <dataField name="Součet z f1312_5" fld="138" baseField="0" baseItem="0"/>
    <dataField name="Součet z f1312_6" fld="139" baseField="0" baseItem="0"/>
    <dataField name="Součet z f1312_7" fld="140" baseField="0" baseItem="0"/>
    <dataField name="Součet z f1312_8" fld="141" baseField="0" baseItem="0"/>
    <dataField name="Součet z f1313_1" fld="142" baseField="0" baseItem="0"/>
    <dataField name="Součet z f1313_2" fld="143" baseField="0" baseItem="0"/>
    <dataField name="Součet z f1314_1" fld="144" baseField="0" baseItem="0"/>
    <dataField name="Součet z f1314_2" fld="145" baseField="0" baseItem="0"/>
    <dataField name="Součet z f1315_1" fld="146" baseField="0" baseItem="0"/>
    <dataField name="Součet z f1315_2" fld="147" baseField="0" baseItem="0"/>
    <dataField name="Součet z f1316_1" fld="148" baseField="0" baseItem="0"/>
    <dataField name="Součet z f1316_2" fld="149" baseField="0" baseItem="0"/>
    <dataField name="Součet z f1317_1" fld="150" baseField="0" baseItem="0"/>
    <dataField name="Součet z f1317_2" fld="151" baseField="0" baseItem="0"/>
    <dataField name="Součet z f1318_1" fld="152" baseField="0" baseItem="0"/>
    <dataField name="Součet z f1318_2" fld="153" baseField="0" baseItem="0"/>
    <dataField name="Součet z f1319_1" fld="154" baseField="0" baseItem="0"/>
    <dataField name="Součet z f1319_2" fld="155" baseField="0" baseItem="0"/>
    <dataField name="Součet z f1320_1" fld="156" baseField="0" baseItem="0"/>
    <dataField name="Součet z f1320_2" fld="157" baseField="0" baseItem="0"/>
    <dataField name="Součet z f1321_1" fld="158" baseField="0" baseItem="0"/>
    <dataField name="Součet z f1321_2" fld="159" baseField="0" baseItem="0"/>
    <dataField name="Součet z f1322_1" fld="160" baseField="0" baseItem="0"/>
    <dataField name="Součet z f1322_2" fld="161" baseField="0" baseItem="0"/>
    <dataField name="Součet z f1323_1" fld="162" baseField="0" baseItem="0"/>
    <dataField name="Součet z f1323_2" fld="163" baseField="0" baseItem="0"/>
    <dataField name="Součet z f1324_1" fld="164" baseField="0" baseItem="0"/>
    <dataField name="Součet z f1324_2" fld="165" baseField="0" baseItem="0"/>
    <dataField name="Součet z f1325_1" fld="166" baseField="0" baseItem="0"/>
    <dataField name="Součet z f1325_2" fld="167" baseField="0" baseItem="0"/>
    <dataField name="Součet z f1326_1" fld="168" baseField="0" baseItem="0"/>
    <dataField name="Součet z f1326_2" fld="169" baseField="0" baseItem="0" numFmtId="3"/>
  </dataFields>
  <formats count="2">
    <format dxfId="12">
      <pivotArea outline="0" collapsedLevelsAreSubtotals="1" fieldPosition="0"/>
    </format>
    <format dxfId="11">
      <pivotArea outline="0" collapsedLevelsAreSubtotals="1" fieldPosition="0">
        <references count="1">
          <reference field="4294967294" count="17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 3" cacheId="4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3:GN8" firstHeaderRow="1" firstDataRow="2" firstDataCol="1"/>
  <pivotFields count="214">
    <pivotField showAll="0" defaultSubtotal="0"/>
    <pivotField dataField="1" showAll="0"/>
    <pivotField showAll="0" defaultSubtotal="0"/>
    <pivotField showAll="0" defaultSubtotal="0"/>
    <pivotField showAll="0" defaultSubtotal="0"/>
    <pivotField axis="axisRow" showAll="0">
      <items count="5">
        <item x="1"/>
        <item x="2"/>
        <item x="0"/>
        <item m="1" x="3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showAll="0"/>
    <pivotField numFmtId="165" showAll="0"/>
    <pivotField showAll="0"/>
    <pivotField numFmtId="165" showAll="0"/>
    <pivotField showAll="0"/>
    <pivotField numFmtId="165" showAll="0"/>
    <pivotField numFmtId="3"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9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  <i i="159">
      <x v="159"/>
    </i>
    <i i="160">
      <x v="160"/>
    </i>
    <i i="161">
      <x v="161"/>
    </i>
    <i i="162">
      <x v="162"/>
    </i>
    <i i="163">
      <x v="163"/>
    </i>
    <i i="164">
      <x v="164"/>
    </i>
    <i i="165">
      <x v="165"/>
    </i>
    <i i="166">
      <x v="166"/>
    </i>
    <i i="167">
      <x v="167"/>
    </i>
    <i i="168">
      <x v="168"/>
    </i>
    <i i="169">
      <x v="169"/>
    </i>
    <i i="170">
      <x v="170"/>
    </i>
    <i i="171">
      <x v="171"/>
    </i>
    <i i="172">
      <x v="172"/>
    </i>
    <i i="173">
      <x v="173"/>
    </i>
    <i i="174">
      <x v="174"/>
    </i>
    <i i="175">
      <x v="175"/>
    </i>
    <i i="176">
      <x v="176"/>
    </i>
    <i i="177">
      <x v="177"/>
    </i>
    <i i="178">
      <x v="178"/>
    </i>
    <i i="179">
      <x v="179"/>
    </i>
    <i i="180">
      <x v="180"/>
    </i>
    <i i="181">
      <x v="181"/>
    </i>
    <i i="182">
      <x v="182"/>
    </i>
    <i i="183">
      <x v="183"/>
    </i>
    <i i="184">
      <x v="184"/>
    </i>
    <i i="185">
      <x v="185"/>
    </i>
    <i i="186">
      <x v="186"/>
    </i>
    <i i="187">
      <x v="187"/>
    </i>
    <i i="188">
      <x v="188"/>
    </i>
    <i i="189">
      <x v="189"/>
    </i>
    <i i="190">
      <x v="190"/>
    </i>
    <i i="191">
      <x v="191"/>
    </i>
    <i i="192">
      <x v="192"/>
    </i>
    <i i="193">
      <x v="193"/>
    </i>
    <i i="194">
      <x v="194"/>
    </i>
  </colItems>
  <dataFields count="195">
    <dataField name="Počet z JednotkaID" fld="1" subtotal="count" baseField="0" baseItem="0"/>
    <dataField name="Součet z f0101_1" fld="6" baseField="0" baseItem="0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Počet z f0115_1" fld="25" subtotal="count" baseField="0" baseItem="0"/>
    <dataField name="Součet z f1401_1" fld="27" baseField="0" baseItem="0"/>
    <dataField name="Součet z f1401_10" fld="28" baseField="0" baseItem="0"/>
    <dataField name="Součet z f1401_2" fld="29" baseField="0" baseItem="0"/>
    <dataField name="Součet z f1401_3" fld="30" baseField="0" baseItem="0"/>
    <dataField name="Součet z f1401_4" fld="31" baseField="0" baseItem="0"/>
    <dataField name="Součet z f1401_5" fld="32" baseField="0" baseItem="0"/>
    <dataField name="Součet z f1401_6" fld="33" baseField="0" baseItem="0"/>
    <dataField name="Součet z f1401_7" fld="34" baseField="0" baseItem="0"/>
    <dataField name="Součet z f1401_8" fld="35" baseField="0" baseItem="0"/>
    <dataField name="Součet z f1401_9" fld="36" baseField="0" baseItem="0"/>
    <dataField name="Součet z f1402_1" fld="37" baseField="0" baseItem="0"/>
    <dataField name="Součet z f1402_10" fld="38" baseField="0" baseItem="0"/>
    <dataField name="Součet z f1402_2" fld="39" baseField="0" baseItem="0"/>
    <dataField name="Součet z f1402_3" fld="40" baseField="0" baseItem="0"/>
    <dataField name="Součet z f1402_4" fld="41" baseField="0" baseItem="0"/>
    <dataField name="Součet z f1402_5" fld="42" baseField="0" baseItem="0"/>
    <dataField name="Součet z f1402_6" fld="43" baseField="0" baseItem="0"/>
    <dataField name="Součet z f1402_7" fld="44" baseField="0" baseItem="0"/>
    <dataField name="Součet z f1402_8" fld="45" baseField="0" baseItem="0"/>
    <dataField name="Součet z f1402_9" fld="46" baseField="0" baseItem="0"/>
    <dataField name="Součet z f1403_1" fld="47" baseField="0" baseItem="0"/>
    <dataField name="Součet z f1403_10" fld="48" baseField="0" baseItem="0"/>
    <dataField name="Součet z f1403_2" fld="49" baseField="0" baseItem="0"/>
    <dataField name="Součet z f1403_3" fld="50" baseField="0" baseItem="0"/>
    <dataField name="Součet z f1403_4" fld="51" baseField="0" baseItem="0"/>
    <dataField name="Součet z f1403_5" fld="52" baseField="0" baseItem="0"/>
    <dataField name="Součet z f1403_6" fld="53" baseField="0" baseItem="0"/>
    <dataField name="Součet z f1403_7" fld="54" baseField="0" baseItem="0"/>
    <dataField name="Součet z f1403_8" fld="55" baseField="0" baseItem="0"/>
    <dataField name="Součet z f1403_9" fld="56" baseField="0" baseItem="0"/>
    <dataField name="Součet z f1404_1" fld="57" baseField="0" baseItem="0"/>
    <dataField name="Součet z f1404_10" fld="58" baseField="0" baseItem="0"/>
    <dataField name="Součet z f1404_2" fld="59" baseField="0" baseItem="0"/>
    <dataField name="Součet z f1404_3" fld="60" baseField="0" baseItem="0"/>
    <dataField name="Součet z f1404_4" fld="61" baseField="0" baseItem="0"/>
    <dataField name="Součet z f1404_5" fld="62" baseField="0" baseItem="0"/>
    <dataField name="Součet z f1404_6" fld="63" baseField="0" baseItem="0"/>
    <dataField name="Součet z f1404_7" fld="64" baseField="0" baseItem="0"/>
    <dataField name="Součet z f1404_8" fld="65" baseField="0" baseItem="0"/>
    <dataField name="Součet z f1404_9" fld="66" baseField="0" baseItem="0"/>
    <dataField name="Součet z f1405_1" fld="67" baseField="0" baseItem="0"/>
    <dataField name="Součet z f1405_10" fld="68" baseField="0" baseItem="0"/>
    <dataField name="Součet z f1405_2" fld="69" baseField="0" baseItem="0"/>
    <dataField name="Součet z f1405_3" fld="70" baseField="0" baseItem="0"/>
    <dataField name="Součet z f1405_4" fld="71" baseField="0" baseItem="0"/>
    <dataField name="Součet z f1405_5" fld="72" baseField="0" baseItem="0"/>
    <dataField name="Součet z f1405_6" fld="73" baseField="0" baseItem="0"/>
    <dataField name="Součet z f1405_7" fld="74" baseField="0" baseItem="0"/>
    <dataField name="Součet z f1405_8" fld="75" baseField="0" baseItem="0"/>
    <dataField name="Součet z f1405_9" fld="76" baseField="0" baseItem="0"/>
    <dataField name="Součet z f1406_1" fld="77" baseField="0" baseItem="0"/>
    <dataField name="Součet z f1406_10" fld="78" baseField="0" baseItem="0"/>
    <dataField name="Součet z f1406_2" fld="79" baseField="0" baseItem="0"/>
    <dataField name="Součet z f1406_3" fld="80" baseField="0" baseItem="0"/>
    <dataField name="Součet z f1406_4" fld="81" baseField="0" baseItem="0"/>
    <dataField name="Součet z f1406_5" fld="82" baseField="0" baseItem="0"/>
    <dataField name="Součet z f1406_6" fld="83" baseField="0" baseItem="0"/>
    <dataField name="Součet z f1406_7" fld="84" baseField="0" baseItem="0"/>
    <dataField name="Součet z f1406_8" fld="85" baseField="0" baseItem="0"/>
    <dataField name="Součet z f1406_9" fld="86" baseField="0" baseItem="0"/>
    <dataField name="Součet z f1407_1" fld="87" baseField="0" baseItem="0"/>
    <dataField name="Součet z f1407_10" fld="88" baseField="0" baseItem="0"/>
    <dataField name="Součet z f1407_2" fld="89" baseField="0" baseItem="0"/>
    <dataField name="Součet z f1407_3" fld="90" baseField="0" baseItem="0"/>
    <dataField name="Součet z f1407_4" fld="91" baseField="0" baseItem="0"/>
    <dataField name="Součet z f1407_5" fld="92" baseField="0" baseItem="0"/>
    <dataField name="Součet z f1407_6" fld="93" baseField="0" baseItem="0"/>
    <dataField name="Součet z f1407_7" fld="94" baseField="0" baseItem="0"/>
    <dataField name="Součet z f1407_8" fld="95" baseField="0" baseItem="0"/>
    <dataField name="Součet z f1407_9" fld="96" baseField="0" baseItem="0"/>
    <dataField name="Součet z f1408_1" fld="97" baseField="0" baseItem="0"/>
    <dataField name="Součet z f1408_10" fld="98" baseField="0" baseItem="0"/>
    <dataField name="Součet z f1408_2" fld="99" baseField="0" baseItem="0"/>
    <dataField name="Součet z f1408_3" fld="100" baseField="0" baseItem="0"/>
    <dataField name="Součet z f1408_4" fld="101" baseField="0" baseItem="0"/>
    <dataField name="Součet z f1408_5" fld="102" baseField="0" baseItem="0"/>
    <dataField name="Součet z f1408_6" fld="103" baseField="0" baseItem="0"/>
    <dataField name="Součet z f1408_7" fld="104" baseField="0" baseItem="0"/>
    <dataField name="Součet z f1408_8" fld="105" baseField="0" baseItem="0"/>
    <dataField name="Součet z f1408_9" fld="106" baseField="0" baseItem="0"/>
    <dataField name="Součet z f1409_1" fld="107" baseField="0" baseItem="0"/>
    <dataField name="Součet z f1409_10" fld="108" baseField="0" baseItem="0"/>
    <dataField name="Součet z f1409_2" fld="109" baseField="0" baseItem="0"/>
    <dataField name="Součet z f1409_3" fld="110" baseField="0" baseItem="0"/>
    <dataField name="Součet z f1409_4" fld="111" baseField="0" baseItem="0"/>
    <dataField name="Součet z f1409_5" fld="112" baseField="0" baseItem="0"/>
    <dataField name="Součet z f1409_6" fld="113" baseField="0" baseItem="0"/>
    <dataField name="Součet z f1409_7" fld="114" baseField="0" baseItem="0"/>
    <dataField name="Součet z f1409_8" fld="115" baseField="0" baseItem="0"/>
    <dataField name="Součet z f1409_9" fld="116" baseField="0" baseItem="0"/>
    <dataField name="Součet z f1410_1" fld="117" baseField="0" baseItem="0"/>
    <dataField name="Součet z f1410_10" fld="118" baseField="0" baseItem="0"/>
    <dataField name="Součet z f1410_2" fld="119" baseField="0" baseItem="0"/>
    <dataField name="Součet z f1410_3" fld="120" baseField="0" baseItem="0"/>
    <dataField name="Součet z f1410_4" fld="121" baseField="0" baseItem="0"/>
    <dataField name="Součet z f1410_5" fld="122" baseField="0" baseItem="0"/>
    <dataField name="Součet z f1410_6" fld="123" baseField="0" baseItem="0"/>
    <dataField name="Součet z f1410_7" fld="124" baseField="0" baseItem="0"/>
    <dataField name="Součet z f1410_8" fld="125" baseField="0" baseItem="0"/>
    <dataField name="Součet z f1410_9" fld="126" baseField="0" baseItem="0"/>
    <dataField name="Součet z f1411_1" fld="127" baseField="0" baseItem="0"/>
    <dataField name="Součet z f1411_10" fld="128" baseField="0" baseItem="0"/>
    <dataField name="Součet z f1411_2" fld="129" baseField="0" baseItem="0"/>
    <dataField name="Součet z f1411_3" fld="130" baseField="0" baseItem="0"/>
    <dataField name="Součet z f1411_4" fld="131" baseField="0" baseItem="0"/>
    <dataField name="Součet z f1411_5" fld="132" baseField="0" baseItem="0"/>
    <dataField name="Součet z f1411_6" fld="133" baseField="0" baseItem="0"/>
    <dataField name="Součet z f1411_7" fld="134" baseField="0" baseItem="0"/>
    <dataField name="Součet z f1411_8" fld="135" baseField="0" baseItem="0"/>
    <dataField name="Součet z f1411_9" fld="136" baseField="0" baseItem="0"/>
    <dataField name="Součet z f1412_1" fld="137" baseField="0" baseItem="0"/>
    <dataField name="Součet z f1412_10" fld="138" baseField="0" baseItem="0"/>
    <dataField name="Součet z f1412_2" fld="139" baseField="0" baseItem="0"/>
    <dataField name="Součet z f1412_3" fld="140" baseField="0" baseItem="0"/>
    <dataField name="Součet z f1412_4" fld="141" baseField="0" baseItem="0"/>
    <dataField name="Součet z f1412_5" fld="142" baseField="0" baseItem="0"/>
    <dataField name="Součet z f1412_6" fld="143" baseField="0" baseItem="0"/>
    <dataField name="Součet z f1412_7" fld="144" baseField="0" baseItem="0"/>
    <dataField name="Součet z f1412_8" fld="145" baseField="0" baseItem="0"/>
    <dataField name="Součet z f1412_9" fld="146" baseField="0" baseItem="0"/>
    <dataField name="Součet z f1501_1" fld="147" baseField="0" baseItem="0" numFmtId="166"/>
    <dataField name="Součet z f1502_1" fld="148" baseField="0" baseItem="0" numFmtId="166"/>
    <dataField name="Součet z f1503_1" fld="149" baseField="0" baseItem="0" numFmtId="166"/>
    <dataField name="Součet z f1504_1" fld="150" baseField="0" baseItem="0" numFmtId="166"/>
    <dataField name="Součet z f1505_1" fld="151" baseField="0" baseItem="0" numFmtId="166"/>
    <dataField name="Součet z f1506_1" fld="152" baseField="0" baseItem="0" numFmtId="166"/>
    <dataField name="Součet z f1507_1" fld="153" baseField="0" baseItem="0" numFmtId="166"/>
    <dataField name="Součet z f1508_1" fld="154" baseField="0" baseItem="0" numFmtId="166"/>
    <dataField name="Součet z f1509_1" fld="155" baseField="0" baseItem="0" numFmtId="166"/>
    <dataField name="Součet z f1510_1" fld="156" baseField="0" baseItem="0" numFmtId="166"/>
    <dataField name="Součet z f1511_1" fld="157" baseField="0" baseItem="0" numFmtId="166"/>
    <dataField name="Součet z f1512_1" fld="158" baseField="0" baseItem="0" numFmtId="166"/>
    <dataField name="Součet z f1513_1" fld="159" baseField="0" baseItem="0" numFmtId="166"/>
    <dataField name="Součet z f1514_1" fld="160" baseField="0" baseItem="0" numFmtId="166"/>
    <dataField name="Součet z f1515_1" fld="161" baseField="0" baseItem="0" numFmtId="166"/>
    <dataField name="Součet z f1516_1" fld="162" baseField="0" baseItem="0" numFmtId="166"/>
    <dataField name="Součet z f1517_1" fld="163" baseField="0" baseItem="0" numFmtId="166"/>
    <dataField name="Součet z f1518_1" fld="164" baseField="0" baseItem="0" numFmtId="166"/>
    <dataField name="Součet z f1519_1" fld="165" baseField="0" baseItem="0" numFmtId="166"/>
    <dataField name="Součet z f1520_1" fld="166" baseField="0" baseItem="0" numFmtId="166"/>
    <dataField name="Součet z f1601_1" fld="167" baseField="0" baseItem="0" numFmtId="166"/>
    <dataField name="Součet z f1602_1" fld="168" baseField="0" baseItem="0" numFmtId="166"/>
    <dataField name="Součet z f1603_1" fld="169" baseField="0" baseItem="0" numFmtId="166"/>
    <dataField name="Součet z f1604_1" fld="170" baseField="0" baseItem="0" numFmtId="166"/>
    <dataField name="Součet z f1605_1" fld="171" baseField="0" baseItem="0" numFmtId="166"/>
    <dataField name="Součet z f1606_1" fld="172" baseField="0" baseItem="0" numFmtId="166"/>
    <dataField name="Součet z f1607_1" fld="173" baseField="0" baseItem="0" numFmtId="166"/>
    <dataField name="Součet z f1608_1" fld="174" baseField="0" baseItem="0" numFmtId="166"/>
    <dataField name="Součet z f1609_1" fld="175" baseField="0" baseItem="0" numFmtId="166"/>
    <dataField name="Součet z f1610_1" fld="176" baseField="0" baseItem="0" numFmtId="166"/>
    <dataField name="Součet z f1611_1" fld="177" baseField="0" baseItem="0" numFmtId="166"/>
    <dataField name="Součet z f1612_1" fld="178" baseField="0" baseItem="0" numFmtId="166"/>
    <dataField name="Součet z f1613_1" fld="179" baseField="0" baseItem="0" numFmtId="166"/>
    <dataField name="Součet z f1614_1" fld="180" baseField="0" baseItem="0" numFmtId="166"/>
    <dataField name="Součet z f1615_1" fld="181" baseField="0" baseItem="0" numFmtId="166"/>
    <dataField name="Součet z f1616_1" fld="182" baseField="0" baseItem="0" numFmtId="166"/>
    <dataField name="Maximum z f1701_1" fld="183" subtotal="max" baseField="0" baseItem="0"/>
    <dataField name="Minimum z f1701_2" fld="184" subtotal="min" baseField="0" baseItem="0"/>
    <dataField name="Maximum z f1702_1" fld="185" subtotal="max" baseField="0" baseItem="0"/>
    <dataField name="Minimum z f1702_2" fld="186" subtotal="min" baseField="0" baseItem="0"/>
    <dataField name="Maximum z f1703_1" fld="187" subtotal="max" baseField="0" baseItem="0"/>
    <dataField name="Minimum z f1703_2" fld="188" subtotal="min" baseField="0" baseItem="0"/>
    <dataField name="Maximum z f1704_1" fld="189" subtotal="max" baseField="0" baseItem="0"/>
    <dataField name="Minimum z f1704_2" fld="190" subtotal="min" baseField="0" baseItem="0"/>
    <dataField name="Maximum z f1705_1" fld="191" subtotal="max" baseField="0" baseItem="0"/>
    <dataField name="Minimum z f1705_2" fld="192" subtotal="min" baseField="0" baseItem="0"/>
    <dataField name="Maximum z f1706_1" fld="193" subtotal="max" baseField="0" baseItem="0"/>
    <dataField name="Minimum z f1706_2" fld="194" subtotal="min" baseField="0" baseItem="0"/>
    <dataField name="Maximum z f1707_1" fld="195" subtotal="max" baseField="0" baseItem="0"/>
    <dataField name="Minimum z f1707_2" fld="196" subtotal="min" baseField="0" baseItem="0"/>
    <dataField name="Maximum z f1708_1" fld="197" subtotal="max" baseField="0" baseItem="0"/>
    <dataField name="Minimum z f1708_2" fld="198" subtotal="min" baseField="0" baseItem="0"/>
    <dataField name="Maximum z f1709_1" fld="199" subtotal="max" baseField="0" baseItem="0"/>
    <dataField name="Minimum z f1709_2" fld="200" subtotal="min" baseField="0" baseItem="0"/>
    <dataField name="Maximum z f1710_1" fld="201" subtotal="max" baseField="0" baseItem="0"/>
    <dataField name="Minimum z f1710_2" fld="202" subtotal="min" baseField="0" baseItem="0"/>
    <dataField name="Maximum z f1711_1" fld="203" subtotal="max" baseField="0" baseItem="0"/>
    <dataField name="Minimum z f1711_2" fld="204" subtotal="min" baseField="0" baseItem="0"/>
  </dataFields>
  <formats count="3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20" selected="0"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8">
      <pivotArea outline="0" collapsedLevelsAreSubtotals="1" fieldPosition="0">
        <references count="1">
          <reference field="4294967294" count="16" selected="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 4" cacheId="5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3:GF8" firstHeaderRow="1" firstDataRow="2" firstDataCol="1"/>
  <pivotFields count="200">
    <pivotField showAll="0"/>
    <pivotField dataField="1" showAll="0"/>
    <pivotField showAll="0"/>
    <pivotField showAll="0" defaultSubtotal="0"/>
    <pivotField showAll="0" defaultSubtotal="0"/>
    <pivotField axis="axisRow" showAll="0">
      <items count="5">
        <item x="0"/>
        <item x="1"/>
        <item x="2"/>
        <item m="1" x="3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countASubtotal="1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numFmtId="22"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-2"/>
  </colFields>
  <colItems count="18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  <i i="90">
      <x v="90"/>
    </i>
    <i i="91">
      <x v="91"/>
    </i>
    <i i="92">
      <x v="92"/>
    </i>
    <i i="93">
      <x v="93"/>
    </i>
    <i i="94">
      <x v="94"/>
    </i>
    <i i="95">
      <x v="95"/>
    </i>
    <i i="96">
      <x v="96"/>
    </i>
    <i i="97">
      <x v="97"/>
    </i>
    <i i="98">
      <x v="98"/>
    </i>
    <i i="99">
      <x v="99"/>
    </i>
    <i i="100">
      <x v="100"/>
    </i>
    <i i="101">
      <x v="101"/>
    </i>
    <i i="102">
      <x v="102"/>
    </i>
    <i i="103">
      <x v="103"/>
    </i>
    <i i="104">
      <x v="104"/>
    </i>
    <i i="105">
      <x v="105"/>
    </i>
    <i i="106">
      <x v="106"/>
    </i>
    <i i="107">
      <x v="107"/>
    </i>
    <i i="108">
      <x v="108"/>
    </i>
    <i i="109">
      <x v="109"/>
    </i>
    <i i="110">
      <x v="110"/>
    </i>
    <i i="111">
      <x v="111"/>
    </i>
    <i i="112">
      <x v="112"/>
    </i>
    <i i="113">
      <x v="113"/>
    </i>
    <i i="114">
      <x v="114"/>
    </i>
    <i i="115">
      <x v="115"/>
    </i>
    <i i="116">
      <x v="116"/>
    </i>
    <i i="117">
      <x v="117"/>
    </i>
    <i i="118">
      <x v="118"/>
    </i>
    <i i="119">
      <x v="119"/>
    </i>
    <i i="120">
      <x v="120"/>
    </i>
    <i i="121">
      <x v="121"/>
    </i>
    <i i="122">
      <x v="122"/>
    </i>
    <i i="123">
      <x v="123"/>
    </i>
    <i i="124">
      <x v="124"/>
    </i>
    <i i="125">
      <x v="125"/>
    </i>
    <i i="126">
      <x v="126"/>
    </i>
    <i i="127">
      <x v="127"/>
    </i>
    <i i="128">
      <x v="128"/>
    </i>
    <i i="129">
      <x v="129"/>
    </i>
    <i i="130">
      <x v="130"/>
    </i>
    <i i="131">
      <x v="131"/>
    </i>
    <i i="132">
      <x v="132"/>
    </i>
    <i i="133">
      <x v="133"/>
    </i>
    <i i="134">
      <x v="134"/>
    </i>
    <i i="135">
      <x v="135"/>
    </i>
    <i i="136">
      <x v="136"/>
    </i>
    <i i="137">
      <x v="137"/>
    </i>
    <i i="138">
      <x v="138"/>
    </i>
    <i i="139">
      <x v="139"/>
    </i>
    <i i="140">
      <x v="140"/>
    </i>
    <i i="141">
      <x v="141"/>
    </i>
    <i i="142">
      <x v="142"/>
    </i>
    <i i="143">
      <x v="143"/>
    </i>
    <i i="144">
      <x v="144"/>
    </i>
    <i i="145">
      <x v="145"/>
    </i>
    <i i="146">
      <x v="146"/>
    </i>
    <i i="147">
      <x v="147"/>
    </i>
    <i i="148">
      <x v="148"/>
    </i>
    <i i="149">
      <x v="149"/>
    </i>
    <i i="150">
      <x v="150"/>
    </i>
    <i i="151">
      <x v="151"/>
    </i>
    <i i="152">
      <x v="152"/>
    </i>
    <i i="153">
      <x v="153"/>
    </i>
    <i i="154">
      <x v="154"/>
    </i>
    <i i="155">
      <x v="155"/>
    </i>
    <i i="156">
      <x v="156"/>
    </i>
    <i i="157">
      <x v="157"/>
    </i>
    <i i="158">
      <x v="158"/>
    </i>
    <i i="159">
      <x v="159"/>
    </i>
    <i i="160">
      <x v="160"/>
    </i>
    <i i="161">
      <x v="161"/>
    </i>
    <i i="162">
      <x v="162"/>
    </i>
    <i i="163">
      <x v="163"/>
    </i>
    <i i="164">
      <x v="164"/>
    </i>
    <i i="165">
      <x v="165"/>
    </i>
    <i i="166">
      <x v="166"/>
    </i>
    <i i="167">
      <x v="167"/>
    </i>
    <i i="168">
      <x v="168"/>
    </i>
    <i i="169">
      <x v="169"/>
    </i>
    <i i="170">
      <x v="170"/>
    </i>
    <i i="171">
      <x v="171"/>
    </i>
    <i i="172">
      <x v="172"/>
    </i>
    <i i="173">
      <x v="173"/>
    </i>
    <i i="174">
      <x v="174"/>
    </i>
    <i i="175">
      <x v="175"/>
    </i>
    <i i="176">
      <x v="176"/>
    </i>
    <i i="177">
      <x v="177"/>
    </i>
    <i i="178">
      <x v="178"/>
    </i>
    <i i="179">
      <x v="179"/>
    </i>
    <i i="180">
      <x v="180"/>
    </i>
    <i i="181">
      <x v="181"/>
    </i>
    <i i="182">
      <x v="182"/>
    </i>
    <i i="183">
      <x v="183"/>
    </i>
    <i i="184">
      <x v="184"/>
    </i>
    <i i="185">
      <x v="185"/>
    </i>
    <i i="186">
      <x v="186"/>
    </i>
  </colItems>
  <dataFields count="187">
    <dataField name="Počet z JednotkaID" fld="1" subtotal="count" baseField="0" baseItem="0"/>
    <dataField name="Součet z f0101_1" fld="6" baseField="0" baseItem="0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Počet z f0115_1" fld="25" subtotal="count" baseField="0" baseItem="0"/>
    <dataField name="Součet z f2201_1" fld="27" baseField="0" baseItem="0" numFmtId="166"/>
    <dataField name="Součet z f2201_2" fld="28" baseField="0" baseItem="0" numFmtId="166"/>
    <dataField name="Součet z f2202_1" fld="29" baseField="0" baseItem="0" numFmtId="166"/>
    <dataField name="Součet z f2202_2" fld="30" baseField="0" baseItem="0" numFmtId="166"/>
    <dataField name="Součet z f2203_1" fld="31" baseField="0" baseItem="0" numFmtId="166"/>
    <dataField name="Součet z f2203_2" fld="32" baseField="0" baseItem="0" numFmtId="166"/>
    <dataField name="Součet z f2204_1" fld="33" baseField="0" baseItem="0" numFmtId="166"/>
    <dataField name="Součet z f2204_2" fld="34" baseField="0" baseItem="0" numFmtId="166"/>
    <dataField name="Součet z f2205_1" fld="35" baseField="0" baseItem="0" numFmtId="166"/>
    <dataField name="Součet z f2205_2" fld="36" baseField="0" baseItem="0" numFmtId="166"/>
    <dataField name="Součet z f2301_1" fld="37" baseField="0" baseItem="0"/>
    <dataField name="Součet z f2301_2" fld="38" baseField="0" baseItem="0"/>
    <dataField name="Součet z f2301_3" fld="39" baseField="0" baseItem="0"/>
    <dataField name="Součet z f2301_4" fld="40" baseField="0" baseItem="0"/>
    <dataField name="Součet z f2301_5" fld="41" baseField="0" baseItem="0"/>
    <dataField name="Součet z f2302_1" fld="42" baseField="0" baseItem="0"/>
    <dataField name="Součet z f2302_2" fld="43" baseField="0" baseItem="0"/>
    <dataField name="Součet z f2302_3" fld="44" baseField="0" baseItem="0"/>
    <dataField name="Součet z f2302_4" fld="45" baseField="0" baseItem="0"/>
    <dataField name="Součet z f2302_5" fld="46" baseField="0" baseItem="0"/>
    <dataField name="Součet z f2303_1" fld="47" baseField="0" baseItem="0"/>
    <dataField name="Součet z f2303_2" fld="48" baseField="0" baseItem="0"/>
    <dataField name="Součet z f2303_3" fld="49" baseField="0" baseItem="0"/>
    <dataField name="Součet z f2303_4" fld="50" baseField="0" baseItem="0"/>
    <dataField name="Součet z f2303_5" fld="51" baseField="0" baseItem="0"/>
    <dataField name="Součet z f2304_1" fld="52" baseField="0" baseItem="0"/>
    <dataField name="Součet z f2304_2" fld="53" baseField="0" baseItem="0"/>
    <dataField name="Součet z f2304_3" fld="54" baseField="0" baseItem="0"/>
    <dataField name="Součet z f2304_4" fld="55" baseField="0" baseItem="0"/>
    <dataField name="Součet z f2304_5" fld="56" baseField="0" baseItem="0"/>
    <dataField name="Součet z f2305_1" fld="57" baseField="0" baseItem="0"/>
    <dataField name="Součet z f2305_2" fld="58" baseField="0" baseItem="0"/>
    <dataField name="Součet z f2305_3" fld="59" baseField="0" baseItem="0"/>
    <dataField name="Součet z f2305_4" fld="60" baseField="0" baseItem="0"/>
    <dataField name="Součet z f2305_5" fld="61" baseField="0" baseItem="0"/>
    <dataField name="Součet z f2306_1" fld="62" baseField="0" baseItem="0"/>
    <dataField name="Součet z f2306_2" fld="63" baseField="0" baseItem="0"/>
    <dataField name="Součet z f2306_3" fld="64" baseField="0" baseItem="0"/>
    <dataField name="Součet z f2306_4" fld="65" baseField="0" baseItem="0"/>
    <dataField name="Součet z f2306_5" fld="66" baseField="0" baseItem="0"/>
    <dataField name="Součet z f2307_1" fld="67" baseField="0" baseItem="0"/>
    <dataField name="Součet z f2307_2" fld="68" baseField="0" baseItem="0"/>
    <dataField name="Součet z f2307_3" fld="69" baseField="0" baseItem="0"/>
    <dataField name="Součet z f2307_4" fld="70" baseField="0" baseItem="0"/>
    <dataField name="Součet z f2307_5" fld="71" baseField="0" baseItem="0"/>
    <dataField name="Součet z f2308_1" fld="72" baseField="0" baseItem="0"/>
    <dataField name="Součet z f2308_2" fld="73" baseField="0" baseItem="0"/>
    <dataField name="Součet z f2308_3" fld="74" baseField="0" baseItem="0"/>
    <dataField name="Součet z f2308_4" fld="75" baseField="0" baseItem="0"/>
    <dataField name="Součet z f2308_5" fld="76" baseField="0" baseItem="0"/>
    <dataField name="Součet z f2309_1" fld="77" baseField="0" baseItem="0"/>
    <dataField name="Součet z f2309_2" fld="78" baseField="0" baseItem="0"/>
    <dataField name="Součet z f2309_3" fld="79" baseField="0" baseItem="0"/>
    <dataField name="Součet z f2309_4" fld="80" baseField="0" baseItem="0"/>
    <dataField name="Součet z f2309_5" fld="81" baseField="0" baseItem="0"/>
    <dataField name="Součet z f2310_1" fld="82" baseField="0" baseItem="0"/>
    <dataField name="Součet z f2310_2" fld="83" baseField="0" baseItem="0"/>
    <dataField name="Součet z f2310_3" fld="84" baseField="0" baseItem="0"/>
    <dataField name="Součet z f2310_4" fld="85" baseField="0" baseItem="0"/>
    <dataField name="Součet z f2310_5" fld="86" baseField="0" baseItem="0"/>
    <dataField name="Součet z f2311_1" fld="87" baseField="0" baseItem="0"/>
    <dataField name="Součet z f2311_2" fld="88" baseField="0" baseItem="0"/>
    <dataField name="Součet z f2311_3" fld="89" baseField="0" baseItem="0"/>
    <dataField name="Součet z f2311_4" fld="90" baseField="0" baseItem="0"/>
    <dataField name="Součet z f2311_5" fld="91" baseField="0" baseItem="0"/>
    <dataField name="Součet z f2312_1" fld="92" baseField="0" baseItem="0"/>
    <dataField name="Součet z f2312_2" fld="93" baseField="0" baseItem="0"/>
    <dataField name="Součet z f2312_3" fld="94" baseField="0" baseItem="0"/>
    <dataField name="Součet z f2312_4" fld="95" baseField="0" baseItem="0"/>
    <dataField name="Součet z f2312_5" fld="96" baseField="0" baseItem="0"/>
    <dataField name="Součet z f2313_1" fld="97" baseField="0" baseItem="0"/>
    <dataField name="Součet z f2313_2" fld="98" baseField="0" baseItem="0"/>
    <dataField name="Součet z f2314_1" fld="99" baseField="0" baseItem="0"/>
    <dataField name="Součet z f2314_2" fld="100" baseField="0" baseItem="0"/>
    <dataField name="Součet z f2401_1" fld="101" baseField="0" baseItem="0"/>
    <dataField name="Součet z f2401_2" fld="102" baseField="0" baseItem="0"/>
    <dataField name="Součet z f2401_3" fld="103" baseField="0" baseItem="0"/>
    <dataField name="Součet z f2401_4" fld="104" baseField="0" baseItem="0"/>
    <dataField name="Součet z f2401_5" fld="105" baseField="0" baseItem="0"/>
    <dataField name="Součet z f2401_6" fld="106" baseField="0" baseItem="0"/>
    <dataField name="Součet z f2401_7" fld="107" baseField="0" baseItem="0"/>
    <dataField name="Součet z f2401_8" fld="108" baseField="0" baseItem="0"/>
    <dataField name="Součet z f2402_1" fld="109" baseField="0" baseItem="0"/>
    <dataField name="Součet z f2402_2" fld="110" baseField="0" baseItem="0"/>
    <dataField name="Součet z f2402_3" fld="111" baseField="0" baseItem="0"/>
    <dataField name="Součet z f2402_4" fld="112" baseField="0" baseItem="0"/>
    <dataField name="Součet z f2402_5" fld="113" baseField="0" baseItem="0"/>
    <dataField name="Součet z f2402_6" fld="114" baseField="0" baseItem="0"/>
    <dataField name="Součet z f2402_7" fld="115" baseField="0" baseItem="0"/>
    <dataField name="Součet z f2402_8" fld="116" baseField="0" baseItem="0"/>
    <dataField name="Součet z f2403_1" fld="117" baseField="0" baseItem="0"/>
    <dataField name="Součet z f2403_2" fld="118" baseField="0" baseItem="0"/>
    <dataField name="Součet z f2403_3" fld="119" baseField="0" baseItem="0"/>
    <dataField name="Součet z f2403_4" fld="120" baseField="0" baseItem="0"/>
    <dataField name="Součet z f2403_5" fld="121" baseField="0" baseItem="0"/>
    <dataField name="Součet z f2403_6" fld="122" baseField="0" baseItem="0"/>
    <dataField name="Součet z f2403_7" fld="123" baseField="0" baseItem="0"/>
    <dataField name="Součet z f2403_8" fld="124" baseField="0" baseItem="0"/>
    <dataField name="Součet z f2404_1" fld="125" baseField="0" baseItem="0"/>
    <dataField name="Součet z f2404_2" fld="126" baseField="0" baseItem="0"/>
    <dataField name="Součet z f2404_3" fld="127" baseField="0" baseItem="0"/>
    <dataField name="Součet z f2404_4" fld="128" baseField="0" baseItem="0"/>
    <dataField name="Součet z f2404_5" fld="129" baseField="0" baseItem="0"/>
    <dataField name="Součet z f2404_6" fld="130" baseField="0" baseItem="0"/>
    <dataField name="Součet z f2404_7" fld="131" baseField="0" baseItem="0"/>
    <dataField name="Součet z f2404_8" fld="132" baseField="0" baseItem="0"/>
    <dataField name="Součet z f2405_1" fld="133" baseField="0" baseItem="0"/>
    <dataField name="Součet z f2405_2" fld="134" baseField="0" baseItem="0"/>
    <dataField name="Součet z f2405_3" fld="135" baseField="0" baseItem="0"/>
    <dataField name="Součet z f2405_4" fld="136" baseField="0" baseItem="0"/>
    <dataField name="Součet z f2405_5" fld="137" baseField="0" baseItem="0"/>
    <dataField name="Součet z f2405_6" fld="138" baseField="0" baseItem="0"/>
    <dataField name="Součet z f2405_7" fld="139" baseField="0" baseItem="0"/>
    <dataField name="Součet z f2405_8" fld="140" baseField="0" baseItem="0"/>
    <dataField name="Součet z f2406_1" fld="141" baseField="0" baseItem="0"/>
    <dataField name="Součet z f2406_2" fld="142" baseField="0" baseItem="0"/>
    <dataField name="Součet z f2406_3" fld="143" baseField="0" baseItem="0"/>
    <dataField name="Součet z f2406_4" fld="144" baseField="0" baseItem="0"/>
    <dataField name="Součet z f2406_5" fld="145" baseField="0" baseItem="0"/>
    <dataField name="Součet z f2406_6" fld="146" baseField="0" baseItem="0"/>
    <dataField name="Součet z f2406_7" fld="147" baseField="0" baseItem="0"/>
    <dataField name="Součet z f2406_8" fld="148" baseField="0" baseItem="0"/>
    <dataField name="Součet z f2407_1" fld="149" baseField="0" baseItem="0"/>
    <dataField name="Součet z f2407_2" fld="150" baseField="0" baseItem="0"/>
    <dataField name="Součet z f2407_3" fld="151" baseField="0" baseItem="0"/>
    <dataField name="Součet z f2407_4" fld="152" baseField="0" baseItem="0"/>
    <dataField name="Součet z f2407_5" fld="153" baseField="0" baseItem="0"/>
    <dataField name="Součet z f2407_6" fld="154" baseField="0" baseItem="0"/>
    <dataField name="Součet z f2407_7" fld="155" baseField="0" baseItem="0"/>
    <dataField name="Součet z f2407_8" fld="156" baseField="0" baseItem="0"/>
    <dataField name="Součet z f2408_1" fld="157" baseField="0" baseItem="0"/>
    <dataField name="Součet z f2408_2" fld="158" baseField="0" baseItem="0"/>
    <dataField name="Součet z f2408_3" fld="159" baseField="0" baseItem="0"/>
    <dataField name="Součet z f2408_4" fld="160" baseField="0" baseItem="0"/>
    <dataField name="Součet z f2408_5" fld="161" baseField="0" baseItem="0"/>
    <dataField name="Součet z f2408_6" fld="162" baseField="0" baseItem="0"/>
    <dataField name="Součet z f2408_7" fld="163" baseField="0" baseItem="0"/>
    <dataField name="Součet z f2408_8" fld="164" baseField="0" baseItem="0"/>
    <dataField name="Součet z f2409_1" fld="165" baseField="0" baseItem="0"/>
    <dataField name="Součet z f2409_2" fld="166" baseField="0" baseItem="0"/>
    <dataField name="Součet z f2409_3" fld="167" baseField="0" baseItem="0"/>
    <dataField name="Součet z f2409_4" fld="168" baseField="0" baseItem="0"/>
    <dataField name="Součet z f2409_5" fld="169" baseField="0" baseItem="0"/>
    <dataField name="Součet z f2409_6" fld="170" baseField="0" baseItem="0"/>
    <dataField name="Součet z f2409_7" fld="171" baseField="0" baseItem="0"/>
    <dataField name="Součet z f2409_8" fld="172" baseField="0" baseItem="0"/>
    <dataField name="Součet z f2410_1" fld="173" baseField="0" baseItem="0"/>
    <dataField name="Součet z f2410_2" fld="174" baseField="0" baseItem="0"/>
    <dataField name="Součet z f2410_3" fld="175" baseField="0" baseItem="0"/>
    <dataField name="Součet z f2410_4" fld="176" baseField="0" baseItem="0"/>
    <dataField name="Součet z f2410_5" fld="177" baseField="0" baseItem="0"/>
    <dataField name="Součet z f2410_6" fld="178" baseField="0" baseItem="0"/>
    <dataField name="Součet z f2410_7" fld="179" baseField="0" baseItem="0"/>
    <dataField name="Součet z f2410_8" fld="180" baseField="0" baseItem="0"/>
    <dataField name="Součet z f2411_1" fld="181" baseField="0" baseItem="0"/>
    <dataField name="Součet z f2411_2" fld="182" baseField="0" baseItem="0"/>
    <dataField name="Součet z f2411_3" fld="183" baseField="0" baseItem="0"/>
    <dataField name="Součet z f2411_4" fld="184" baseField="0" baseItem="0"/>
    <dataField name="Součet z f2411_5" fld="185" baseField="0" baseItem="0"/>
    <dataField name="Součet z f2411_6" fld="186" baseField="0" baseItem="0"/>
    <dataField name="Součet z f2411_7" fld="187" baseField="0" baseItem="0"/>
    <dataField name="Součet z f2411_8" fld="188" baseField="0" baseItem="0"/>
    <dataField name="Součet z f2412_1" fld="189" baseField="0" baseItem="0"/>
    <dataField name="Součet z f2412_2" fld="190" baseField="0" baseItem="0"/>
    <dataField name="Součet z f2412_3" fld="191" baseField="0" baseItem="0"/>
    <dataField name="Součet z f2412_4" fld="192" baseField="0" baseItem="0"/>
    <dataField name="Součet z f2412_5" fld="193" baseField="0" baseItem="0"/>
    <dataField name="Součet z f2412_6" fld="194" baseField="0" baseItem="0"/>
    <dataField name="Součet z f2412_7" fld="195" baseField="0" baseItem="0"/>
    <dataField name="Součet z f2412_8" fld="196" baseField="0" baseItem="0"/>
  </dataFields>
  <formats count="3">
    <format dxfId="7">
      <pivotArea outline="0" collapsedLevelsAreSubtotals="1" fieldPosition="0"/>
    </format>
    <format dxfId="6">
      <pivotArea outline="0" collapsedLevelsAreSubtotals="1" fieldPosition="0">
        <references count="1">
          <reference field="4294967294" count="10" selected="0"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">
      <pivotArea dataOnly="0" labelOnly="1" outline="0" fieldPosition="0">
        <references count="1">
          <reference field="4294967294" count="10"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Kontingenční tabulka 5" cacheId="6" applyNumberFormats="0" applyBorderFormats="0" applyFontFormats="0" applyPatternFormats="0" applyAlignmentFormats="0" applyWidthHeightFormats="1" dataCaption="Hodnoty" updatedVersion="6" minRefreshableVersion="3" showCalcMbrs="0" useAutoFormatting="1" itemPrintTitles="1" createdVersion="3" indent="0" outline="1" outlineData="1" multipleFieldFilters="0">
  <location ref="A4:CB9" firstHeaderRow="1" firstDataRow="2" firstDataCol="1"/>
  <pivotFields count="92">
    <pivotField showAll="0"/>
    <pivotField multipleItemSelectionAllowed="1" showAll="0"/>
    <pivotField showAll="0" defaultSubtotal="0"/>
    <pivotField showAll="0" defaultSubtotal="0"/>
    <pivotField axis="axisRow" multipleItemSelectionAllowed="1" showAll="0">
      <items count="5">
        <item x="0"/>
        <item x="1"/>
        <item x="2"/>
        <item m="1" x="3"/>
        <item t="default"/>
      </items>
    </pivotField>
    <pivotField dataField="1" showAll="0"/>
    <pivotField dataField="1"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22" showAll="0"/>
    <pivotField numFmtId="22" showAll="0"/>
    <pivotField numFmtId="22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7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</colItems>
  <dataFields count="79">
    <dataField name="Počet z JednotkaID" fld="5" subtotal="count" baseField="0" baseItem="0"/>
    <dataField name="Součet z f0101_1" fld="6" baseField="0" baseItem="0" numFmtId="3"/>
    <dataField name="Součet z f0101_2" fld="7" baseField="0" baseItem="0"/>
    <dataField name="Součet z f0102_2" fld="9" baseField="0" baseItem="0"/>
    <dataField name="Součet z f0103_2" fld="11" baseField="0" baseItem="0"/>
    <dataField name="Součet z f0104_2" fld="13" baseField="0" baseItem="0"/>
    <dataField name="Součet z f0105_2" fld="15" baseField="0" baseItem="0"/>
    <dataField name="Součet z f0106_1" fld="16" baseField="0" baseItem="0"/>
    <dataField name="Součet z f0107_1" fld="17" baseField="0" baseItem="0"/>
    <dataField name="Součet z f0108_1" fld="18" baseField="0" baseItem="0"/>
    <dataField name="Součet z f0109_1" fld="19" baseField="0" baseItem="0"/>
    <dataField name="Součet z f0110_1" fld="20" baseField="0" baseItem="0"/>
    <dataField name="Součet z f0111_1" fld="21" baseField="0" baseItem="0"/>
    <dataField name="Součet z f0112_1" fld="22" baseField="0" baseItem="0"/>
    <dataField name="Součet z f0113_1" fld="23" baseField="0" baseItem="0"/>
    <dataField name="Součet z f0114_1" fld="24" baseField="0" baseItem="0"/>
    <dataField name="Součet z f0115_1" fld="25" baseField="0" baseItem="0"/>
    <dataField name="Součet z f2501_1" fld="27" baseField="0" baseItem="0" numFmtId="166"/>
    <dataField name="Součet z f2502_1" fld="28" baseField="0" baseItem="0" numFmtId="166"/>
    <dataField name="Součet z f2503_1" fld="29" baseField="0" baseItem="0" numFmtId="166"/>
    <dataField name="Součet z f2504_1" fld="30" baseField="0" baseItem="0" numFmtId="166"/>
    <dataField name="Součet z f2505_1" fld="31" baseField="0" baseItem="0" numFmtId="166"/>
    <dataField name="Součet z f2506_1" fld="32" baseField="0" baseItem="0" numFmtId="166"/>
    <dataField name="Součet z f2507_1" fld="33" baseField="0" baseItem="0" numFmtId="166"/>
    <dataField name="Součet z f2508_1" fld="34" baseField="0" baseItem="0" numFmtId="166"/>
    <dataField name="Součet z f2509_1" fld="35" baseField="0" baseItem="0" numFmtId="166"/>
    <dataField name="Součet z f2510_1" fld="36" baseField="0" baseItem="0" numFmtId="166"/>
    <dataField name="Součet z f2511_1" fld="37" baseField="0" baseItem="0" numFmtId="166"/>
    <dataField name="Součet z f2512_1" fld="38" baseField="0" baseItem="0" numFmtId="166"/>
    <dataField name="Součet z f2513_1" fld="39" baseField="0" baseItem="0" numFmtId="166"/>
    <dataField name="Součet z f2514_1" fld="40" baseField="0" baseItem="0" numFmtId="166"/>
    <dataField name="Součet z f2515_1" fld="41" baseField="0" baseItem="0" numFmtId="166"/>
    <dataField name="Součet z f2516_1" fld="42" baseField="0" baseItem="0" numFmtId="166"/>
    <dataField name="Součet z f2517_1" fld="43" baseField="0" baseItem="0" numFmtId="166"/>
    <dataField name="Součet z f2518_1" fld="44" baseField="0" baseItem="0" numFmtId="166"/>
    <dataField name="Součet z f2601_1" fld="45" baseField="0" baseItem="0" numFmtId="166"/>
    <dataField name="Součet z f2602_1" fld="46" baseField="0" baseItem="0" numFmtId="166"/>
    <dataField name="Součet z f2603_1" fld="47" baseField="0" baseItem="0" numFmtId="166"/>
    <dataField name="Součet z f2604_1" fld="48" baseField="0" baseItem="0" numFmtId="166"/>
    <dataField name="Součet z f2605_1" fld="49" baseField="0" baseItem="0" numFmtId="166"/>
    <dataField name="Součet z f2606_1" fld="50" baseField="0" baseItem="0" numFmtId="166"/>
    <dataField name="Součet z f2607_1" fld="51" baseField="0" baseItem="0" numFmtId="166"/>
    <dataField name="Součet z f2608_1" fld="52" baseField="0" baseItem="0" numFmtId="166"/>
    <dataField name="Součet z f2609_1" fld="53" baseField="0" baseItem="0" numFmtId="166"/>
    <dataField name="Součet z f2610_1" fld="54" baseField="0" baseItem="0" numFmtId="166"/>
    <dataField name="Součet z f2611_1" fld="55" baseField="0" baseItem="0" numFmtId="166"/>
    <dataField name="Součet z f2612_1" fld="56" baseField="0" baseItem="0" numFmtId="166"/>
    <dataField name="Součet z f2613_1" fld="57" baseField="0" baseItem="0" numFmtId="166"/>
    <dataField name="Součet z f2614_1" fld="58" baseField="0" baseItem="0" numFmtId="166"/>
    <dataField name="Součet z f2615_1" fld="59" baseField="0" baseItem="0" numFmtId="166"/>
    <dataField name="Součet z f2616_1" fld="60" baseField="0" baseItem="0" numFmtId="166"/>
    <dataField name="Maximum z f2701_1" fld="61" subtotal="max" baseField="0" baseItem="0"/>
    <dataField name="Minimum z f2701_2" fld="62" subtotal="min" baseField="0" baseItem="0"/>
    <dataField name="Maximum z f2702_1" fld="63" subtotal="max" baseField="0" baseItem="0"/>
    <dataField name="Minimum z f2702_2" fld="64" subtotal="min" baseField="0" baseItem="0"/>
    <dataField name="Maximum z f2703_1" fld="65" subtotal="max" baseField="0" baseItem="0"/>
    <dataField name="Minimum z f2703_2" fld="66" subtotal="min" baseField="0" baseItem="0"/>
    <dataField name="Maximum z f2704_1" fld="67" subtotal="max" baseField="0" baseItem="0"/>
    <dataField name="Minimum z f2704_2" fld="68" subtotal="min" baseField="0" baseItem="0"/>
    <dataField name="Maximum z f2705_1" fld="69" subtotal="max" baseField="0" baseItem="0"/>
    <dataField name="Minimum z f2705_2" fld="70" subtotal="min" baseField="0" baseItem="0"/>
    <dataField name="Maximum z f2706_1" fld="71" subtotal="max" baseField="0" baseItem="0"/>
    <dataField name="Minimum z f2706_2" fld="72" subtotal="min" baseField="0" baseItem="0"/>
    <dataField name="Maximum z f2707_1" fld="73" subtotal="max" baseField="0" baseItem="0"/>
    <dataField name="Minimum z f2707_2" fld="74" subtotal="min" baseField="0" baseItem="0"/>
    <dataField name="Maximum z f2708_1" fld="75" subtotal="max" baseField="0" baseItem="0"/>
    <dataField name="Minimum z f2708_2" fld="76" subtotal="min" baseField="0" baseItem="0"/>
    <dataField name="Maximum z f2709_1" fld="77" subtotal="max" baseField="0" baseItem="0"/>
    <dataField name="Minimum z f2709_2" fld="78" subtotal="min" baseField="0" baseItem="0"/>
    <dataField name="Maximum z f2710_1" fld="79" subtotal="max" baseField="0" baseItem="0"/>
    <dataField name="Minimum z f2710_2" fld="80" subtotal="min" baseField="0" baseItem="0"/>
    <dataField name="Maximum z f2711_1" fld="81" subtotal="max" baseField="0" baseItem="0"/>
    <dataField name="Minimum z f2711_2" fld="82" subtotal="min" baseField="0" baseItem="0"/>
    <dataField name="Součet z f2801_1" fld="83" baseField="0" baseItem="0"/>
    <dataField name="Součet z f2801_2" fld="84" baseField="0" baseItem="0"/>
    <dataField name="Součet z f2802_1" fld="85" baseField="0" baseItem="0"/>
    <dataField name="Součet z f2802_2" fld="86" baseField="0" baseItem="0"/>
    <dataField name="Součet z f2803_1" fld="87" baseField="0" baseItem="0"/>
    <dataField name="Součet z f2803_2" fld="88" baseField="0" baseItem="0"/>
  </dataFields>
  <formats count="3">
    <format dxfId="4">
      <pivotArea outline="0" collapsedLevelsAreSubtotals="1" fieldPosition="0"/>
    </format>
    <format dxfId="3">
      <pivotArea outline="0" collapsedLevelsAreSubtotals="1" fieldPosition="0">
        <references count="1">
          <reference field="4294967294" count="18" selected="0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">
      <pivotArea outline="0" collapsedLevelsAreSubtotals="1" fieldPosition="0">
        <references count="1">
          <reference field="4294967294" count="16" selected="0"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otaz z SQL" refreshOnLoad="1" connectionId="6" autoFormatId="16" applyNumberFormats="0" applyBorderFormats="0" applyFontFormats="0" applyPatternFormats="0" applyAlignmentFormats="0" applyWidthHeightFormats="0">
  <queryTableRefresh nextId="6">
    <queryTableFields count="5">
      <queryTableField id="1" name="NUTS" tableColumnId="1"/>
      <queryTableField id="2" name="Aktcis" tableColumnId="2"/>
      <queryTableField id="3" name="Nazev_nuts3" tableColumnId="3"/>
      <queryTableField id="4" name="Nazroc_nuts3" tableColumnId="4"/>
      <queryTableField id="5" name="Kod_nuts3" tableColumnId="5"/>
    </queryTableFields>
  </queryTableRefresh>
</queryTable>
</file>

<file path=xl/queryTables/queryTable2.xml><?xml version="1.0" encoding="utf-8"?>
<queryTable xmlns="http://schemas.openxmlformats.org/spreadsheetml/2006/main" name="Dotaz z SQL" refreshOnLoad="1" connectionId="5" autoFormatId="16" applyNumberFormats="0" applyBorderFormats="0" applyFontFormats="0" applyPatternFormats="0" applyAlignmentFormats="0" applyWidthHeightFormats="0">
  <queryTableRefresh nextId="9">
    <queryTableFields count="8">
      <queryTableField id="1" name="Kodpolcis" tableColumnId="1"/>
      <queryTableField id="2" name="Aktcis" tableColumnId="2"/>
      <queryTableField id="3" name="Akrpolcis" tableColumnId="3"/>
      <queryTableField id="4" name="Cncis23" tableColumnId="4"/>
      <queryTableField id="5" name="Cncis120" tableColumnId="5"/>
      <queryTableField id="6" name="Nazroc_zriz" tableColumnId="6"/>
      <queryTableField id="7" name="Pozncis" tableColumnId="7"/>
      <queryTableField id="8" name="Typ" tableColumnId="8"/>
    </queryTableFields>
  </queryTableRefresh>
</queryTable>
</file>

<file path=xl/queryTables/queryTable3.xml><?xml version="1.0" encoding="utf-8"?>
<queryTable xmlns="http://schemas.openxmlformats.org/spreadsheetml/2006/main" name="Dotaz z SqlDivadla" refreshOnLoad="1" connectionId="7" autoFormatId="16" applyNumberFormats="0" applyBorderFormats="0" applyFontFormats="0" applyPatternFormats="0" applyAlignmentFormats="0" applyWidthHeightFormats="0">
  <queryTableRefresh nextId="71" unboundColumnsLeft="1">
    <queryTableFields count="69">
      <queryTableField id="69" dataBound="0" tableColumnId="69"/>
      <queryTableField id="1" name="ID" tableColumnId="1"/>
      <queryTableField id="2" name="ICO" tableColumnId="2"/>
      <queryTableField id="3" name="Pf" tableColumnId="3"/>
      <queryTableField id="4" name="PFO" tableColumnId="4"/>
      <queryTableField id="5" name="ZUJ" tableColumnId="5"/>
      <queryTableField id="6" name="ZRIZOVATEL" tableColumnId="6"/>
      <queryTableField id="7" name="NKRAJ" tableColumnId="7"/>
      <queryTableField id="8" name="NOKRES" tableColumnId="8"/>
      <queryTableField id="9" name="OFC_NAZEV" tableColumnId="9"/>
      <queryTableField id="10" name="NAZROC" tableColumnId="10"/>
      <queryTableField id="11" name="ULICE" tableColumnId="11"/>
      <queryTableField id="12" name="CISLO" tableColumnId="12"/>
      <queryTableField id="13" name="CP" tableColumnId="13"/>
      <queryTableField id="14" name="POB" tableColumnId="14"/>
      <queryTableField id="15" name="PSC" tableColumnId="15"/>
      <queryTableField id="16" name="MISTO" tableColumnId="16"/>
      <queryTableField id="17" name="TELX" tableColumnId="17"/>
      <queryTableField id="18" name="TEL2" tableColumnId="18"/>
      <queryTableField id="19" name="TEL3" tableColumnId="19"/>
      <queryTableField id="20" name="FAX" tableColumnId="20"/>
      <queryTableField id="21" name="HTTP" tableColumnId="21"/>
      <queryTableField id="22" name="POZN" tableColumnId="22"/>
      <queryTableField id="23" name="SESTAVV" tableColumnId="23"/>
      <queryTableField id="24" name="ULICEV" tableColumnId="24"/>
      <queryTableField id="25" name="CISLOV" tableColumnId="25"/>
      <queryTableField id="26" name="CPV" tableColumnId="26"/>
      <queryTableField id="27" name="POBV" tableColumnId="27"/>
      <queryTableField id="28" name="MISTOV" tableColumnId="28"/>
      <queryTableField id="29" name="PSCV" tableColumnId="29"/>
      <queryTableField id="30" name="TELV" tableColumnId="30"/>
      <queryTableField id="31" name="TELV2" tableColumnId="31"/>
      <queryTableField id="32" name="TELV3" tableColumnId="32"/>
      <queryTableField id="33" name="FAXV" tableColumnId="33"/>
      <queryTableField id="34" name="E_MAILV" tableColumnId="34"/>
      <queryTableField id="35" name="POZNAMKAV" tableColumnId="35"/>
      <queryTableField id="36" name="REDITEL" tableColumnId="36"/>
      <queryTableField id="37" name="ULICER" tableColumnId="37"/>
      <queryTableField id="38" name="MISTOR" tableColumnId="38"/>
      <queryTableField id="39" name="CISLOR" tableColumnId="39"/>
      <queryTableField id="40" name="CPR" tableColumnId="40"/>
      <queryTableField id="41" name="POBR" tableColumnId="41"/>
      <queryTableField id="42" name="PSCR" tableColumnId="42"/>
      <queryTableField id="43" name="TELRX" tableColumnId="43"/>
      <queryTableField id="44" name="TELR2" tableColumnId="44"/>
      <queryTableField id="45" name="TELR3" tableColumnId="45"/>
      <queryTableField id="46" name="FAXR" tableColumnId="46"/>
      <queryTableField id="47" name="E_MAILR" tableColumnId="47"/>
      <queryTableField id="48" name="POZNR" tableColumnId="48"/>
      <queryTableField id="49" name="DATVZNIK" tableColumnId="49"/>
      <queryTableField id="50" name="DUVVZNIK" tableColumnId="50"/>
      <queryTableField id="51" name="DATZRUS" tableColumnId="51"/>
      <queryTableField id="52" name="DUVZRUS" tableColumnId="52"/>
      <queryTableField id="53" name="SOUHLAS" tableColumnId="53"/>
      <queryTableField id="54" name="POSL__AKTU" tableColumnId="54"/>
      <queryTableField id="55" name="DOSLO" tableColumnId="55"/>
      <queryTableField id="56" name="KOMU" tableColumnId="56"/>
      <queryTableField id="57" name="ZASLAT_VYK" tableColumnId="57"/>
      <queryTableField id="58" name="ZASLAT_MS" tableColumnId="58"/>
      <queryTableField id="59" name="URGENCE1" tableColumnId="59"/>
      <queryTableField id="60" name="URGENCE2" tableColumnId="60"/>
      <queryTableField id="61" name="URGENCE3" tableColumnId="61"/>
      <queryTableField id="62" name="ZANIK" tableColumnId="62"/>
      <queryTableField id="63" name="STAV" tableColumnId="63"/>
      <queryTableField id="64" name="KLIC" tableColumnId="64"/>
      <queryTableField id="65" name="PC" tableColumnId="65"/>
      <queryTableField id="66" name="PROHOD" tableColumnId="66"/>
      <queryTableField id="67" name="BEZNAZVU" tableColumnId="67"/>
      <queryTableField id="68" name="BEZJMENA" tableColumnId="68"/>
    </queryTableFields>
  </queryTableRefresh>
</queryTable>
</file>

<file path=xl/queryTables/queryTable4.xml><?xml version="1.0" encoding="utf-8"?>
<queryTable xmlns="http://schemas.openxmlformats.org/spreadsheetml/2006/main" name="Dotaz z MySQLDivadla_1" connectionId="1" autoFormatId="16" applyNumberFormats="0" applyBorderFormats="0" applyFontFormats="0" applyPatternFormats="0" applyAlignmentFormats="0" applyWidthHeightFormats="0">
  <queryTableRefresh nextId="176">
    <queryTableFields count="174">
      <queryTableField id="169" name="StatID" tableColumnId="169"/>
      <queryTableField id="1" name="JednotkaID" tableColumnId="1"/>
      <queryTableField id="2" name="Kraj" tableColumnId="2"/>
      <queryTableField id="174" dataBound="0" tableColumnId="173"/>
      <queryTableField id="171" dataBound="0" tableColumnId="170"/>
      <queryTableField id="172" dataBound="0" tableColumnId="171"/>
      <queryTableField id="3" name="Zrizovatel" tableColumnId="3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175" dataBound="0" tableColumnId="174"/>
      <queryTableField id="24" name="f1201_1" tableColumnId="24"/>
      <queryTableField id="25" name="f1202_1" tableColumnId="25"/>
      <queryTableField id="26" name="f1203_1" tableColumnId="26"/>
      <queryTableField id="27" name="f1204_1" tableColumnId="27"/>
      <queryTableField id="28" name="f1205_1" tableColumnId="28"/>
      <queryTableField id="29" name="f1206_1" tableColumnId="29"/>
      <queryTableField id="30" name="f1207_1" tableColumnId="30"/>
      <queryTableField id="31" name="f1208_1" tableColumnId="31"/>
      <queryTableField id="32" name="f1209_1" tableColumnId="32"/>
      <queryTableField id="33" name="f1209_2" tableColumnId="33"/>
      <queryTableField id="34" name="f1210_1" tableColumnId="34"/>
      <queryTableField id="35" name="f1210_2" tableColumnId="35"/>
      <queryTableField id="36" name="f1211_1" tableColumnId="36"/>
      <queryTableField id="37" name="f1211_2" tableColumnId="37"/>
      <queryTableField id="38" name="f1212_1" tableColumnId="38"/>
      <queryTableField id="39" name="f1212_2" tableColumnId="39"/>
      <queryTableField id="40" name="f1213_1" tableColumnId="40"/>
      <queryTableField id="41" name="f1213_2" tableColumnId="41"/>
      <queryTableField id="42" name="f1301_1" tableColumnId="42"/>
      <queryTableField id="43" name="f1301_2" tableColumnId="43"/>
      <queryTableField id="44" name="f1301_3" tableColumnId="44"/>
      <queryTableField id="45" name="f1301_4" tableColumnId="45"/>
      <queryTableField id="46" name="f1301_5" tableColumnId="46"/>
      <queryTableField id="47" name="f1301_6" tableColumnId="47"/>
      <queryTableField id="48" name="f1301_7" tableColumnId="48"/>
      <queryTableField id="49" name="f1301_8" tableColumnId="49"/>
      <queryTableField id="50" name="f1302_1" tableColumnId="50"/>
      <queryTableField id="51" name="f1302_2" tableColumnId="51"/>
      <queryTableField id="52" name="f1302_3" tableColumnId="52"/>
      <queryTableField id="53" name="f1302_4" tableColumnId="53"/>
      <queryTableField id="54" name="f1302_5" tableColumnId="54"/>
      <queryTableField id="55" name="f1302_6" tableColumnId="55"/>
      <queryTableField id="56" name="f1302_7" tableColumnId="56"/>
      <queryTableField id="57" name="f1302_8" tableColumnId="57"/>
      <queryTableField id="58" name="f1303_1" tableColumnId="58"/>
      <queryTableField id="59" name="f1303_2" tableColumnId="59"/>
      <queryTableField id="60" name="f1303_3" tableColumnId="60"/>
      <queryTableField id="61" name="f1303_4" tableColumnId="61"/>
      <queryTableField id="62" name="f1303_5" tableColumnId="62"/>
      <queryTableField id="63" name="f1303_6" tableColumnId="63"/>
      <queryTableField id="64" name="f1303_7" tableColumnId="64"/>
      <queryTableField id="65" name="f1303_8" tableColumnId="65"/>
      <queryTableField id="66" name="f1304_1" tableColumnId="66"/>
      <queryTableField id="67" name="f1304_2" tableColumnId="67"/>
      <queryTableField id="68" name="f1304_3" tableColumnId="68"/>
      <queryTableField id="69" name="f1304_4" tableColumnId="69"/>
      <queryTableField id="70" name="f1304_5" tableColumnId="70"/>
      <queryTableField id="71" name="f1304_6" tableColumnId="71"/>
      <queryTableField id="72" name="f1304_7" tableColumnId="72"/>
      <queryTableField id="73" name="f1304_8" tableColumnId="73"/>
      <queryTableField id="74" name="f1305_1" tableColumnId="74"/>
      <queryTableField id="75" name="f1305_2" tableColumnId="75"/>
      <queryTableField id="76" name="f1305_3" tableColumnId="76"/>
      <queryTableField id="77" name="f1305_4" tableColumnId="77"/>
      <queryTableField id="78" name="f1305_5" tableColumnId="78"/>
      <queryTableField id="79" name="f1305_6" tableColumnId="79"/>
      <queryTableField id="80" name="f1305_7" tableColumnId="80"/>
      <queryTableField id="81" name="f1305_8" tableColumnId="81"/>
      <queryTableField id="82" name="f1306_1" tableColumnId="82"/>
      <queryTableField id="83" name="f1306_2" tableColumnId="83"/>
      <queryTableField id="84" name="f1306_3" tableColumnId="84"/>
      <queryTableField id="85" name="f1306_4" tableColumnId="85"/>
      <queryTableField id="86" name="f1306_5" tableColumnId="86"/>
      <queryTableField id="87" name="f1306_6" tableColumnId="87"/>
      <queryTableField id="88" name="f1306_7" tableColumnId="88"/>
      <queryTableField id="89" name="f1306_8" tableColumnId="89"/>
      <queryTableField id="90" name="f1307_1" tableColumnId="90"/>
      <queryTableField id="91" name="f1307_2" tableColumnId="91"/>
      <queryTableField id="92" name="f1307_3" tableColumnId="92"/>
      <queryTableField id="93" name="f1307_4" tableColumnId="93"/>
      <queryTableField id="94" name="f1307_5" tableColumnId="94"/>
      <queryTableField id="95" name="f1307_6" tableColumnId="95"/>
      <queryTableField id="96" name="f1307_7" tableColumnId="96"/>
      <queryTableField id="97" name="f1307_8" tableColumnId="97"/>
      <queryTableField id="98" name="f1308_1" tableColumnId="98"/>
      <queryTableField id="99" name="f1308_2" tableColumnId="99"/>
      <queryTableField id="100" name="f1308_3" tableColumnId="100"/>
      <queryTableField id="101" name="f1308_4" tableColumnId="101"/>
      <queryTableField id="102" name="f1308_5" tableColumnId="102"/>
      <queryTableField id="103" name="f1308_6" tableColumnId="103"/>
      <queryTableField id="104" name="f1308_7" tableColumnId="104"/>
      <queryTableField id="105" name="f1308_8" tableColumnId="105"/>
      <queryTableField id="106" name="f1309_1" tableColumnId="106"/>
      <queryTableField id="107" name="f1309_2" tableColumnId="107"/>
      <queryTableField id="108" name="f1309_3" tableColumnId="108"/>
      <queryTableField id="109" name="f1309_4" tableColumnId="109"/>
      <queryTableField id="110" name="f1309_5" tableColumnId="110"/>
      <queryTableField id="111" name="f1309_6" tableColumnId="111"/>
      <queryTableField id="112" name="f1309_7" tableColumnId="112"/>
      <queryTableField id="113" name="f1309_8" tableColumnId="113"/>
      <queryTableField id="114" name="f1310_1" tableColumnId="114"/>
      <queryTableField id="115" name="f1310_2" tableColumnId="115"/>
      <queryTableField id="116" name="f1310_3" tableColumnId="116"/>
      <queryTableField id="117" name="f1310_4" tableColumnId="117"/>
      <queryTableField id="118" name="f1310_5" tableColumnId="118"/>
      <queryTableField id="119" name="f1310_6" tableColumnId="119"/>
      <queryTableField id="120" name="f1310_7" tableColumnId="120"/>
      <queryTableField id="121" name="f1310_8" tableColumnId="121"/>
      <queryTableField id="122" name="f1311_1" tableColumnId="122"/>
      <queryTableField id="123" name="f1311_2" tableColumnId="123"/>
      <queryTableField id="124" name="f1311_3" tableColumnId="124"/>
      <queryTableField id="125" name="f1311_4" tableColumnId="125"/>
      <queryTableField id="126" name="f1311_5" tableColumnId="126"/>
      <queryTableField id="127" name="f1311_6" tableColumnId="127"/>
      <queryTableField id="128" name="f1311_7" tableColumnId="128"/>
      <queryTableField id="129" name="f1311_8" tableColumnId="129"/>
      <queryTableField id="130" name="f1312_1" tableColumnId="130"/>
      <queryTableField id="131" name="f1312_2" tableColumnId="131"/>
      <queryTableField id="132" name="f1312_3" tableColumnId="132"/>
      <queryTableField id="133" name="f1312_4" tableColumnId="133"/>
      <queryTableField id="134" name="f1312_5" tableColumnId="134"/>
      <queryTableField id="135" name="f1312_6" tableColumnId="135"/>
      <queryTableField id="136" name="f1312_7" tableColumnId="136"/>
      <queryTableField id="137" name="f1312_8" tableColumnId="137"/>
      <queryTableField id="138" name="f1313_1" tableColumnId="138"/>
      <queryTableField id="139" name="f1313_2" tableColumnId="139"/>
      <queryTableField id="140" name="f1314_1" tableColumnId="140"/>
      <queryTableField id="141" name="f1314_2" tableColumnId="141"/>
      <queryTableField id="142" name="f1315_1" tableColumnId="142"/>
      <queryTableField id="143" name="f1315_2" tableColumnId="143"/>
      <queryTableField id="144" name="f1316_1" tableColumnId="144"/>
      <queryTableField id="145" name="f1316_2" tableColumnId="145"/>
      <queryTableField id="146" name="f1317_1" tableColumnId="146"/>
      <queryTableField id="147" name="f1317_2" tableColumnId="147"/>
      <queryTableField id="148" name="f1318_1" tableColumnId="148"/>
      <queryTableField id="149" name="f1318_2" tableColumnId="149"/>
      <queryTableField id="150" name="f1319_1" tableColumnId="150"/>
      <queryTableField id="151" name="f1319_2" tableColumnId="151"/>
      <queryTableField id="152" name="f1320_1" tableColumnId="152"/>
      <queryTableField id="153" name="f1320_2" tableColumnId="153"/>
      <queryTableField id="154" name="f1321_1" tableColumnId="154"/>
      <queryTableField id="155" name="f1321_2" tableColumnId="155"/>
      <queryTableField id="156" name="f1322_1" tableColumnId="156"/>
      <queryTableField id="157" name="f1322_2" tableColumnId="157"/>
      <queryTableField id="158" name="f1323_1" tableColumnId="158"/>
      <queryTableField id="159" name="f1323_2" tableColumnId="159"/>
      <queryTableField id="160" name="f1324_1" tableColumnId="160"/>
      <queryTableField id="161" name="f1324_2" tableColumnId="161"/>
      <queryTableField id="162" name="f1325_1" tableColumnId="162"/>
      <queryTableField id="163" name="f1325_2" tableColumnId="163"/>
      <queryTableField id="164" name="f1326_1" tableColumnId="164"/>
      <queryTableField id="165" name="f1326_2" tableColumnId="165"/>
      <queryTableField id="166" name="Kontrola" tableColumnId="166"/>
      <queryTableField id="167" name="Souhlas" tableColumnId="167"/>
      <queryTableField id="168" name="Vyplneno" tableColumnId="168"/>
      <queryTableField id="173" name="Mutace" tableColumnId="172"/>
    </queryTableFields>
  </queryTableRefresh>
</queryTable>
</file>

<file path=xl/queryTables/queryTable5.xml><?xml version="1.0" encoding="utf-8"?>
<queryTable xmlns="http://schemas.openxmlformats.org/spreadsheetml/2006/main" name="Dotaz z MySQLDivadla_1" connectionId="2" autoFormatId="16" applyNumberFormats="0" applyBorderFormats="0" applyFontFormats="0" applyPatternFormats="0" applyAlignmentFormats="0" applyWidthHeightFormats="0">
  <queryTableRefresh nextId="215">
    <queryTableFields count="214">
      <queryTableField id="1" name="StatID" tableColumnId="1"/>
      <queryTableField id="2" name="JednotkaID" tableColumnId="2"/>
      <queryTableField id="3" name="Kraj" tableColumnId="3"/>
      <queryTableField id="213" dataBound="0" tableColumnId="213"/>
      <queryTableField id="211" dataBound="0" tableColumnId="211"/>
      <queryTableField id="212" dataBound="0" tableColumnId="212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214" dataBound="0" tableColumnId="214"/>
      <queryTableField id="24" name="f1401_1" tableColumnId="24"/>
      <queryTableField id="25" name="f1401_10" tableColumnId="25"/>
      <queryTableField id="26" name="f1401_2" tableColumnId="26"/>
      <queryTableField id="27" name="f1401_3" tableColumnId="27"/>
      <queryTableField id="28" name="f1401_4" tableColumnId="28"/>
      <queryTableField id="29" name="f1401_5" tableColumnId="29"/>
      <queryTableField id="30" name="f1401_6" tableColumnId="30"/>
      <queryTableField id="31" name="f1401_7" tableColumnId="31"/>
      <queryTableField id="32" name="f1401_8" tableColumnId="32"/>
      <queryTableField id="33" name="f1401_9" tableColumnId="33"/>
      <queryTableField id="34" name="f1402_1" tableColumnId="34"/>
      <queryTableField id="35" name="f1402_10" tableColumnId="35"/>
      <queryTableField id="36" name="f1402_2" tableColumnId="36"/>
      <queryTableField id="37" name="f1402_3" tableColumnId="37"/>
      <queryTableField id="38" name="f1402_4" tableColumnId="38"/>
      <queryTableField id="39" name="f1402_5" tableColumnId="39"/>
      <queryTableField id="40" name="f1402_6" tableColumnId="40"/>
      <queryTableField id="41" name="f1402_7" tableColumnId="41"/>
      <queryTableField id="42" name="f1402_8" tableColumnId="42"/>
      <queryTableField id="43" name="f1402_9" tableColumnId="43"/>
      <queryTableField id="44" name="f1403_1" tableColumnId="44"/>
      <queryTableField id="45" name="f1403_10" tableColumnId="45"/>
      <queryTableField id="46" name="f1403_2" tableColumnId="46"/>
      <queryTableField id="47" name="f1403_3" tableColumnId="47"/>
      <queryTableField id="48" name="f1403_4" tableColumnId="48"/>
      <queryTableField id="49" name="f1403_5" tableColumnId="49"/>
      <queryTableField id="50" name="f1403_6" tableColumnId="50"/>
      <queryTableField id="51" name="f1403_7" tableColumnId="51"/>
      <queryTableField id="52" name="f1403_8" tableColumnId="52"/>
      <queryTableField id="53" name="f1403_9" tableColumnId="53"/>
      <queryTableField id="54" name="f1404_1" tableColumnId="54"/>
      <queryTableField id="55" name="f1404_10" tableColumnId="55"/>
      <queryTableField id="56" name="f1404_2" tableColumnId="56"/>
      <queryTableField id="57" name="f1404_3" tableColumnId="57"/>
      <queryTableField id="58" name="f1404_4" tableColumnId="58"/>
      <queryTableField id="59" name="f1404_5" tableColumnId="59"/>
      <queryTableField id="60" name="f1404_6" tableColumnId="60"/>
      <queryTableField id="61" name="f1404_7" tableColumnId="61"/>
      <queryTableField id="62" name="f1404_8" tableColumnId="62"/>
      <queryTableField id="63" name="f1404_9" tableColumnId="63"/>
      <queryTableField id="64" name="f1405_1" tableColumnId="64"/>
      <queryTableField id="65" name="f1405_10" tableColumnId="65"/>
      <queryTableField id="66" name="f1405_2" tableColumnId="66"/>
      <queryTableField id="67" name="f1405_3" tableColumnId="67"/>
      <queryTableField id="68" name="f1405_4" tableColumnId="68"/>
      <queryTableField id="69" name="f1405_5" tableColumnId="69"/>
      <queryTableField id="70" name="f1405_6" tableColumnId="70"/>
      <queryTableField id="71" name="f1405_7" tableColumnId="71"/>
      <queryTableField id="72" name="f1405_8" tableColumnId="72"/>
      <queryTableField id="73" name="f1405_9" tableColumnId="73"/>
      <queryTableField id="74" name="f1406_1" tableColumnId="74"/>
      <queryTableField id="75" name="f1406_10" tableColumnId="75"/>
      <queryTableField id="76" name="f1406_2" tableColumnId="76"/>
      <queryTableField id="77" name="f1406_3" tableColumnId="77"/>
      <queryTableField id="78" name="f1406_4" tableColumnId="78"/>
      <queryTableField id="79" name="f1406_5" tableColumnId="79"/>
      <queryTableField id="80" name="f1406_6" tableColumnId="80"/>
      <queryTableField id="81" name="f1406_7" tableColumnId="81"/>
      <queryTableField id="82" name="f1406_8" tableColumnId="82"/>
      <queryTableField id="83" name="f1406_9" tableColumnId="83"/>
      <queryTableField id="84" name="f1407_1" tableColumnId="84"/>
      <queryTableField id="85" name="f1407_10" tableColumnId="85"/>
      <queryTableField id="86" name="f1407_2" tableColumnId="86"/>
      <queryTableField id="87" name="f1407_3" tableColumnId="87"/>
      <queryTableField id="88" name="f1407_4" tableColumnId="88"/>
      <queryTableField id="89" name="f1407_5" tableColumnId="89"/>
      <queryTableField id="90" name="f1407_6" tableColumnId="90"/>
      <queryTableField id="91" name="f1407_7" tableColumnId="91"/>
      <queryTableField id="92" name="f1407_8" tableColumnId="92"/>
      <queryTableField id="93" name="f1407_9" tableColumnId="93"/>
      <queryTableField id="94" name="f1408_1" tableColumnId="94"/>
      <queryTableField id="95" name="f1408_10" tableColumnId="95"/>
      <queryTableField id="96" name="f1408_2" tableColumnId="96"/>
      <queryTableField id="97" name="f1408_3" tableColumnId="97"/>
      <queryTableField id="98" name="f1408_4" tableColumnId="98"/>
      <queryTableField id="99" name="f1408_5" tableColumnId="99"/>
      <queryTableField id="100" name="f1408_6" tableColumnId="100"/>
      <queryTableField id="101" name="f1408_7" tableColumnId="101"/>
      <queryTableField id="102" name="f1408_8" tableColumnId="102"/>
      <queryTableField id="103" name="f1408_9" tableColumnId="103"/>
      <queryTableField id="104" name="f1409_1" tableColumnId="104"/>
      <queryTableField id="105" name="f1409_10" tableColumnId="105"/>
      <queryTableField id="106" name="f1409_2" tableColumnId="106"/>
      <queryTableField id="107" name="f1409_3" tableColumnId="107"/>
      <queryTableField id="108" name="f1409_4" tableColumnId="108"/>
      <queryTableField id="109" name="f1409_5" tableColumnId="109"/>
      <queryTableField id="110" name="f1409_6" tableColumnId="110"/>
      <queryTableField id="111" name="f1409_7" tableColumnId="111"/>
      <queryTableField id="112" name="f1409_8" tableColumnId="112"/>
      <queryTableField id="113" name="f1409_9" tableColumnId="113"/>
      <queryTableField id="114" name="f1410_1" tableColumnId="114"/>
      <queryTableField id="115" name="f1410_10" tableColumnId="115"/>
      <queryTableField id="116" name="f1410_2" tableColumnId="116"/>
      <queryTableField id="117" name="f1410_3" tableColumnId="117"/>
      <queryTableField id="118" name="f1410_4" tableColumnId="118"/>
      <queryTableField id="119" name="f1410_5" tableColumnId="119"/>
      <queryTableField id="120" name="f1410_6" tableColumnId="120"/>
      <queryTableField id="121" name="f1410_7" tableColumnId="121"/>
      <queryTableField id="122" name="f1410_8" tableColumnId="122"/>
      <queryTableField id="123" name="f1410_9" tableColumnId="123"/>
      <queryTableField id="124" name="f1411_1" tableColumnId="124"/>
      <queryTableField id="125" name="f1411_10" tableColumnId="125"/>
      <queryTableField id="126" name="f1411_2" tableColumnId="126"/>
      <queryTableField id="127" name="f1411_3" tableColumnId="127"/>
      <queryTableField id="128" name="f1411_4" tableColumnId="128"/>
      <queryTableField id="129" name="f1411_5" tableColumnId="129"/>
      <queryTableField id="130" name="f1411_6" tableColumnId="130"/>
      <queryTableField id="131" name="f1411_7" tableColumnId="131"/>
      <queryTableField id="132" name="f1411_8" tableColumnId="132"/>
      <queryTableField id="133" name="f1411_9" tableColumnId="133"/>
      <queryTableField id="134" name="f1412_1" tableColumnId="134"/>
      <queryTableField id="135" name="f1412_10" tableColumnId="135"/>
      <queryTableField id="136" name="f1412_2" tableColumnId="136"/>
      <queryTableField id="137" name="f1412_3" tableColumnId="137"/>
      <queryTableField id="138" name="f1412_4" tableColumnId="138"/>
      <queryTableField id="139" name="f1412_5" tableColumnId="139"/>
      <queryTableField id="140" name="f1412_6" tableColumnId="140"/>
      <queryTableField id="141" name="f1412_7" tableColumnId="141"/>
      <queryTableField id="142" name="f1412_8" tableColumnId="142"/>
      <queryTableField id="143" name="f1412_9" tableColumnId="143"/>
      <queryTableField id="144" name="f1501_1" tableColumnId="144"/>
      <queryTableField id="145" name="f1502_1" tableColumnId="145"/>
      <queryTableField id="146" name="f1503_1" tableColumnId="146"/>
      <queryTableField id="147" name="f1504_1" tableColumnId="147"/>
      <queryTableField id="148" name="f1505_1" tableColumnId="148"/>
      <queryTableField id="149" name="f1506_1" tableColumnId="149"/>
      <queryTableField id="150" name="f1507_1" tableColumnId="150"/>
      <queryTableField id="151" name="f1508_1" tableColumnId="151"/>
      <queryTableField id="152" name="f1509_1" tableColumnId="152"/>
      <queryTableField id="153" name="f1510_1" tableColumnId="153"/>
      <queryTableField id="154" name="f1511_1" tableColumnId="154"/>
      <queryTableField id="155" name="f1512_1" tableColumnId="155"/>
      <queryTableField id="156" name="f1513_1" tableColumnId="156"/>
      <queryTableField id="157" name="f1514_1" tableColumnId="157"/>
      <queryTableField id="158" name="f1515_1" tableColumnId="158"/>
      <queryTableField id="159" name="f1516_1" tableColumnId="159"/>
      <queryTableField id="160" name="f1517_1" tableColumnId="160"/>
      <queryTableField id="161" name="f1518_1" tableColumnId="161"/>
      <queryTableField id="162" name="f1519_1" tableColumnId="162"/>
      <queryTableField id="163" name="f1520_1" tableColumnId="163"/>
      <queryTableField id="164" name="f1601_1" tableColumnId="164"/>
      <queryTableField id="165" name="f1602_1" tableColumnId="165"/>
      <queryTableField id="166" name="f1603_1" tableColumnId="166"/>
      <queryTableField id="167" name="f1604_1" tableColumnId="167"/>
      <queryTableField id="168" name="f1605_1" tableColumnId="168"/>
      <queryTableField id="169" name="f1606_1" tableColumnId="169"/>
      <queryTableField id="170" name="f1607_1" tableColumnId="170"/>
      <queryTableField id="171" name="f1608_1" tableColumnId="171"/>
      <queryTableField id="172" name="f1609_1" tableColumnId="172"/>
      <queryTableField id="173" name="f1610_1" tableColumnId="173"/>
      <queryTableField id="174" name="f1611_1" tableColumnId="174"/>
      <queryTableField id="175" name="f1612_1" tableColumnId="175"/>
      <queryTableField id="176" name="f1613_1" tableColumnId="176"/>
      <queryTableField id="177" name="f1614_1" tableColumnId="177"/>
      <queryTableField id="178" name="f1615_1" tableColumnId="178"/>
      <queryTableField id="179" name="f1616_1" tableColumnId="179"/>
      <queryTableField id="180" name="f1701_1" tableColumnId="180"/>
      <queryTableField id="181" name="f1701_2" tableColumnId="181"/>
      <queryTableField id="182" name="f1702_1" tableColumnId="182"/>
      <queryTableField id="183" name="f1702_2" tableColumnId="183"/>
      <queryTableField id="184" name="f1703_1" tableColumnId="184"/>
      <queryTableField id="185" name="f1703_2" tableColumnId="185"/>
      <queryTableField id="186" name="f1704_1" tableColumnId="186"/>
      <queryTableField id="187" name="f1704_2" tableColumnId="187"/>
      <queryTableField id="188" name="f1705_1" tableColumnId="188"/>
      <queryTableField id="189" name="f1705_2" tableColumnId="189"/>
      <queryTableField id="190" name="f1706_1" tableColumnId="190"/>
      <queryTableField id="191" name="f1706_2" tableColumnId="191"/>
      <queryTableField id="192" name="f1707_1" tableColumnId="192"/>
      <queryTableField id="193" name="f1707_2" tableColumnId="193"/>
      <queryTableField id="194" name="f1708_1" tableColumnId="194"/>
      <queryTableField id="195" name="f1708_2" tableColumnId="195"/>
      <queryTableField id="196" name="f1709_1" tableColumnId="196"/>
      <queryTableField id="197" name="f1709_2" tableColumnId="197"/>
      <queryTableField id="198" name="f1710_1" tableColumnId="198"/>
      <queryTableField id="199" name="f1710_2" tableColumnId="199"/>
      <queryTableField id="200" name="f1711_1" tableColumnId="200"/>
      <queryTableField id="201" name="f1711_2" tableColumnId="201"/>
      <queryTableField id="202" name="f2801_1" tableColumnId="202"/>
      <queryTableField id="203" name="f2801_2" tableColumnId="203"/>
      <queryTableField id="204" name="f2802_1" tableColumnId="204"/>
      <queryTableField id="205" name="f2802_2" tableColumnId="205"/>
      <queryTableField id="206" name="f2803_1" tableColumnId="206"/>
      <queryTableField id="207" name="f2803_2" tableColumnId="207"/>
      <queryTableField id="208" name="Kontrola" tableColumnId="208"/>
      <queryTableField id="209" name="Souhlas" tableColumnId="209"/>
      <queryTableField id="210" name="Vyplneno" tableColumnId="210"/>
    </queryTableFields>
  </queryTableRefresh>
</queryTable>
</file>

<file path=xl/queryTables/queryTable6.xml><?xml version="1.0" encoding="utf-8"?>
<queryTable xmlns="http://schemas.openxmlformats.org/spreadsheetml/2006/main" name="Dotaz z MySQLDivadla_1" connectionId="3" autoFormatId="16" applyNumberFormats="0" applyBorderFormats="0" applyFontFormats="0" applyPatternFormats="0" applyAlignmentFormats="0" applyWidthHeightFormats="0">
  <queryTableRefresh nextId="201">
    <queryTableFields count="200">
      <queryTableField id="1" name="StatID" tableColumnId="1"/>
      <queryTableField id="2" name="JednotkaID" tableColumnId="2"/>
      <queryTableField id="3" name="Kraj" tableColumnId="3"/>
      <queryTableField id="199" dataBound="0" tableColumnId="199"/>
      <queryTableField id="197" dataBound="0" tableColumnId="197"/>
      <queryTableField id="198" dataBound="0" tableColumnId="198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200" dataBound="0" tableColumnId="200"/>
      <queryTableField id="24" name="f2201_1" tableColumnId="24"/>
      <queryTableField id="25" name="f2201_2" tableColumnId="25"/>
      <queryTableField id="26" name="f2202_1" tableColumnId="26"/>
      <queryTableField id="27" name="f2202_2" tableColumnId="27"/>
      <queryTableField id="28" name="f2203_1" tableColumnId="28"/>
      <queryTableField id="29" name="f2203_2" tableColumnId="29"/>
      <queryTableField id="30" name="f2204_1" tableColumnId="30"/>
      <queryTableField id="31" name="f2204_2" tableColumnId="31"/>
      <queryTableField id="32" name="f2205_1" tableColumnId="32"/>
      <queryTableField id="33" name="f2205_2" tableColumnId="33"/>
      <queryTableField id="34" name="f2301_1" tableColumnId="34"/>
      <queryTableField id="35" name="f2301_2" tableColumnId="35"/>
      <queryTableField id="36" name="f2301_3" tableColumnId="36"/>
      <queryTableField id="37" name="f2301_4" tableColumnId="37"/>
      <queryTableField id="38" name="f2301_5" tableColumnId="38"/>
      <queryTableField id="39" name="f2302_1" tableColumnId="39"/>
      <queryTableField id="40" name="f2302_2" tableColumnId="40"/>
      <queryTableField id="41" name="f2302_3" tableColumnId="41"/>
      <queryTableField id="42" name="f2302_4" tableColumnId="42"/>
      <queryTableField id="43" name="f2302_5" tableColumnId="43"/>
      <queryTableField id="44" name="f2303_1" tableColumnId="44"/>
      <queryTableField id="45" name="f2303_2" tableColumnId="45"/>
      <queryTableField id="46" name="f2303_3" tableColumnId="46"/>
      <queryTableField id="47" name="f2303_4" tableColumnId="47"/>
      <queryTableField id="48" name="f2303_5" tableColumnId="48"/>
      <queryTableField id="49" name="f2304_1" tableColumnId="49"/>
      <queryTableField id="50" name="f2304_2" tableColumnId="50"/>
      <queryTableField id="51" name="f2304_3" tableColumnId="51"/>
      <queryTableField id="52" name="f2304_4" tableColumnId="52"/>
      <queryTableField id="53" name="f2304_5" tableColumnId="53"/>
      <queryTableField id="54" name="f2305_1" tableColumnId="54"/>
      <queryTableField id="55" name="f2305_2" tableColumnId="55"/>
      <queryTableField id="56" name="f2305_3" tableColumnId="56"/>
      <queryTableField id="57" name="f2305_4" tableColumnId="57"/>
      <queryTableField id="58" name="f2305_5" tableColumnId="58"/>
      <queryTableField id="59" name="f2306_1" tableColumnId="59"/>
      <queryTableField id="60" name="f2306_2" tableColumnId="60"/>
      <queryTableField id="61" name="f2306_3" tableColumnId="61"/>
      <queryTableField id="62" name="f2306_4" tableColumnId="62"/>
      <queryTableField id="63" name="f2306_5" tableColumnId="63"/>
      <queryTableField id="64" name="f2307_1" tableColumnId="64"/>
      <queryTableField id="65" name="f2307_2" tableColumnId="65"/>
      <queryTableField id="66" name="f2307_3" tableColumnId="66"/>
      <queryTableField id="67" name="f2307_4" tableColumnId="67"/>
      <queryTableField id="68" name="f2307_5" tableColumnId="68"/>
      <queryTableField id="69" name="f2308_1" tableColumnId="69"/>
      <queryTableField id="70" name="f2308_2" tableColumnId="70"/>
      <queryTableField id="71" name="f2308_3" tableColumnId="71"/>
      <queryTableField id="72" name="f2308_4" tableColumnId="72"/>
      <queryTableField id="73" name="f2308_5" tableColumnId="73"/>
      <queryTableField id="74" name="f2309_1" tableColumnId="74"/>
      <queryTableField id="75" name="f2309_2" tableColumnId="75"/>
      <queryTableField id="76" name="f2309_3" tableColumnId="76"/>
      <queryTableField id="77" name="f2309_4" tableColumnId="77"/>
      <queryTableField id="78" name="f2309_5" tableColumnId="78"/>
      <queryTableField id="79" name="f2310_1" tableColumnId="79"/>
      <queryTableField id="80" name="f2310_2" tableColumnId="80"/>
      <queryTableField id="81" name="f2310_3" tableColumnId="81"/>
      <queryTableField id="82" name="f2310_4" tableColumnId="82"/>
      <queryTableField id="83" name="f2310_5" tableColumnId="83"/>
      <queryTableField id="84" name="f2311_1" tableColumnId="84"/>
      <queryTableField id="85" name="f2311_2" tableColumnId="85"/>
      <queryTableField id="86" name="f2311_3" tableColumnId="86"/>
      <queryTableField id="87" name="f2311_4" tableColumnId="87"/>
      <queryTableField id="88" name="f2311_5" tableColumnId="88"/>
      <queryTableField id="89" name="f2312_1" tableColumnId="89"/>
      <queryTableField id="90" name="f2312_2" tableColumnId="90"/>
      <queryTableField id="91" name="f2312_3" tableColumnId="91"/>
      <queryTableField id="92" name="f2312_4" tableColumnId="92"/>
      <queryTableField id="93" name="f2312_5" tableColumnId="93"/>
      <queryTableField id="94" name="f2313_1" tableColumnId="94"/>
      <queryTableField id="95" name="f2313_2" tableColumnId="95"/>
      <queryTableField id="96" name="f2314_1" tableColumnId="96"/>
      <queryTableField id="97" name="f2314_2" tableColumnId="97"/>
      <queryTableField id="98" name="f2401_1" tableColumnId="98"/>
      <queryTableField id="99" name="f2401_2" tableColumnId="99"/>
      <queryTableField id="100" name="f2401_3" tableColumnId="100"/>
      <queryTableField id="101" name="f2401_4" tableColumnId="101"/>
      <queryTableField id="102" name="f2401_5" tableColumnId="102"/>
      <queryTableField id="103" name="f2401_6" tableColumnId="103"/>
      <queryTableField id="104" name="f2401_7" tableColumnId="104"/>
      <queryTableField id="105" name="f2401_8" tableColumnId="105"/>
      <queryTableField id="106" name="f2402_1" tableColumnId="106"/>
      <queryTableField id="107" name="f2402_2" tableColumnId="107"/>
      <queryTableField id="108" name="f2402_3" tableColumnId="108"/>
      <queryTableField id="109" name="f2402_4" tableColumnId="109"/>
      <queryTableField id="110" name="f2402_5" tableColumnId="110"/>
      <queryTableField id="111" name="f2402_6" tableColumnId="111"/>
      <queryTableField id="112" name="f2402_7" tableColumnId="112"/>
      <queryTableField id="113" name="f2402_8" tableColumnId="113"/>
      <queryTableField id="114" name="f2403_1" tableColumnId="114"/>
      <queryTableField id="115" name="f2403_2" tableColumnId="115"/>
      <queryTableField id="116" name="f2403_3" tableColumnId="116"/>
      <queryTableField id="117" name="f2403_4" tableColumnId="117"/>
      <queryTableField id="118" name="f2403_5" tableColumnId="118"/>
      <queryTableField id="119" name="f2403_6" tableColumnId="119"/>
      <queryTableField id="120" name="f2403_7" tableColumnId="120"/>
      <queryTableField id="121" name="f2403_8" tableColumnId="121"/>
      <queryTableField id="122" name="f2404_1" tableColumnId="122"/>
      <queryTableField id="123" name="f2404_2" tableColumnId="123"/>
      <queryTableField id="124" name="f2404_3" tableColumnId="124"/>
      <queryTableField id="125" name="f2404_4" tableColumnId="125"/>
      <queryTableField id="126" name="f2404_5" tableColumnId="126"/>
      <queryTableField id="127" name="f2404_6" tableColumnId="127"/>
      <queryTableField id="128" name="f2404_7" tableColumnId="128"/>
      <queryTableField id="129" name="f2404_8" tableColumnId="129"/>
      <queryTableField id="130" name="f2405_1" tableColumnId="130"/>
      <queryTableField id="131" name="f2405_2" tableColumnId="131"/>
      <queryTableField id="132" name="f2405_3" tableColumnId="132"/>
      <queryTableField id="133" name="f2405_4" tableColumnId="133"/>
      <queryTableField id="134" name="f2405_5" tableColumnId="134"/>
      <queryTableField id="135" name="f2405_6" tableColumnId="135"/>
      <queryTableField id="136" name="f2405_7" tableColumnId="136"/>
      <queryTableField id="137" name="f2405_8" tableColumnId="137"/>
      <queryTableField id="138" name="f2406_1" tableColumnId="138"/>
      <queryTableField id="139" name="f2406_2" tableColumnId="139"/>
      <queryTableField id="140" name="f2406_3" tableColumnId="140"/>
      <queryTableField id="141" name="f2406_4" tableColumnId="141"/>
      <queryTableField id="142" name="f2406_5" tableColumnId="142"/>
      <queryTableField id="143" name="f2406_6" tableColumnId="143"/>
      <queryTableField id="144" name="f2406_7" tableColumnId="144"/>
      <queryTableField id="145" name="f2406_8" tableColumnId="145"/>
      <queryTableField id="146" name="f2407_1" tableColumnId="146"/>
      <queryTableField id="147" name="f2407_2" tableColumnId="147"/>
      <queryTableField id="148" name="f2407_3" tableColumnId="148"/>
      <queryTableField id="149" name="f2407_4" tableColumnId="149"/>
      <queryTableField id="150" name="f2407_5" tableColumnId="150"/>
      <queryTableField id="151" name="f2407_6" tableColumnId="151"/>
      <queryTableField id="152" name="f2407_7" tableColumnId="152"/>
      <queryTableField id="153" name="f2407_8" tableColumnId="153"/>
      <queryTableField id="154" name="f2408_1" tableColumnId="154"/>
      <queryTableField id="155" name="f2408_2" tableColumnId="155"/>
      <queryTableField id="156" name="f2408_3" tableColumnId="156"/>
      <queryTableField id="157" name="f2408_4" tableColumnId="157"/>
      <queryTableField id="158" name="f2408_5" tableColumnId="158"/>
      <queryTableField id="159" name="f2408_6" tableColumnId="159"/>
      <queryTableField id="160" name="f2408_7" tableColumnId="160"/>
      <queryTableField id="161" name="f2408_8" tableColumnId="161"/>
      <queryTableField id="162" name="f2409_1" tableColumnId="162"/>
      <queryTableField id="163" name="f2409_2" tableColumnId="163"/>
      <queryTableField id="164" name="f2409_3" tableColumnId="164"/>
      <queryTableField id="165" name="f2409_4" tableColumnId="165"/>
      <queryTableField id="166" name="f2409_5" tableColumnId="166"/>
      <queryTableField id="167" name="f2409_6" tableColumnId="167"/>
      <queryTableField id="168" name="f2409_7" tableColumnId="168"/>
      <queryTableField id="169" name="f2409_8" tableColumnId="169"/>
      <queryTableField id="170" name="f2410_1" tableColumnId="170"/>
      <queryTableField id="171" name="f2410_2" tableColumnId="171"/>
      <queryTableField id="172" name="f2410_3" tableColumnId="172"/>
      <queryTableField id="173" name="f2410_4" tableColumnId="173"/>
      <queryTableField id="174" name="f2410_5" tableColumnId="174"/>
      <queryTableField id="175" name="f2410_6" tableColumnId="175"/>
      <queryTableField id="176" name="f2410_7" tableColumnId="176"/>
      <queryTableField id="177" name="f2410_8" tableColumnId="177"/>
      <queryTableField id="178" name="f2411_1" tableColumnId="178"/>
      <queryTableField id="179" name="f2411_2" tableColumnId="179"/>
      <queryTableField id="180" name="f2411_3" tableColumnId="180"/>
      <queryTableField id="181" name="f2411_4" tableColumnId="181"/>
      <queryTableField id="182" name="f2411_5" tableColumnId="182"/>
      <queryTableField id="183" name="f2411_6" tableColumnId="183"/>
      <queryTableField id="184" name="f2411_7" tableColumnId="184"/>
      <queryTableField id="185" name="f2411_8" tableColumnId="185"/>
      <queryTableField id="186" name="f2412_1" tableColumnId="186"/>
      <queryTableField id="187" name="f2412_2" tableColumnId="187"/>
      <queryTableField id="188" name="f2412_3" tableColumnId="188"/>
      <queryTableField id="189" name="f2412_4" tableColumnId="189"/>
      <queryTableField id="190" name="f2412_5" tableColumnId="190"/>
      <queryTableField id="191" name="f2412_6" tableColumnId="191"/>
      <queryTableField id="192" name="f2412_7" tableColumnId="192"/>
      <queryTableField id="193" name="f2412_8" tableColumnId="193"/>
      <queryTableField id="194" name="Kontrola" tableColumnId="194"/>
      <queryTableField id="195" name="Souhlas" tableColumnId="195"/>
      <queryTableField id="196" name="Vyplneno" tableColumnId="196"/>
    </queryTableFields>
  </queryTableRefresh>
</queryTable>
</file>

<file path=xl/queryTables/queryTable7.xml><?xml version="1.0" encoding="utf-8"?>
<queryTable xmlns="http://schemas.openxmlformats.org/spreadsheetml/2006/main" name="Dotaz z MySQLDivadla_1" connectionId="4" autoFormatId="16" applyNumberFormats="0" applyBorderFormats="0" applyFontFormats="0" applyPatternFormats="0" applyAlignmentFormats="0" applyWidthHeightFormats="0">
  <queryTableRefresh nextId="93">
    <queryTableFields count="92">
      <queryTableField id="1" name="StatID" tableColumnId="1"/>
      <queryTableField id="2" name="Kraj" tableColumnId="2"/>
      <queryTableField id="91" dataBound="0" tableColumnId="91"/>
      <queryTableField id="89" dataBound="0" tableColumnId="89"/>
      <queryTableField id="90" dataBound="0" tableColumnId="90"/>
      <queryTableField id="3" name="JednotkaID" tableColumnId="3"/>
      <queryTableField id="4" name="f0101_1" tableColumnId="4"/>
      <queryTableField id="5" name="f0101_2" tableColumnId="5"/>
      <queryTableField id="6" name="f0102_1" tableColumnId="6"/>
      <queryTableField id="7" name="f0102_2" tableColumnId="7"/>
      <queryTableField id="8" name="f0103_1" tableColumnId="8"/>
      <queryTableField id="9" name="f0103_2" tableColumnId="9"/>
      <queryTableField id="10" name="f0104_1" tableColumnId="10"/>
      <queryTableField id="11" name="f0104_2" tableColumnId="11"/>
      <queryTableField id="12" name="f0105_1" tableColumnId="12"/>
      <queryTableField id="13" name="f0105_2" tableColumnId="13"/>
      <queryTableField id="14" name="f0106_1" tableColumnId="14"/>
      <queryTableField id="15" name="f0107_1" tableColumnId="15"/>
      <queryTableField id="16" name="f0108_1" tableColumnId="16"/>
      <queryTableField id="17" name="f0109_1" tableColumnId="17"/>
      <queryTableField id="18" name="f0110_1" tableColumnId="18"/>
      <queryTableField id="19" name="f0111_1" tableColumnId="19"/>
      <queryTableField id="20" name="f0112_1" tableColumnId="20"/>
      <queryTableField id="21" name="f0113_1" tableColumnId="21"/>
      <queryTableField id="22" name="f0114_1" tableColumnId="22"/>
      <queryTableField id="23" name="f0115_1" tableColumnId="23"/>
      <queryTableField id="92" dataBound="0" tableColumnId="92"/>
      <queryTableField id="24" name="f2501_1" tableColumnId="24"/>
      <queryTableField id="25" name="f2502_1" tableColumnId="25"/>
      <queryTableField id="26" name="f2503_1" tableColumnId="26"/>
      <queryTableField id="27" name="f2504_1" tableColumnId="27"/>
      <queryTableField id="28" name="f2505_1" tableColumnId="28"/>
      <queryTableField id="29" name="f2506_1" tableColumnId="29"/>
      <queryTableField id="30" name="f2507_1" tableColumnId="30"/>
      <queryTableField id="31" name="f2508_1" tableColumnId="31"/>
      <queryTableField id="32" name="f2509_1" tableColumnId="32"/>
      <queryTableField id="33" name="f2510_1" tableColumnId="33"/>
      <queryTableField id="34" name="f2511_1" tableColumnId="34"/>
      <queryTableField id="35" name="f2512_1" tableColumnId="35"/>
      <queryTableField id="36" name="f2513_1" tableColumnId="36"/>
      <queryTableField id="37" name="f2514_1" tableColumnId="37"/>
      <queryTableField id="38" name="f2515_1" tableColumnId="38"/>
      <queryTableField id="39" name="f2516_1" tableColumnId="39"/>
      <queryTableField id="40" name="f2517_1" tableColumnId="40"/>
      <queryTableField id="41" name="f2518_1" tableColumnId="41"/>
      <queryTableField id="42" name="f2601_1" tableColumnId="42"/>
      <queryTableField id="43" name="f2602_1" tableColumnId="43"/>
      <queryTableField id="44" name="f2603_1" tableColumnId="44"/>
      <queryTableField id="45" name="f2604_1" tableColumnId="45"/>
      <queryTableField id="46" name="f2605_1" tableColumnId="46"/>
      <queryTableField id="47" name="f2606_1" tableColumnId="47"/>
      <queryTableField id="48" name="f2607_1" tableColumnId="48"/>
      <queryTableField id="49" name="f2608_1" tableColumnId="49"/>
      <queryTableField id="50" name="f2609_1" tableColumnId="50"/>
      <queryTableField id="51" name="f2610_1" tableColumnId="51"/>
      <queryTableField id="52" name="f2611_1" tableColumnId="52"/>
      <queryTableField id="53" name="f2612_1" tableColumnId="53"/>
      <queryTableField id="54" name="f2613_1" tableColumnId="54"/>
      <queryTableField id="55" name="f2614_1" tableColumnId="55"/>
      <queryTableField id="56" name="f2615_1" tableColumnId="56"/>
      <queryTableField id="57" name="f2616_1" tableColumnId="57"/>
      <queryTableField id="58" name="f2701_1" tableColumnId="58"/>
      <queryTableField id="59" name="f2701_2" tableColumnId="59"/>
      <queryTableField id="60" name="f2702_1" tableColumnId="60"/>
      <queryTableField id="61" name="f2702_2" tableColumnId="61"/>
      <queryTableField id="62" name="f2703_1" tableColumnId="62"/>
      <queryTableField id="63" name="f2703_2" tableColumnId="63"/>
      <queryTableField id="64" name="f2704_1" tableColumnId="64"/>
      <queryTableField id="65" name="f2704_2" tableColumnId="65"/>
      <queryTableField id="66" name="f2705_1" tableColumnId="66"/>
      <queryTableField id="67" name="f2705_2" tableColumnId="67"/>
      <queryTableField id="68" name="f2706_1" tableColumnId="68"/>
      <queryTableField id="69" name="f2706_2" tableColumnId="69"/>
      <queryTableField id="70" name="f2707_1" tableColumnId="70"/>
      <queryTableField id="71" name="f2707_2" tableColumnId="71"/>
      <queryTableField id="72" name="f2708_1" tableColumnId="72"/>
      <queryTableField id="73" name="f2708_2" tableColumnId="73"/>
      <queryTableField id="74" name="f2709_1" tableColumnId="74"/>
      <queryTableField id="75" name="f2709_2" tableColumnId="75"/>
      <queryTableField id="76" name="f2710_1" tableColumnId="76"/>
      <queryTableField id="77" name="f2710_2" tableColumnId="77"/>
      <queryTableField id="78" name="f2711_1" tableColumnId="78"/>
      <queryTableField id="79" name="f2711_2" tableColumnId="79"/>
      <queryTableField id="80" name="f2801_1" tableColumnId="80"/>
      <queryTableField id="81" name="f2801_2" tableColumnId="81"/>
      <queryTableField id="82" name="f2802_1" tableColumnId="82"/>
      <queryTableField id="83" name="f2802_2" tableColumnId="83"/>
      <queryTableField id="84" name="f2803_1" tableColumnId="84"/>
      <queryTableField id="85" name="f2803_2" tableColumnId="85"/>
      <queryTableField id="86" name="Kontrola" tableColumnId="86"/>
      <queryTableField id="87" name="Souhlas" tableColumnId="87"/>
      <queryTableField id="88" name="Vyplneno" tableColumnId="8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2" name="Tabulka_Dotaz_z_SQL3" displayName="Tabulka_Dotaz_z_SQL3" ref="A1:E15" tableType="queryTable" totalsRowShown="0">
  <autoFilter ref="A1:E15"/>
  <tableColumns count="5">
    <tableColumn id="1" uniqueName="1" name="NUTS" queryTableFieldId="1"/>
    <tableColumn id="2" uniqueName="2" name="Aktcis" queryTableFieldId="2" dataDxfId="1163"/>
    <tableColumn id="3" uniqueName="3" name="Nazev_nuts3" queryTableFieldId="3"/>
    <tableColumn id="4" uniqueName="4" name="Nazroc_nuts3" queryTableFieldId="4"/>
    <tableColumn id="5" uniqueName="5" name="Kod_nuts3" queryTableField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ulka_Dotaz_z_SQL" displayName="Tabulka_Dotaz_z_SQL" ref="A1:H22" tableType="queryTable" totalsRowShown="0">
  <autoFilter ref="A1:H22"/>
  <tableColumns count="8">
    <tableColumn id="1" uniqueName="1" name="Kodpolcis" queryTableFieldId="1"/>
    <tableColumn id="2" uniqueName="2" name="Aktcis" queryTableFieldId="2" dataDxfId="1162"/>
    <tableColumn id="3" uniqueName="3" name="Akrpolcis" queryTableFieldId="3"/>
    <tableColumn id="4" uniqueName="4" name="Cncis23" queryTableFieldId="4"/>
    <tableColumn id="5" uniqueName="5" name="Cncis120" queryTableFieldId="5"/>
    <tableColumn id="6" uniqueName="6" name="Nazroc_zriz" queryTableFieldId="6"/>
    <tableColumn id="7" uniqueName="7" name="Pozncis" queryTableFieldId="7"/>
    <tableColumn id="8" uniqueName="8" name="Typ" queryTableField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ulka_Dotaz_z_SqlDivadla" displayName="Tabulka_Dotaz_z_SqlDivadla" ref="A1:BQ496" tableType="queryTable" totalsRowShown="0" headerRowDxfId="1161" dataDxfId="1160">
  <autoFilter ref="A1:BQ496"/>
  <sortState ref="A2:BQ496">
    <sortCondition ref="A1:A428"/>
  </sortState>
  <tableColumns count="69">
    <tableColumn id="69" uniqueName="69" name="ID" queryTableFieldId="69" dataDxfId="1159">
      <calculatedColumnFormula>TRIM(Tabulka_Dotaz_z_SqlDivadla[[#This Row],[ID2]])</calculatedColumnFormula>
    </tableColumn>
    <tableColumn id="1" uniqueName="1" name="ID2" queryTableFieldId="1" dataDxfId="1158"/>
    <tableColumn id="2" uniqueName="2" name="ICO" queryTableFieldId="2" dataDxfId="1157"/>
    <tableColumn id="3" uniqueName="3" name="Pf" queryTableFieldId="3" dataDxfId="1156"/>
    <tableColumn id="4" uniqueName="4" name="PFO" queryTableFieldId="4" dataDxfId="1155"/>
    <tableColumn id="5" uniqueName="5" name="ZUJ" queryTableFieldId="5" dataDxfId="1154"/>
    <tableColumn id="6" uniqueName="6" name="ZRIZOVATEL" queryTableFieldId="6" dataDxfId="1153"/>
    <tableColumn id="7" uniqueName="7" name="NKRAJ" queryTableFieldId="7" dataDxfId="1152"/>
    <tableColumn id="8" uniqueName="8" name="NOKRES" queryTableFieldId="8" dataDxfId="1151"/>
    <tableColumn id="9" uniqueName="9" name="OFC_NAZEV" queryTableFieldId="9" dataDxfId="1150"/>
    <tableColumn id="10" uniqueName="10" name="NAZROC" queryTableFieldId="10" dataDxfId="1149"/>
    <tableColumn id="11" uniqueName="11" name="ULICE" queryTableFieldId="11" dataDxfId="1148"/>
    <tableColumn id="12" uniqueName="12" name="CISLO" queryTableFieldId="12" dataDxfId="1147"/>
    <tableColumn id="13" uniqueName="13" name="CP" queryTableFieldId="13" dataDxfId="1146"/>
    <tableColumn id="14" uniqueName="14" name="POB" queryTableFieldId="14" dataDxfId="1145"/>
    <tableColumn id="15" uniqueName="15" name="PSC" queryTableFieldId="15" dataDxfId="1144"/>
    <tableColumn id="16" uniqueName="16" name="MISTO" queryTableFieldId="16" dataDxfId="1143"/>
    <tableColumn id="17" uniqueName="17" name="TELX" queryTableFieldId="17" dataDxfId="1142"/>
    <tableColumn id="18" uniqueName="18" name="TEL2" queryTableFieldId="18" dataDxfId="1141"/>
    <tableColumn id="19" uniqueName="19" name="TEL3" queryTableFieldId="19" dataDxfId="1140"/>
    <tableColumn id="20" uniqueName="20" name="FAX" queryTableFieldId="20" dataDxfId="1139"/>
    <tableColumn id="21" uniqueName="21" name="HTTP" queryTableFieldId="21" dataDxfId="1138"/>
    <tableColumn id="22" uniqueName="22" name="POZN" queryTableFieldId="22" dataDxfId="1137"/>
    <tableColumn id="23" uniqueName="23" name="SESTAVV" queryTableFieldId="23" dataDxfId="1136"/>
    <tableColumn id="24" uniqueName="24" name="ULICEV" queryTableFieldId="24" dataDxfId="1135"/>
    <tableColumn id="25" uniqueName="25" name="CISLOV" queryTableFieldId="25" dataDxfId="1134"/>
    <tableColumn id="26" uniqueName="26" name="CPV" queryTableFieldId="26" dataDxfId="1133"/>
    <tableColumn id="27" uniqueName="27" name="POBV" queryTableFieldId="27" dataDxfId="1132"/>
    <tableColumn id="28" uniqueName="28" name="MISTOV" queryTableFieldId="28" dataDxfId="1131"/>
    <tableColumn id="29" uniqueName="29" name="PSCV" queryTableFieldId="29" dataDxfId="1130"/>
    <tableColumn id="30" uniqueName="30" name="TELV" queryTableFieldId="30" dataDxfId="1129"/>
    <tableColumn id="31" uniqueName="31" name="TELV2" queryTableFieldId="31" dataDxfId="1128"/>
    <tableColumn id="32" uniqueName="32" name="TELV3" queryTableFieldId="32" dataDxfId="1127"/>
    <tableColumn id="33" uniqueName="33" name="FAXV" queryTableFieldId="33" dataDxfId="1126"/>
    <tableColumn id="34" uniqueName="34" name="E_MAILV" queryTableFieldId="34" dataDxfId="1125"/>
    <tableColumn id="35" uniqueName="35" name="POZNAMKAV" queryTableFieldId="35" dataDxfId="1124"/>
    <tableColumn id="36" uniqueName="36" name="REDITEL" queryTableFieldId="36" dataDxfId="1123"/>
    <tableColumn id="37" uniqueName="37" name="ULICER" queryTableFieldId="37" dataDxfId="1122"/>
    <tableColumn id="38" uniqueName="38" name="MISTOR" queryTableFieldId="38" dataDxfId="1121"/>
    <tableColumn id="39" uniqueName="39" name="CISLOR" queryTableFieldId="39" dataDxfId="1120"/>
    <tableColumn id="40" uniqueName="40" name="CPR" queryTableFieldId="40" dataDxfId="1119"/>
    <tableColumn id="41" uniqueName="41" name="POBR" queryTableFieldId="41" dataDxfId="1118"/>
    <tableColumn id="42" uniqueName="42" name="PSCR" queryTableFieldId="42" dataDxfId="1117"/>
    <tableColumn id="43" uniqueName="43" name="TELRX" queryTableFieldId="43" dataDxfId="1116"/>
    <tableColumn id="44" uniqueName="44" name="TELR2" queryTableFieldId="44" dataDxfId="1115"/>
    <tableColumn id="45" uniqueName="45" name="TELR3" queryTableFieldId="45" dataDxfId="1114"/>
    <tableColumn id="46" uniqueName="46" name="FAXR" queryTableFieldId="46" dataDxfId="1113"/>
    <tableColumn id="47" uniqueName="47" name="E_MAILR" queryTableFieldId="47" dataDxfId="1112"/>
    <tableColumn id="48" uniqueName="48" name="POZNR" queryTableFieldId="48" dataDxfId="1111"/>
    <tableColumn id="49" uniqueName="49" name="DATVZNIK" queryTableFieldId="49" dataDxfId="1110"/>
    <tableColumn id="50" uniqueName="50" name="DUVVZNIK" queryTableFieldId="50" dataDxfId="1109"/>
    <tableColumn id="51" uniqueName="51" name="DATZRUS" queryTableFieldId="51" dataDxfId="1108"/>
    <tableColumn id="52" uniqueName="52" name="DUVZRUS" queryTableFieldId="52" dataDxfId="1107"/>
    <tableColumn id="53" uniqueName="53" name="SOUHLAS" queryTableFieldId="53" dataDxfId="1106"/>
    <tableColumn id="54" uniqueName="54" name="POSL__AKTU" queryTableFieldId="54" dataDxfId="1105"/>
    <tableColumn id="55" uniqueName="55" name="DOSLO" queryTableFieldId="55" dataDxfId="1104"/>
    <tableColumn id="56" uniqueName="56" name="KOMU" queryTableFieldId="56" dataDxfId="1103"/>
    <tableColumn id="57" uniqueName="57" name="ZASLAT_VYK" queryTableFieldId="57" dataDxfId="1102"/>
    <tableColumn id="58" uniqueName="58" name="ZASLAT_MS" queryTableFieldId="58" dataDxfId="1101"/>
    <tableColumn id="59" uniqueName="59" name="URGENCE1" queryTableFieldId="59" dataDxfId="1100"/>
    <tableColumn id="60" uniqueName="60" name="URGENCE2" queryTableFieldId="60" dataDxfId="1099"/>
    <tableColumn id="61" uniqueName="61" name="URGENCE3" queryTableFieldId="61" dataDxfId="1098"/>
    <tableColumn id="62" uniqueName="62" name="ZANIK" queryTableFieldId="62" dataDxfId="1097"/>
    <tableColumn id="63" uniqueName="63" name="STAV" queryTableFieldId="63" dataDxfId="1096"/>
    <tableColumn id="64" uniqueName="64" name="KLIC" queryTableFieldId="64" dataDxfId="1095"/>
    <tableColumn id="65" uniqueName="65" name="PC" queryTableFieldId="65" dataDxfId="1094"/>
    <tableColumn id="66" uniqueName="66" name="PROHOD" queryTableFieldId="66" dataDxfId="1093"/>
    <tableColumn id="67" uniqueName="67" name="BEZNAZVU" queryTableFieldId="67" dataDxfId="1092"/>
    <tableColumn id="68" uniqueName="68" name="BEZJMENA" queryTableFieldId="68" dataDxfId="109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ulka_Dotaz_z_MySQLDivadla_17" displayName="Tabulka_Dotaz_z_MySQLDivadla_17" ref="A1:FR139" tableType="queryTable" totalsRowCount="1" headerRowDxfId="1090" dataDxfId="1089" totalsRowDxfId="1088">
  <autoFilter ref="A1:FR138"/>
  <sortState ref="A2:FR138">
    <sortCondition ref="A1:A199"/>
  </sortState>
  <tableColumns count="174">
    <tableColumn id="169" uniqueName="169" name="StatID" totalsRowLabel="Celkem" queryTableFieldId="169" dataDxfId="1087" totalsRowDxfId="1086"/>
    <tableColumn id="1" uniqueName="1" name="JednotkaID" totalsRowFunction="count" queryTableFieldId="1" dataDxfId="1085" totalsRowDxfId="1084"/>
    <tableColumn id="2" uniqueName="2" name="Kraj" queryTableFieldId="2" dataDxfId="1083" totalsRowDxfId="1082"/>
    <tableColumn id="173" uniqueName="173" name="NázevKraj" queryTableFieldId="174" dataDxfId="1081" totalsRowDxfId="1080">
      <calculatedColumnFormula>VLOOKUP(Tabulka_Dotaz_z_MySQLDivadla_17[[#This Row],[Kraj]],Tabulka_Dotaz_z_SQL3[],3,TRUE)</calculatedColumnFormula>
    </tableColumn>
    <tableColumn id="170" uniqueName="170" name="kodZriz" queryTableFieldId="171" dataDxfId="1079" totalsRowDxfId="1078">
      <calculatedColumnFormula>VLOOKUP(Tabulka_Dotaz_z_MySQLDivadla_17[[#This Row],[StatID]],Tabulka_Dotaz_z_SqlDivadla[],7,FALSE)</calculatedColumnFormula>
    </tableColumn>
    <tableColumn id="171" uniqueName="171" name="typzriz" queryTableFieldId="172" dataDxfId="1077" totalsRowDxfId="1076">
      <calculatedColumnFormula>VLOOKUP(Tabulka_Dotaz_z_MySQLDivadla_17[[#This Row],[kodZriz]],Tabulka_Dotaz_z_SQL[],8,TRUE)</calculatedColumnFormula>
    </tableColumn>
    <tableColumn id="3" uniqueName="3" name="Zrizovatel" queryTableFieldId="3" dataDxfId="1075" totalsRowDxfId="1074"/>
    <tableColumn id="4" uniqueName="4" name="f0101_1" totalsRowFunction="sum" queryTableFieldId="4" dataDxfId="1073" totalsRowDxfId="1072"/>
    <tableColumn id="5" uniqueName="5" name="f0101_2" totalsRowFunction="sum" queryTableFieldId="5" dataDxfId="1071" totalsRowDxfId="1070"/>
    <tableColumn id="6" uniqueName="6" name="f0102_1" totalsRowFunction="sum" queryTableFieldId="6" dataDxfId="1069" totalsRowDxfId="1068"/>
    <tableColumn id="7" uniqueName="7" name="f0102_2" queryTableFieldId="7" dataDxfId="1067" totalsRowDxfId="1066"/>
    <tableColumn id="8" uniqueName="8" name="f0103_1" queryTableFieldId="8" dataDxfId="1065" totalsRowDxfId="1064"/>
    <tableColumn id="9" uniqueName="9" name="f0103_2" queryTableFieldId="9" dataDxfId="1063" totalsRowDxfId="1062"/>
    <tableColumn id="10" uniqueName="10" name="f0104_1" queryTableFieldId="10" dataDxfId="1061" totalsRowDxfId="1060"/>
    <tableColumn id="11" uniqueName="11" name="f0104_2" queryTableFieldId="11" dataDxfId="1059" totalsRowDxfId="1058"/>
    <tableColumn id="12" uniqueName="12" name="f0105_1" queryTableFieldId="12" dataDxfId="1057" totalsRowDxfId="1056"/>
    <tableColumn id="13" uniqueName="13" name="f0105_2" queryTableFieldId="13" dataDxfId="1055" totalsRowDxfId="1054"/>
    <tableColumn id="14" uniqueName="14" name="f0106_1" queryTableFieldId="14" dataDxfId="1053" totalsRowDxfId="1052"/>
    <tableColumn id="15" uniqueName="15" name="f0107_1" queryTableFieldId="15" dataDxfId="1051" totalsRowDxfId="1050"/>
    <tableColumn id="16" uniqueName="16" name="f0108_1" queryTableFieldId="16" dataDxfId="1049" totalsRowDxfId="1048"/>
    <tableColumn id="17" uniqueName="17" name="f0109_1" queryTableFieldId="17" dataDxfId="1047" totalsRowDxfId="1046"/>
    <tableColumn id="18" uniqueName="18" name="f0110_1" queryTableFieldId="18" dataDxfId="1045" totalsRowDxfId="1044"/>
    <tableColumn id="19" uniqueName="19" name="f0111_1" queryTableFieldId="19" dataDxfId="1043" totalsRowDxfId="1042"/>
    <tableColumn id="20" uniqueName="20" name="f0112_1" queryTableFieldId="20" dataDxfId="1041" totalsRowDxfId="1040"/>
    <tableColumn id="21" uniqueName="21" name="f0113_1" queryTableFieldId="21" dataDxfId="1039" totalsRowDxfId="1038"/>
    <tableColumn id="22" uniqueName="22" name="f0114_1" queryTableFieldId="22" dataDxfId="1037" totalsRowDxfId="1036"/>
    <tableColumn id="23" uniqueName="23" name="f0115_1" queryTableFieldId="23" dataDxfId="1035" totalsRowDxfId="1034"/>
    <tableColumn id="174" uniqueName="174" name="f0115" queryTableFieldId="175" dataDxfId="1033" totalsRowDxfId="1032">
      <calculatedColumnFormula>IF(Tabulka_Dotaz_z_MySQLDivadla_17[[#This Row],[f0115_1]]=1,"ANO","NE")</calculatedColumnFormula>
    </tableColumn>
    <tableColumn id="24" uniqueName="24" name="f1201_1" queryTableFieldId="24" dataDxfId="1031" totalsRowDxfId="1030"/>
    <tableColumn id="25" uniqueName="25" name="f1202_1" queryTableFieldId="25" dataDxfId="1029" totalsRowDxfId="1028"/>
    <tableColumn id="26" uniqueName="26" name="f1203_1" queryTableFieldId="26" dataDxfId="1027" totalsRowDxfId="1026"/>
    <tableColumn id="27" uniqueName="27" name="f1204_1" queryTableFieldId="27" dataDxfId="1025" totalsRowDxfId="1024"/>
    <tableColumn id="28" uniqueName="28" name="f1205_1" queryTableFieldId="28" dataDxfId="1023" totalsRowDxfId="1022"/>
    <tableColumn id="29" uniqueName="29" name="f1206_1" queryTableFieldId="29" dataDxfId="1021" totalsRowDxfId="1020"/>
    <tableColumn id="30" uniqueName="30" name="f1207_1" queryTableFieldId="30" dataDxfId="1019" totalsRowDxfId="1018"/>
    <tableColumn id="31" uniqueName="31" name="f1208_1" queryTableFieldId="31" dataDxfId="1017" totalsRowDxfId="1016"/>
    <tableColumn id="32" uniqueName="32" name="f1209_1" queryTableFieldId="32" dataDxfId="1015" totalsRowDxfId="1014"/>
    <tableColumn id="33" uniqueName="33" name="f1209_2" queryTableFieldId="33" dataDxfId="1013" totalsRowDxfId="1012"/>
    <tableColumn id="34" uniqueName="34" name="f1210_1" queryTableFieldId="34" dataDxfId="1011" totalsRowDxfId="1010"/>
    <tableColumn id="35" uniqueName="35" name="f1210_2" queryTableFieldId="35" dataDxfId="1009" totalsRowDxfId="1008"/>
    <tableColumn id="36" uniqueName="36" name="f1211_1" queryTableFieldId="36" dataDxfId="1007" totalsRowDxfId="1006"/>
    <tableColumn id="37" uniqueName="37" name="f1211_2" queryTableFieldId="37" dataDxfId="1005" totalsRowDxfId="1004"/>
    <tableColumn id="38" uniqueName="38" name="f1212_1" queryTableFieldId="38" dataDxfId="1003" totalsRowDxfId="1002"/>
    <tableColumn id="39" uniqueName="39" name="f1212_2" queryTableFieldId="39" dataDxfId="1001" totalsRowDxfId="1000"/>
    <tableColumn id="40" uniqueName="40" name="f1213_1" queryTableFieldId="40" dataDxfId="999" totalsRowDxfId="998"/>
    <tableColumn id="41" uniqueName="41" name="f1213_2" queryTableFieldId="41" dataDxfId="997" totalsRowDxfId="996"/>
    <tableColumn id="42" uniqueName="42" name="f1301_1" queryTableFieldId="42" dataDxfId="995" totalsRowDxfId="994"/>
    <tableColumn id="43" uniqueName="43" name="f1301_2" queryTableFieldId="43" dataDxfId="993" totalsRowDxfId="992"/>
    <tableColumn id="44" uniqueName="44" name="f1301_3" queryTableFieldId="44" dataDxfId="991" totalsRowDxfId="990"/>
    <tableColumn id="45" uniqueName="45" name="f1301_4" queryTableFieldId="45" dataDxfId="989" totalsRowDxfId="988"/>
    <tableColumn id="46" uniqueName="46" name="f1301_5" queryTableFieldId="46" dataDxfId="987" totalsRowDxfId="986"/>
    <tableColumn id="47" uniqueName="47" name="f1301_6" queryTableFieldId="47" dataDxfId="985" totalsRowDxfId="984"/>
    <tableColumn id="48" uniqueName="48" name="f1301_7" queryTableFieldId="48" dataDxfId="983" totalsRowDxfId="982"/>
    <tableColumn id="49" uniqueName="49" name="f1301_8" queryTableFieldId="49" dataDxfId="981" totalsRowDxfId="980"/>
    <tableColumn id="50" uniqueName="50" name="f1302_1" queryTableFieldId="50" dataDxfId="979" totalsRowDxfId="978"/>
    <tableColumn id="51" uniqueName="51" name="f1302_2" queryTableFieldId="51" dataDxfId="977" totalsRowDxfId="976"/>
    <tableColumn id="52" uniqueName="52" name="f1302_3" queryTableFieldId="52" dataDxfId="975" totalsRowDxfId="974"/>
    <tableColumn id="53" uniqueName="53" name="f1302_4" queryTableFieldId="53" dataDxfId="973" totalsRowDxfId="972"/>
    <tableColumn id="54" uniqueName="54" name="f1302_5" queryTableFieldId="54" dataDxfId="971" totalsRowDxfId="970"/>
    <tableColumn id="55" uniqueName="55" name="f1302_6" queryTableFieldId="55" dataDxfId="969" totalsRowDxfId="968"/>
    <tableColumn id="56" uniqueName="56" name="f1302_7" queryTableFieldId="56" dataDxfId="967" totalsRowDxfId="966"/>
    <tableColumn id="57" uniqueName="57" name="f1302_8" queryTableFieldId="57" dataDxfId="965" totalsRowDxfId="964"/>
    <tableColumn id="58" uniqueName="58" name="f1303_1" queryTableFieldId="58" dataDxfId="963" totalsRowDxfId="962"/>
    <tableColumn id="59" uniqueName="59" name="f1303_2" queryTableFieldId="59" dataDxfId="961" totalsRowDxfId="960"/>
    <tableColumn id="60" uniqueName="60" name="f1303_3" queryTableFieldId="60" dataDxfId="959" totalsRowDxfId="958"/>
    <tableColumn id="61" uniqueName="61" name="f1303_4" queryTableFieldId="61" dataDxfId="957" totalsRowDxfId="956"/>
    <tableColumn id="62" uniqueName="62" name="f1303_5" queryTableFieldId="62" dataDxfId="955" totalsRowDxfId="954"/>
    <tableColumn id="63" uniqueName="63" name="f1303_6" queryTableFieldId="63" dataDxfId="953" totalsRowDxfId="952"/>
    <tableColumn id="64" uniqueName="64" name="f1303_7" queryTableFieldId="64" dataDxfId="951" totalsRowDxfId="950"/>
    <tableColumn id="65" uniqueName="65" name="f1303_8" queryTableFieldId="65" dataDxfId="949" totalsRowDxfId="948"/>
    <tableColumn id="66" uniqueName="66" name="f1304_1" queryTableFieldId="66" dataDxfId="947" totalsRowDxfId="946"/>
    <tableColumn id="67" uniqueName="67" name="f1304_2" queryTableFieldId="67" dataDxfId="945" totalsRowDxfId="944"/>
    <tableColumn id="68" uniqueName="68" name="f1304_3" queryTableFieldId="68" dataDxfId="943" totalsRowDxfId="942"/>
    <tableColumn id="69" uniqueName="69" name="f1304_4" queryTableFieldId="69" dataDxfId="941" totalsRowDxfId="940"/>
    <tableColumn id="70" uniqueName="70" name="f1304_5" queryTableFieldId="70" dataDxfId="939" totalsRowDxfId="938"/>
    <tableColumn id="71" uniqueName="71" name="f1304_6" queryTableFieldId="71" dataDxfId="937" totalsRowDxfId="936"/>
    <tableColumn id="72" uniqueName="72" name="f1304_7" queryTableFieldId="72" dataDxfId="935" totalsRowDxfId="934"/>
    <tableColumn id="73" uniqueName="73" name="f1304_8" queryTableFieldId="73" dataDxfId="933" totalsRowDxfId="932"/>
    <tableColumn id="74" uniqueName="74" name="f1305_1" queryTableFieldId="74" dataDxfId="931" totalsRowDxfId="930"/>
    <tableColumn id="75" uniqueName="75" name="f1305_2" queryTableFieldId="75" dataDxfId="929" totalsRowDxfId="928"/>
    <tableColumn id="76" uniqueName="76" name="f1305_3" queryTableFieldId="76" dataDxfId="927" totalsRowDxfId="926"/>
    <tableColumn id="77" uniqueName="77" name="f1305_4" queryTableFieldId="77" dataDxfId="925" totalsRowDxfId="924"/>
    <tableColumn id="78" uniqueName="78" name="f1305_5" queryTableFieldId="78" dataDxfId="923" totalsRowDxfId="922"/>
    <tableColumn id="79" uniqueName="79" name="f1305_6" queryTableFieldId="79" dataDxfId="921" totalsRowDxfId="920"/>
    <tableColumn id="80" uniqueName="80" name="f1305_7" queryTableFieldId="80" dataDxfId="919" totalsRowDxfId="918"/>
    <tableColumn id="81" uniqueName="81" name="f1305_8" queryTableFieldId="81" dataDxfId="917" totalsRowDxfId="916"/>
    <tableColumn id="82" uniqueName="82" name="f1306_1" queryTableFieldId="82" dataDxfId="915" totalsRowDxfId="914"/>
    <tableColumn id="83" uniqueName="83" name="f1306_2" queryTableFieldId="83" dataDxfId="913" totalsRowDxfId="912"/>
    <tableColumn id="84" uniqueName="84" name="f1306_3" queryTableFieldId="84" dataDxfId="911" totalsRowDxfId="910"/>
    <tableColumn id="85" uniqueName="85" name="f1306_4" queryTableFieldId="85" dataDxfId="909" totalsRowDxfId="908"/>
    <tableColumn id="86" uniqueName="86" name="f1306_5" queryTableFieldId="86" dataDxfId="907" totalsRowDxfId="906"/>
    <tableColumn id="87" uniqueName="87" name="f1306_6" queryTableFieldId="87" dataDxfId="905" totalsRowDxfId="904"/>
    <tableColumn id="88" uniqueName="88" name="f1306_7" queryTableFieldId="88" dataDxfId="903" totalsRowDxfId="902"/>
    <tableColumn id="89" uniqueName="89" name="f1306_8" queryTableFieldId="89" dataDxfId="901" totalsRowDxfId="900"/>
    <tableColumn id="90" uniqueName="90" name="f1307_1" queryTableFieldId="90" dataDxfId="899" totalsRowDxfId="898"/>
    <tableColumn id="91" uniqueName="91" name="f1307_2" queryTableFieldId="91" dataDxfId="897" totalsRowDxfId="896"/>
    <tableColumn id="92" uniqueName="92" name="f1307_3" queryTableFieldId="92" dataDxfId="895" totalsRowDxfId="894"/>
    <tableColumn id="93" uniqueName="93" name="f1307_4" queryTableFieldId="93" dataDxfId="893" totalsRowDxfId="892"/>
    <tableColumn id="94" uniqueName="94" name="f1307_5" queryTableFieldId="94" dataDxfId="891" totalsRowDxfId="890"/>
    <tableColumn id="95" uniqueName="95" name="f1307_6" queryTableFieldId="95" dataDxfId="889" totalsRowDxfId="888"/>
    <tableColumn id="96" uniqueName="96" name="f1307_7" queryTableFieldId="96" dataDxfId="887" totalsRowDxfId="886"/>
    <tableColumn id="97" uniqueName="97" name="f1307_8" queryTableFieldId="97" dataDxfId="885" totalsRowDxfId="884"/>
    <tableColumn id="98" uniqueName="98" name="f1308_1" queryTableFieldId="98" dataDxfId="883" totalsRowDxfId="882"/>
    <tableColumn id="99" uniqueName="99" name="f1308_2" queryTableFieldId="99" dataDxfId="881" totalsRowDxfId="880"/>
    <tableColumn id="100" uniqueName="100" name="f1308_3" queryTableFieldId="100" dataDxfId="879" totalsRowDxfId="878"/>
    <tableColumn id="101" uniqueName="101" name="f1308_4" queryTableFieldId="101" dataDxfId="877" totalsRowDxfId="876"/>
    <tableColumn id="102" uniqueName="102" name="f1308_5" queryTableFieldId="102" dataDxfId="875" totalsRowDxfId="874"/>
    <tableColumn id="103" uniqueName="103" name="f1308_6" queryTableFieldId="103" dataDxfId="873" totalsRowDxfId="872"/>
    <tableColumn id="104" uniqueName="104" name="f1308_7" queryTableFieldId="104" dataDxfId="871" totalsRowDxfId="870"/>
    <tableColumn id="105" uniqueName="105" name="f1308_8" queryTableFieldId="105" dataDxfId="869" totalsRowDxfId="868"/>
    <tableColumn id="106" uniqueName="106" name="f1309_1" queryTableFieldId="106" dataDxfId="867" totalsRowDxfId="866"/>
    <tableColumn id="107" uniqueName="107" name="f1309_2" queryTableFieldId="107" dataDxfId="865" totalsRowDxfId="864"/>
    <tableColumn id="108" uniqueName="108" name="f1309_3" queryTableFieldId="108" dataDxfId="863" totalsRowDxfId="862"/>
    <tableColumn id="109" uniqueName="109" name="f1309_4" queryTableFieldId="109" dataDxfId="861" totalsRowDxfId="860"/>
    <tableColumn id="110" uniqueName="110" name="f1309_5" queryTableFieldId="110" dataDxfId="859" totalsRowDxfId="858"/>
    <tableColumn id="111" uniqueName="111" name="f1309_6" queryTableFieldId="111" dataDxfId="857" totalsRowDxfId="856"/>
    <tableColumn id="112" uniqueName="112" name="f1309_7" queryTableFieldId="112" dataDxfId="855" totalsRowDxfId="854"/>
    <tableColumn id="113" uniqueName="113" name="f1309_8" queryTableFieldId="113" dataDxfId="853" totalsRowDxfId="852"/>
    <tableColumn id="114" uniqueName="114" name="f1310_1" queryTableFieldId="114" dataDxfId="851" totalsRowDxfId="850"/>
    <tableColumn id="115" uniqueName="115" name="f1310_2" queryTableFieldId="115" dataDxfId="849" totalsRowDxfId="848"/>
    <tableColumn id="116" uniqueName="116" name="f1310_3" queryTableFieldId="116" dataDxfId="847" totalsRowDxfId="846"/>
    <tableColumn id="117" uniqueName="117" name="f1310_4" queryTableFieldId="117" dataDxfId="845" totalsRowDxfId="844"/>
    <tableColumn id="118" uniqueName="118" name="f1310_5" queryTableFieldId="118" dataDxfId="843" totalsRowDxfId="842"/>
    <tableColumn id="119" uniqueName="119" name="f1310_6" queryTableFieldId="119" dataDxfId="841" totalsRowDxfId="840"/>
    <tableColumn id="120" uniqueName="120" name="f1310_7" queryTableFieldId="120" dataDxfId="839" totalsRowDxfId="838"/>
    <tableColumn id="121" uniqueName="121" name="f1310_8" queryTableFieldId="121" dataDxfId="837" totalsRowDxfId="836"/>
    <tableColumn id="122" uniqueName="122" name="f1311_1" queryTableFieldId="122" dataDxfId="835" totalsRowDxfId="834"/>
    <tableColumn id="123" uniqueName="123" name="f1311_2" queryTableFieldId="123" dataDxfId="833" totalsRowDxfId="832"/>
    <tableColumn id="124" uniqueName="124" name="f1311_3" queryTableFieldId="124" dataDxfId="831" totalsRowDxfId="830"/>
    <tableColumn id="125" uniqueName="125" name="f1311_4" queryTableFieldId="125" dataDxfId="829" totalsRowDxfId="828"/>
    <tableColumn id="126" uniqueName="126" name="f1311_5" queryTableFieldId="126" dataDxfId="827" totalsRowDxfId="826"/>
    <tableColumn id="127" uniqueName="127" name="f1311_6" queryTableFieldId="127" dataDxfId="825" totalsRowDxfId="824"/>
    <tableColumn id="128" uniqueName="128" name="f1311_7" queryTableFieldId="128" dataDxfId="823" totalsRowDxfId="822"/>
    <tableColumn id="129" uniqueName="129" name="f1311_8" queryTableFieldId="129" dataDxfId="821" totalsRowDxfId="820"/>
    <tableColumn id="130" uniqueName="130" name="f1312_1" queryTableFieldId="130" dataDxfId="819" totalsRowDxfId="818"/>
    <tableColumn id="131" uniqueName="131" name="f1312_2" queryTableFieldId="131" dataDxfId="817" totalsRowDxfId="816"/>
    <tableColumn id="132" uniqueName="132" name="f1312_3" queryTableFieldId="132" dataDxfId="815" totalsRowDxfId="814"/>
    <tableColumn id="133" uniqueName="133" name="f1312_4" queryTableFieldId="133" dataDxfId="813" totalsRowDxfId="812"/>
    <tableColumn id="134" uniqueName="134" name="f1312_5" queryTableFieldId="134" dataDxfId="811" totalsRowDxfId="810"/>
    <tableColumn id="135" uniqueName="135" name="f1312_6" queryTableFieldId="135" dataDxfId="809" totalsRowDxfId="808"/>
    <tableColumn id="136" uniqueName="136" name="f1312_7" queryTableFieldId="136" dataDxfId="807" totalsRowDxfId="806"/>
    <tableColumn id="137" uniqueName="137" name="f1312_8" queryTableFieldId="137" dataDxfId="805" totalsRowDxfId="804"/>
    <tableColumn id="138" uniqueName="138" name="f1313_1" queryTableFieldId="138" dataDxfId="803" totalsRowDxfId="802"/>
    <tableColumn id="139" uniqueName="139" name="f1313_2" queryTableFieldId="139" dataDxfId="801" totalsRowDxfId="800"/>
    <tableColumn id="140" uniqueName="140" name="f1314_1" queryTableFieldId="140" dataDxfId="799" totalsRowDxfId="798"/>
    <tableColumn id="141" uniqueName="141" name="f1314_2" queryTableFieldId="141" dataDxfId="797" totalsRowDxfId="796"/>
    <tableColumn id="142" uniqueName="142" name="f1315_1" queryTableFieldId="142" dataDxfId="795" totalsRowDxfId="794"/>
    <tableColumn id="143" uniqueName="143" name="f1315_2" queryTableFieldId="143" dataDxfId="793" totalsRowDxfId="792"/>
    <tableColumn id="144" uniqueName="144" name="f1316_1" queryTableFieldId="144" dataDxfId="791" totalsRowDxfId="790"/>
    <tableColumn id="145" uniqueName="145" name="f1316_2" queryTableFieldId="145" dataDxfId="789" totalsRowDxfId="788"/>
    <tableColumn id="146" uniqueName="146" name="f1317_1" queryTableFieldId="146" dataDxfId="787" totalsRowDxfId="786"/>
    <tableColumn id="147" uniqueName="147" name="f1317_2" queryTableFieldId="147" dataDxfId="785" totalsRowDxfId="784"/>
    <tableColumn id="148" uniqueName="148" name="f1318_1" queryTableFieldId="148" dataDxfId="783" totalsRowDxfId="782"/>
    <tableColumn id="149" uniqueName="149" name="f1318_2" queryTableFieldId="149" dataDxfId="781" totalsRowDxfId="780"/>
    <tableColumn id="150" uniqueName="150" name="f1319_1" queryTableFieldId="150" dataDxfId="779" totalsRowDxfId="778"/>
    <tableColumn id="151" uniqueName="151" name="f1319_2" queryTableFieldId="151" dataDxfId="777" totalsRowDxfId="776"/>
    <tableColumn id="152" uniqueName="152" name="f1320_1" queryTableFieldId="152" dataDxfId="775" totalsRowDxfId="774"/>
    <tableColumn id="153" uniqueName="153" name="f1320_2" queryTableFieldId="153" dataDxfId="773" totalsRowDxfId="772"/>
    <tableColumn id="154" uniqueName="154" name="f1321_1" queryTableFieldId="154" dataDxfId="771" totalsRowDxfId="770"/>
    <tableColumn id="155" uniqueName="155" name="f1321_2" queryTableFieldId="155" dataDxfId="769" totalsRowDxfId="768"/>
    <tableColumn id="156" uniqueName="156" name="f1322_1" queryTableFieldId="156" dataDxfId="767" totalsRowDxfId="766"/>
    <tableColumn id="157" uniqueName="157" name="f1322_2" queryTableFieldId="157" dataDxfId="765" totalsRowDxfId="764"/>
    <tableColumn id="158" uniqueName="158" name="f1323_1" queryTableFieldId="158" dataDxfId="763" totalsRowDxfId="762"/>
    <tableColumn id="159" uniqueName="159" name="f1323_2" queryTableFieldId="159" dataDxfId="761" totalsRowDxfId="760"/>
    <tableColumn id="160" uniqueName="160" name="f1324_1" queryTableFieldId="160" dataDxfId="759" totalsRowDxfId="758"/>
    <tableColumn id="161" uniqueName="161" name="f1324_2" queryTableFieldId="161" dataDxfId="757" totalsRowDxfId="756"/>
    <tableColumn id="162" uniqueName="162" name="f1325_1" queryTableFieldId="162" dataDxfId="755" totalsRowDxfId="754"/>
    <tableColumn id="163" uniqueName="163" name="f1325_2" queryTableFieldId="163" dataDxfId="753" totalsRowDxfId="752"/>
    <tableColumn id="164" uniqueName="164" name="f1326_1" queryTableFieldId="164" dataDxfId="751" totalsRowDxfId="750"/>
    <tableColumn id="165" uniqueName="165" name="f1326_2" queryTableFieldId="165" dataDxfId="749" totalsRowDxfId="748"/>
    <tableColumn id="166" uniqueName="166" name="Kontrola" queryTableFieldId="166" dataDxfId="747" totalsRowDxfId="746"/>
    <tableColumn id="167" uniqueName="167" name="Souhlas" queryTableFieldId="167" dataDxfId="745" totalsRowDxfId="744"/>
    <tableColumn id="168" uniqueName="168" name="Vyplneno" queryTableFieldId="168" dataDxfId="743" totalsRowDxfId="742"/>
    <tableColumn id="172" uniqueName="172" name="Mutace" totalsRowFunction="sum" queryTableFieldId="173" dataDxfId="741" totalsRowDxfId="74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ulka_Dotaz_z_MySQLDivadla_1" displayName="Tabulka_Dotaz_z_MySQLDivadla_1" ref="A1:HF139" tableType="queryTable" totalsRowCount="1" headerRowDxfId="739" dataDxfId="738" totalsRowDxfId="737">
  <autoFilter ref="A1:HF138"/>
  <sortState ref="A2:HF138">
    <sortCondition ref="A1:A199"/>
  </sortState>
  <tableColumns count="214">
    <tableColumn id="1" uniqueName="1" name="StatID" totalsRowLabel="Celkem" queryTableFieldId="1" dataDxfId="736" totalsRowDxfId="735"/>
    <tableColumn id="2" uniqueName="2" name="JednotkaID" totalsRowFunction="count" queryTableFieldId="2" dataDxfId="734" totalsRowDxfId="733"/>
    <tableColumn id="3" uniqueName="3" name="Kraj" queryTableFieldId="3" dataDxfId="732" totalsRowDxfId="731"/>
    <tableColumn id="213" uniqueName="213" name="NázevKraj" queryTableFieldId="213" dataDxfId="730" totalsRowDxfId="729">
      <calculatedColumnFormula>VLOOKUP(Tabulka_Dotaz_z_MySQLDivadla_1[[#This Row],[Kraj]],Tabulka_Dotaz_z_SQL3[],3,TRUE)</calculatedColumnFormula>
    </tableColumn>
    <tableColumn id="211" uniqueName="211" name="kodZriz" queryTableFieldId="211" dataDxfId="728" totalsRowDxfId="727">
      <calculatedColumnFormula>VLOOKUP(Tabulka_Dotaz_z_MySQLDivadla_1[[#This Row],[StatID]],Tabulka_Dotaz_z_SqlDivadla[#All],7,FALSE)</calculatedColumnFormula>
    </tableColumn>
    <tableColumn id="212" uniqueName="212" name="typzriz" queryTableFieldId="212" dataDxfId="726" totalsRowDxfId="725">
      <calculatedColumnFormula>VLOOKUP(Tabulka_Dotaz_z_MySQLDivadla_1[[#This Row],[kodZriz]],Tabulka_Dotaz_z_SQL[],8,TRUE)</calculatedColumnFormula>
    </tableColumn>
    <tableColumn id="4" uniqueName="4" name="f0101_1" totalsRowFunction="sum" queryTableFieldId="4" dataDxfId="724" totalsRowDxfId="723"/>
    <tableColumn id="5" uniqueName="5" name="f0101_2" queryTableFieldId="5" dataDxfId="722" totalsRowDxfId="721"/>
    <tableColumn id="6" uniqueName="6" name="f0102_1" queryTableFieldId="6" dataDxfId="720" totalsRowDxfId="719"/>
    <tableColumn id="7" uniqueName="7" name="f0102_2" queryTableFieldId="7" dataDxfId="718" totalsRowDxfId="717"/>
    <tableColumn id="8" uniqueName="8" name="f0103_1" queryTableFieldId="8" dataDxfId="716" totalsRowDxfId="715"/>
    <tableColumn id="9" uniqueName="9" name="f0103_2" queryTableFieldId="9" dataDxfId="714" totalsRowDxfId="713"/>
    <tableColumn id="10" uniqueName="10" name="f0104_1" queryTableFieldId="10" dataDxfId="712" totalsRowDxfId="711"/>
    <tableColumn id="11" uniqueName="11" name="f0104_2" queryTableFieldId="11" dataDxfId="710" totalsRowDxfId="709"/>
    <tableColumn id="12" uniqueName="12" name="f0105_1" queryTableFieldId="12" dataDxfId="708" totalsRowDxfId="707"/>
    <tableColumn id="13" uniqueName="13" name="f0105_2" queryTableFieldId="13" dataDxfId="706" totalsRowDxfId="705"/>
    <tableColumn id="14" uniqueName="14" name="f0106_1" queryTableFieldId="14" dataDxfId="704" totalsRowDxfId="703"/>
    <tableColumn id="15" uniqueName="15" name="f0107_1" queryTableFieldId="15" dataDxfId="702" totalsRowDxfId="701"/>
    <tableColumn id="16" uniqueName="16" name="f0108_1" queryTableFieldId="16" dataDxfId="700" totalsRowDxfId="699"/>
    <tableColumn id="17" uniqueName="17" name="f0109_1" queryTableFieldId="17" dataDxfId="698" totalsRowDxfId="697"/>
    <tableColumn id="18" uniqueName="18" name="f0110_1" queryTableFieldId="18" dataDxfId="696" totalsRowDxfId="695"/>
    <tableColumn id="19" uniqueName="19" name="f0111_1" queryTableFieldId="19" dataDxfId="694" totalsRowDxfId="693"/>
    <tableColumn id="20" uniqueName="20" name="f0112_1" queryTableFieldId="20" dataDxfId="692" totalsRowDxfId="691"/>
    <tableColumn id="21" uniqueName="21" name="f0113_1" queryTableFieldId="21" dataDxfId="690" totalsRowDxfId="689"/>
    <tableColumn id="22" uniqueName="22" name="f0114_1" queryTableFieldId="22" dataDxfId="688" totalsRowDxfId="687"/>
    <tableColumn id="23" uniqueName="23" name="f0115_1" queryTableFieldId="23" dataDxfId="686" totalsRowDxfId="685"/>
    <tableColumn id="214" uniqueName="214" name="f0115" queryTableFieldId="214" dataDxfId="684" totalsRowDxfId="683">
      <calculatedColumnFormula>IF(Tabulka_Dotaz_z_MySQLDivadla_1[[#This Row],[f0115_1]]=1,"ANO","NE")</calculatedColumnFormula>
    </tableColumn>
    <tableColumn id="24" uniqueName="24" name="f1401_1" queryTableFieldId="24" dataDxfId="682" totalsRowDxfId="681"/>
    <tableColumn id="25" uniqueName="25" name="f1401_10" queryTableFieldId="25" dataDxfId="680" totalsRowDxfId="679"/>
    <tableColumn id="26" uniqueName="26" name="f1401_2" queryTableFieldId="26" dataDxfId="678" totalsRowDxfId="677"/>
    <tableColumn id="27" uniqueName="27" name="f1401_3" queryTableFieldId="27" dataDxfId="676" totalsRowDxfId="675"/>
    <tableColumn id="28" uniqueName="28" name="f1401_4" queryTableFieldId="28" dataDxfId="674" totalsRowDxfId="673"/>
    <tableColumn id="29" uniqueName="29" name="f1401_5" queryTableFieldId="29" dataDxfId="672" totalsRowDxfId="671"/>
    <tableColumn id="30" uniqueName="30" name="f1401_6" queryTableFieldId="30" dataDxfId="670" totalsRowDxfId="669"/>
    <tableColumn id="31" uniqueName="31" name="f1401_7" queryTableFieldId="31" dataDxfId="668" totalsRowDxfId="667"/>
    <tableColumn id="32" uniqueName="32" name="f1401_8" queryTableFieldId="32" dataDxfId="666" totalsRowDxfId="665"/>
    <tableColumn id="33" uniqueName="33" name="f1401_9" queryTableFieldId="33" dataDxfId="664" totalsRowDxfId="663"/>
    <tableColumn id="34" uniqueName="34" name="f1402_1" queryTableFieldId="34" dataDxfId="662" totalsRowDxfId="661"/>
    <tableColumn id="35" uniqueName="35" name="f1402_10" queryTableFieldId="35" dataDxfId="660" totalsRowDxfId="659"/>
    <tableColumn id="36" uniqueName="36" name="f1402_2" queryTableFieldId="36" dataDxfId="658" totalsRowDxfId="657"/>
    <tableColumn id="37" uniqueName="37" name="f1402_3" queryTableFieldId="37" dataDxfId="656" totalsRowDxfId="655"/>
    <tableColumn id="38" uniqueName="38" name="f1402_4" queryTableFieldId="38" dataDxfId="654" totalsRowDxfId="653"/>
    <tableColumn id="39" uniqueName="39" name="f1402_5" queryTableFieldId="39" dataDxfId="652" totalsRowDxfId="651"/>
    <tableColumn id="40" uniqueName="40" name="f1402_6" queryTableFieldId="40" dataDxfId="650" totalsRowDxfId="649"/>
    <tableColumn id="41" uniqueName="41" name="f1402_7" queryTableFieldId="41" dataDxfId="648" totalsRowDxfId="647"/>
    <tableColumn id="42" uniqueName="42" name="f1402_8" queryTableFieldId="42" dataDxfId="646" totalsRowDxfId="645"/>
    <tableColumn id="43" uniqueName="43" name="f1402_9" queryTableFieldId="43" dataDxfId="644" totalsRowDxfId="643"/>
    <tableColumn id="44" uniqueName="44" name="f1403_1" queryTableFieldId="44" dataDxfId="642" totalsRowDxfId="641"/>
    <tableColumn id="45" uniqueName="45" name="f1403_10" queryTableFieldId="45" dataDxfId="640" totalsRowDxfId="639"/>
    <tableColumn id="46" uniqueName="46" name="f1403_2" queryTableFieldId="46" dataDxfId="638" totalsRowDxfId="637"/>
    <tableColumn id="47" uniqueName="47" name="f1403_3" queryTableFieldId="47" dataDxfId="636" totalsRowDxfId="635"/>
    <tableColumn id="48" uniqueName="48" name="f1403_4" queryTableFieldId="48" dataDxfId="634" totalsRowDxfId="633"/>
    <tableColumn id="49" uniqueName="49" name="f1403_5" queryTableFieldId="49" dataDxfId="632" totalsRowDxfId="631"/>
    <tableColumn id="50" uniqueName="50" name="f1403_6" queryTableFieldId="50" dataDxfId="630" totalsRowDxfId="629"/>
    <tableColumn id="51" uniqueName="51" name="f1403_7" queryTableFieldId="51" dataDxfId="628" totalsRowDxfId="627"/>
    <tableColumn id="52" uniqueName="52" name="f1403_8" queryTableFieldId="52" dataDxfId="626" totalsRowDxfId="625"/>
    <tableColumn id="53" uniqueName="53" name="f1403_9" queryTableFieldId="53" dataDxfId="624" totalsRowDxfId="623"/>
    <tableColumn id="54" uniqueName="54" name="f1404_1" queryTableFieldId="54" dataDxfId="622" totalsRowDxfId="621"/>
    <tableColumn id="55" uniqueName="55" name="f1404_10" queryTableFieldId="55" dataDxfId="620" totalsRowDxfId="619"/>
    <tableColumn id="56" uniqueName="56" name="f1404_2" queryTableFieldId="56" dataDxfId="618" totalsRowDxfId="617"/>
    <tableColumn id="57" uniqueName="57" name="f1404_3" queryTableFieldId="57" dataDxfId="616" totalsRowDxfId="615"/>
    <tableColumn id="58" uniqueName="58" name="f1404_4" queryTableFieldId="58" dataDxfId="614" totalsRowDxfId="613"/>
    <tableColumn id="59" uniqueName="59" name="f1404_5" queryTableFieldId="59" dataDxfId="612" totalsRowDxfId="611"/>
    <tableColumn id="60" uniqueName="60" name="f1404_6" queryTableFieldId="60" dataDxfId="610" totalsRowDxfId="609"/>
    <tableColumn id="61" uniqueName="61" name="f1404_7" queryTableFieldId="61" dataDxfId="608" totalsRowDxfId="607"/>
    <tableColumn id="62" uniqueName="62" name="f1404_8" queryTableFieldId="62" dataDxfId="606" totalsRowDxfId="605"/>
    <tableColumn id="63" uniqueName="63" name="f1404_9" queryTableFieldId="63" dataDxfId="604" totalsRowDxfId="603"/>
    <tableColumn id="64" uniqueName="64" name="f1405_1" queryTableFieldId="64" dataDxfId="602" totalsRowDxfId="601"/>
    <tableColumn id="65" uniqueName="65" name="f1405_10" queryTableFieldId="65" dataDxfId="600" totalsRowDxfId="599"/>
    <tableColumn id="66" uniqueName="66" name="f1405_2" queryTableFieldId="66" dataDxfId="598" totalsRowDxfId="597"/>
    <tableColumn id="67" uniqueName="67" name="f1405_3" queryTableFieldId="67" dataDxfId="596" totalsRowDxfId="595"/>
    <tableColumn id="68" uniqueName="68" name="f1405_4" queryTableFieldId="68" dataDxfId="594" totalsRowDxfId="593"/>
    <tableColumn id="69" uniqueName="69" name="f1405_5" queryTableFieldId="69" dataDxfId="592" totalsRowDxfId="591"/>
    <tableColumn id="70" uniqueName="70" name="f1405_6" queryTableFieldId="70" dataDxfId="590" totalsRowDxfId="589"/>
    <tableColumn id="71" uniqueName="71" name="f1405_7" queryTableFieldId="71" dataDxfId="588" totalsRowDxfId="587"/>
    <tableColumn id="72" uniqueName="72" name="f1405_8" queryTableFieldId="72" dataDxfId="586" totalsRowDxfId="585"/>
    <tableColumn id="73" uniqueName="73" name="f1405_9" queryTableFieldId="73" dataDxfId="584" totalsRowDxfId="583"/>
    <tableColumn id="74" uniqueName="74" name="f1406_1" queryTableFieldId="74" dataDxfId="582" totalsRowDxfId="581"/>
    <tableColumn id="75" uniqueName="75" name="f1406_10" queryTableFieldId="75" dataDxfId="580" totalsRowDxfId="579"/>
    <tableColumn id="76" uniqueName="76" name="f1406_2" queryTableFieldId="76" dataDxfId="578" totalsRowDxfId="577"/>
    <tableColumn id="77" uniqueName="77" name="f1406_3" queryTableFieldId="77" dataDxfId="576" totalsRowDxfId="575"/>
    <tableColumn id="78" uniqueName="78" name="f1406_4" queryTableFieldId="78" dataDxfId="574" totalsRowDxfId="573"/>
    <tableColumn id="79" uniqueName="79" name="f1406_5" queryTableFieldId="79" dataDxfId="572" totalsRowDxfId="571"/>
    <tableColumn id="80" uniqueName="80" name="f1406_6" queryTableFieldId="80" dataDxfId="570" totalsRowDxfId="569"/>
    <tableColumn id="81" uniqueName="81" name="f1406_7" queryTableFieldId="81" dataDxfId="568" totalsRowDxfId="567"/>
    <tableColumn id="82" uniqueName="82" name="f1406_8" queryTableFieldId="82" dataDxfId="566" totalsRowDxfId="565"/>
    <tableColumn id="83" uniqueName="83" name="f1406_9" queryTableFieldId="83" dataDxfId="564" totalsRowDxfId="563"/>
    <tableColumn id="84" uniqueName="84" name="f1407_1" queryTableFieldId="84" dataDxfId="562" totalsRowDxfId="561"/>
    <tableColumn id="85" uniqueName="85" name="f1407_10" queryTableFieldId="85" dataDxfId="560" totalsRowDxfId="559"/>
    <tableColumn id="86" uniqueName="86" name="f1407_2" queryTableFieldId="86" dataDxfId="558" totalsRowDxfId="557"/>
    <tableColumn id="87" uniqueName="87" name="f1407_3" queryTableFieldId="87" dataDxfId="556" totalsRowDxfId="555"/>
    <tableColumn id="88" uniqueName="88" name="f1407_4" queryTableFieldId="88" dataDxfId="554" totalsRowDxfId="553"/>
    <tableColumn id="89" uniqueName="89" name="f1407_5" queryTableFieldId="89" dataDxfId="552" totalsRowDxfId="551"/>
    <tableColumn id="90" uniqueName="90" name="f1407_6" queryTableFieldId="90" dataDxfId="550" totalsRowDxfId="549"/>
    <tableColumn id="91" uniqueName="91" name="f1407_7" queryTableFieldId="91" dataDxfId="548" totalsRowDxfId="547"/>
    <tableColumn id="92" uniqueName="92" name="f1407_8" queryTableFieldId="92" dataDxfId="546" totalsRowDxfId="545"/>
    <tableColumn id="93" uniqueName="93" name="f1407_9" queryTableFieldId="93" dataDxfId="544" totalsRowDxfId="543"/>
    <tableColumn id="94" uniqueName="94" name="f1408_1" queryTableFieldId="94" dataDxfId="542" totalsRowDxfId="541"/>
    <tableColumn id="95" uniqueName="95" name="f1408_10" queryTableFieldId="95" dataDxfId="540" totalsRowDxfId="539"/>
    <tableColumn id="96" uniqueName="96" name="f1408_2" queryTableFieldId="96" dataDxfId="538" totalsRowDxfId="537"/>
    <tableColumn id="97" uniqueName="97" name="f1408_3" queryTableFieldId="97" dataDxfId="536" totalsRowDxfId="535"/>
    <tableColumn id="98" uniqueName="98" name="f1408_4" queryTableFieldId="98" dataDxfId="534" totalsRowDxfId="533"/>
    <tableColumn id="99" uniqueName="99" name="f1408_5" queryTableFieldId="99" dataDxfId="532" totalsRowDxfId="531"/>
    <tableColumn id="100" uniqueName="100" name="f1408_6" queryTableFieldId="100" dataDxfId="530" totalsRowDxfId="529"/>
    <tableColumn id="101" uniqueName="101" name="f1408_7" queryTableFieldId="101" dataDxfId="528" totalsRowDxfId="527"/>
    <tableColumn id="102" uniqueName="102" name="f1408_8" queryTableFieldId="102" dataDxfId="526" totalsRowDxfId="525"/>
    <tableColumn id="103" uniqueName="103" name="f1408_9" queryTableFieldId="103" dataDxfId="524" totalsRowDxfId="523"/>
    <tableColumn id="104" uniqueName="104" name="f1409_1" queryTableFieldId="104" dataDxfId="522" totalsRowDxfId="521"/>
    <tableColumn id="105" uniqueName="105" name="f1409_10" queryTableFieldId="105" dataDxfId="520" totalsRowDxfId="519"/>
    <tableColumn id="106" uniqueName="106" name="f1409_2" queryTableFieldId="106" dataDxfId="518" totalsRowDxfId="517"/>
    <tableColumn id="107" uniqueName="107" name="f1409_3" queryTableFieldId="107" dataDxfId="516" totalsRowDxfId="515"/>
    <tableColumn id="108" uniqueName="108" name="f1409_4" queryTableFieldId="108" dataDxfId="514" totalsRowDxfId="513"/>
    <tableColumn id="109" uniqueName="109" name="f1409_5" queryTableFieldId="109" dataDxfId="512" totalsRowDxfId="511"/>
    <tableColumn id="110" uniqueName="110" name="f1409_6" queryTableFieldId="110" dataDxfId="510" totalsRowDxfId="509"/>
    <tableColumn id="111" uniqueName="111" name="f1409_7" queryTableFieldId="111" dataDxfId="508" totalsRowDxfId="507"/>
    <tableColumn id="112" uniqueName="112" name="f1409_8" queryTableFieldId="112" dataDxfId="506" totalsRowDxfId="505"/>
    <tableColumn id="113" uniqueName="113" name="f1409_9" queryTableFieldId="113" dataDxfId="504" totalsRowDxfId="503"/>
    <tableColumn id="114" uniqueName="114" name="f1410_1" queryTableFieldId="114" dataDxfId="502" totalsRowDxfId="501"/>
    <tableColumn id="115" uniqueName="115" name="f1410_10" queryTableFieldId="115" dataDxfId="500" totalsRowDxfId="499"/>
    <tableColumn id="116" uniqueName="116" name="f1410_2" queryTableFieldId="116" dataDxfId="498" totalsRowDxfId="497"/>
    <tableColumn id="117" uniqueName="117" name="f1410_3" queryTableFieldId="117" dataDxfId="496" totalsRowDxfId="495"/>
    <tableColumn id="118" uniqueName="118" name="f1410_4" queryTableFieldId="118" dataDxfId="494" totalsRowDxfId="493"/>
    <tableColumn id="119" uniqueName="119" name="f1410_5" queryTableFieldId="119" dataDxfId="492" totalsRowDxfId="491"/>
    <tableColumn id="120" uniqueName="120" name="f1410_6" queryTableFieldId="120" dataDxfId="490" totalsRowDxfId="489"/>
    <tableColumn id="121" uniqueName="121" name="f1410_7" queryTableFieldId="121" dataDxfId="488" totalsRowDxfId="487"/>
    <tableColumn id="122" uniqueName="122" name="f1410_8" queryTableFieldId="122" dataDxfId="486" totalsRowDxfId="485"/>
    <tableColumn id="123" uniqueName="123" name="f1410_9" queryTableFieldId="123" dataDxfId="484" totalsRowDxfId="483"/>
    <tableColumn id="124" uniqueName="124" name="f1411_1" queryTableFieldId="124" dataDxfId="482" totalsRowDxfId="481"/>
    <tableColumn id="125" uniqueName="125" name="f1411_10" queryTableFieldId="125" dataDxfId="480" totalsRowDxfId="479"/>
    <tableColumn id="126" uniqueName="126" name="f1411_2" queryTableFieldId="126" dataDxfId="478" totalsRowDxfId="477"/>
    <tableColumn id="127" uniqueName="127" name="f1411_3" queryTableFieldId="127" dataDxfId="476" totalsRowDxfId="475"/>
    <tableColumn id="128" uniqueName="128" name="f1411_4" queryTableFieldId="128" dataDxfId="474" totalsRowDxfId="473"/>
    <tableColumn id="129" uniqueName="129" name="f1411_5" queryTableFieldId="129" dataDxfId="472" totalsRowDxfId="471"/>
    <tableColumn id="130" uniqueName="130" name="f1411_6" queryTableFieldId="130" dataDxfId="470" totalsRowDxfId="469"/>
    <tableColumn id="131" uniqueName="131" name="f1411_7" queryTableFieldId="131" dataDxfId="468" totalsRowDxfId="467"/>
    <tableColumn id="132" uniqueName="132" name="f1411_8" queryTableFieldId="132" dataDxfId="466" totalsRowDxfId="465"/>
    <tableColumn id="133" uniqueName="133" name="f1411_9" queryTableFieldId="133" dataDxfId="464" totalsRowDxfId="463"/>
    <tableColumn id="134" uniqueName="134" name="f1412_1" queryTableFieldId="134" dataDxfId="462" totalsRowDxfId="461"/>
    <tableColumn id="135" uniqueName="135" name="f1412_10" queryTableFieldId="135" dataDxfId="460" totalsRowDxfId="459"/>
    <tableColumn id="136" uniqueName="136" name="f1412_2" queryTableFieldId="136" dataDxfId="458" totalsRowDxfId="457"/>
    <tableColumn id="137" uniqueName="137" name="f1412_3" queryTableFieldId="137" dataDxfId="456" totalsRowDxfId="455"/>
    <tableColumn id="138" uniqueName="138" name="f1412_4" queryTableFieldId="138" dataDxfId="454" totalsRowDxfId="453"/>
    <tableColumn id="139" uniqueName="139" name="f1412_5" queryTableFieldId="139" dataDxfId="452" totalsRowDxfId="451"/>
    <tableColumn id="140" uniqueName="140" name="f1412_6" queryTableFieldId="140" dataDxfId="450" totalsRowDxfId="449"/>
    <tableColumn id="141" uniqueName="141" name="f1412_7" queryTableFieldId="141" dataDxfId="448" totalsRowDxfId="447"/>
    <tableColumn id="142" uniqueName="142" name="f1412_8" queryTableFieldId="142" dataDxfId="446" totalsRowDxfId="445"/>
    <tableColumn id="143" uniqueName="143" name="f1412_9" queryTableFieldId="143" dataDxfId="444" totalsRowDxfId="443"/>
    <tableColumn id="144" uniqueName="144" name="f1501_1" queryTableFieldId="144" dataDxfId="442" totalsRowDxfId="441"/>
    <tableColumn id="145" uniqueName="145" name="f1502_1" queryTableFieldId="145" dataDxfId="440" totalsRowDxfId="439"/>
    <tableColumn id="146" uniqueName="146" name="f1503_1" queryTableFieldId="146" dataDxfId="438" totalsRowDxfId="437"/>
    <tableColumn id="147" uniqueName="147" name="f1504_1" queryTableFieldId="147" dataDxfId="436" totalsRowDxfId="435"/>
    <tableColumn id="148" uniqueName="148" name="f1505_1" queryTableFieldId="148" dataDxfId="434" totalsRowDxfId="433"/>
    <tableColumn id="149" uniqueName="149" name="f1506_1" queryTableFieldId="149" dataDxfId="432" totalsRowDxfId="431"/>
    <tableColumn id="150" uniqueName="150" name="f1507_1" queryTableFieldId="150" dataDxfId="430" totalsRowDxfId="429"/>
    <tableColumn id="151" uniqueName="151" name="f1508_1" queryTableFieldId="151" dataDxfId="428" totalsRowDxfId="427"/>
    <tableColumn id="152" uniqueName="152" name="f1509_1" queryTableFieldId="152" dataDxfId="426" totalsRowDxfId="425"/>
    <tableColumn id="153" uniqueName="153" name="f1510_1" queryTableFieldId="153" dataDxfId="424" totalsRowDxfId="423"/>
    <tableColumn id="154" uniqueName="154" name="f1511_1" queryTableFieldId="154" dataDxfId="422" totalsRowDxfId="421"/>
    <tableColumn id="155" uniqueName="155" name="f1512_1" queryTableFieldId="155" dataDxfId="420" totalsRowDxfId="419"/>
    <tableColumn id="156" uniqueName="156" name="f1513_1" queryTableFieldId="156" dataDxfId="418" totalsRowDxfId="417"/>
    <tableColumn id="157" uniqueName="157" name="f1514_1" queryTableFieldId="157" dataDxfId="416" totalsRowDxfId="415"/>
    <tableColumn id="158" uniqueName="158" name="f1515_1" queryTableFieldId="158" dataDxfId="414" totalsRowDxfId="413"/>
    <tableColumn id="159" uniqueName="159" name="f1516_1" queryTableFieldId="159" dataDxfId="412" totalsRowDxfId="411"/>
    <tableColumn id="160" uniqueName="160" name="f1517_1" queryTableFieldId="160" dataDxfId="410" totalsRowDxfId="409"/>
    <tableColumn id="161" uniqueName="161" name="f1518_1" queryTableFieldId="161" dataDxfId="408" totalsRowDxfId="407"/>
    <tableColumn id="162" uniqueName="162" name="f1519_1" queryTableFieldId="162" dataDxfId="406" totalsRowDxfId="405"/>
    <tableColumn id="163" uniqueName="163" name="f1520_1" queryTableFieldId="163" dataDxfId="404" totalsRowDxfId="403"/>
    <tableColumn id="164" uniqueName="164" name="f1601_1" queryTableFieldId="164" dataDxfId="402" totalsRowDxfId="401"/>
    <tableColumn id="165" uniqueName="165" name="f1602_1" queryTableFieldId="165" dataDxfId="400" totalsRowDxfId="399"/>
    <tableColumn id="166" uniqueName="166" name="f1603_1" queryTableFieldId="166" dataDxfId="398" totalsRowDxfId="397"/>
    <tableColumn id="167" uniqueName="167" name="f1604_1" queryTableFieldId="167" dataDxfId="396" totalsRowDxfId="395"/>
    <tableColumn id="168" uniqueName="168" name="f1605_1" queryTableFieldId="168" dataDxfId="394" totalsRowDxfId="393"/>
    <tableColumn id="169" uniqueName="169" name="f1606_1" queryTableFieldId="169" dataDxfId="392" totalsRowDxfId="391"/>
    <tableColumn id="170" uniqueName="170" name="f1607_1" queryTableFieldId="170" dataDxfId="390" totalsRowDxfId="389"/>
    <tableColumn id="171" uniqueName="171" name="f1608_1" queryTableFieldId="171" dataDxfId="388" totalsRowDxfId="387"/>
    <tableColumn id="172" uniqueName="172" name="f1609_1" queryTableFieldId="172" dataDxfId="386" totalsRowDxfId="385"/>
    <tableColumn id="173" uniqueName="173" name="f1610_1" queryTableFieldId="173" dataDxfId="384" totalsRowDxfId="383"/>
    <tableColumn id="174" uniqueName="174" name="f1611_1" queryTableFieldId="174" dataDxfId="382" totalsRowDxfId="381"/>
    <tableColumn id="175" uniqueName="175" name="f1612_1" queryTableFieldId="175" dataDxfId="380" totalsRowDxfId="379"/>
    <tableColumn id="176" uniqueName="176" name="f1613_1" queryTableFieldId="176" dataDxfId="378" totalsRowDxfId="377"/>
    <tableColumn id="177" uniqueName="177" name="f1614_1" queryTableFieldId="177" dataDxfId="376" totalsRowDxfId="375"/>
    <tableColumn id="178" uniqueName="178" name="f1615_1" queryTableFieldId="178" dataDxfId="374" totalsRowDxfId="373"/>
    <tableColumn id="179" uniqueName="179" name="f1616_1" queryTableFieldId="179" dataDxfId="372" totalsRowDxfId="371"/>
    <tableColumn id="180" uniqueName="180" name="f1701_1" queryTableFieldId="180" dataDxfId="370" totalsRowDxfId="369"/>
    <tableColumn id="181" uniqueName="181" name="f1701_2" queryTableFieldId="181" dataDxfId="368" totalsRowDxfId="367"/>
    <tableColumn id="182" uniqueName="182" name="f1702_1" queryTableFieldId="182" dataDxfId="366" totalsRowDxfId="365"/>
    <tableColumn id="183" uniqueName="183" name="f1702_2" queryTableFieldId="183" dataDxfId="364" totalsRowDxfId="363"/>
    <tableColumn id="184" uniqueName="184" name="f1703_1" queryTableFieldId="184" dataDxfId="362" totalsRowDxfId="361"/>
    <tableColumn id="185" uniqueName="185" name="f1703_2" queryTableFieldId="185" dataDxfId="360" totalsRowDxfId="359"/>
    <tableColumn id="186" uniqueName="186" name="f1704_1" queryTableFieldId="186" dataDxfId="358" totalsRowDxfId="357"/>
    <tableColumn id="187" uniqueName="187" name="f1704_2" queryTableFieldId="187" dataDxfId="356" totalsRowDxfId="355"/>
    <tableColumn id="188" uniqueName="188" name="f1705_1" queryTableFieldId="188" dataDxfId="354" totalsRowDxfId="353"/>
    <tableColumn id="189" uniqueName="189" name="f1705_2" queryTableFieldId="189" dataDxfId="352" totalsRowDxfId="351"/>
    <tableColumn id="190" uniqueName="190" name="f1706_1" queryTableFieldId="190" dataDxfId="350" totalsRowDxfId="349"/>
    <tableColumn id="191" uniqueName="191" name="f1706_2" queryTableFieldId="191" dataDxfId="348" totalsRowDxfId="347"/>
    <tableColumn id="192" uniqueName="192" name="f1707_1" queryTableFieldId="192" dataDxfId="346" totalsRowDxfId="345"/>
    <tableColumn id="193" uniqueName="193" name="f1707_2" queryTableFieldId="193" dataDxfId="344" totalsRowDxfId="343"/>
    <tableColumn id="194" uniqueName="194" name="f1708_1" queryTableFieldId="194" dataDxfId="342" totalsRowDxfId="341"/>
    <tableColumn id="195" uniqueName="195" name="f1708_2" queryTableFieldId="195" dataDxfId="340" totalsRowDxfId="339"/>
    <tableColumn id="196" uniqueName="196" name="f1709_1" queryTableFieldId="196" dataDxfId="338" totalsRowDxfId="337"/>
    <tableColumn id="197" uniqueName="197" name="f1709_2" queryTableFieldId="197" dataDxfId="336" totalsRowDxfId="335"/>
    <tableColumn id="198" uniqueName="198" name="f1710_1" queryTableFieldId="198" dataDxfId="334" totalsRowDxfId="333"/>
    <tableColumn id="199" uniqueName="199" name="f1710_2" queryTableFieldId="199" dataDxfId="332" totalsRowDxfId="331"/>
    <tableColumn id="200" uniqueName="200" name="f1711_1" queryTableFieldId="200" dataDxfId="330" totalsRowDxfId="329"/>
    <tableColumn id="201" uniqueName="201" name="f1711_2" queryTableFieldId="201" dataDxfId="328" totalsRowDxfId="327"/>
    <tableColumn id="202" uniqueName="202" name="f2801_1" queryTableFieldId="202" dataDxfId="326" totalsRowDxfId="325"/>
    <tableColumn id="203" uniqueName="203" name="f2801_2" queryTableFieldId="203" dataDxfId="324" totalsRowDxfId="323"/>
    <tableColumn id="204" uniqueName="204" name="f2802_1" queryTableFieldId="204" dataDxfId="322" totalsRowDxfId="321"/>
    <tableColumn id="205" uniqueName="205" name="f2802_2" queryTableFieldId="205" dataDxfId="320" totalsRowDxfId="319"/>
    <tableColumn id="206" uniqueName="206" name="f2803_1" queryTableFieldId="206" dataDxfId="318" totalsRowDxfId="317"/>
    <tableColumn id="207" uniqueName="207" name="f2803_2" queryTableFieldId="207" dataDxfId="316" totalsRowDxfId="315"/>
    <tableColumn id="208" uniqueName="208" name="Kontrola" queryTableFieldId="208" dataDxfId="314" totalsRowDxfId="313"/>
    <tableColumn id="209" uniqueName="209" name="Souhlas" queryTableFieldId="209" dataDxfId="312" totalsRowDxfId="311"/>
    <tableColumn id="210" uniqueName="210" name="Vyplneno" totalsRowFunction="count" queryTableFieldId="210" dataDxfId="310" totalsRowDxfId="309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ulka_Dotaz_z_MySQLDivadla_19" displayName="Tabulka_Dotaz_z_MySQLDivadla_19" ref="A1:GR62" tableType="queryTable" totalsRowShown="0" headerRowDxfId="308" dataDxfId="307">
  <autoFilter ref="A1:GR62"/>
  <sortState ref="A2:GR62">
    <sortCondition ref="A1:A62"/>
  </sortState>
  <tableColumns count="200">
    <tableColumn id="1" uniqueName="1" name="StatID" queryTableFieldId="1" dataDxfId="306"/>
    <tableColumn id="2" uniqueName="2" name="JednotkaID" queryTableFieldId="2" dataDxfId="305"/>
    <tableColumn id="3" uniqueName="3" name="Kraj" queryTableFieldId="3" dataDxfId="304"/>
    <tableColumn id="199" uniqueName="199" name="NázevKraj" queryTableFieldId="199" dataDxfId="303">
      <calculatedColumnFormula>VLOOKUP(Tabulka_Dotaz_z_MySQLDivadla_19[[#This Row],[Kraj]],Tabulka_Dotaz_z_SQL3[],3,TRUE)</calculatedColumnFormula>
    </tableColumn>
    <tableColumn id="197" uniqueName="197" name="kodZriz" queryTableFieldId="197" dataDxfId="302">
      <calculatedColumnFormula>TRIM(VLOOKUP(Tabulka_Dotaz_z_MySQLDivadla_19[[#This Row],[StatID]],Tabulka_Dotaz_z_SqlDivadla[#All],7,FALSE ))</calculatedColumnFormula>
    </tableColumn>
    <tableColumn id="198" uniqueName="198" name="Typzriz" queryTableFieldId="198" dataDxfId="301">
      <calculatedColumnFormula>VLOOKUP(Tabulka_Dotaz_z_MySQLDivadla_19[[#This Row],[kodZriz]],Tabulka_Dotaz_z_SQL[],8,TRUE)</calculatedColumnFormula>
    </tableColumn>
    <tableColumn id="4" uniqueName="4" name="f0101_1" queryTableFieldId="4" dataDxfId="300"/>
    <tableColumn id="5" uniqueName="5" name="f0101_2" queryTableFieldId="5" dataDxfId="299"/>
    <tableColumn id="6" uniqueName="6" name="f0102_1" queryTableFieldId="6" dataDxfId="298"/>
    <tableColumn id="7" uniqueName="7" name="f0102_2" queryTableFieldId="7" dataDxfId="297"/>
    <tableColumn id="8" uniqueName="8" name="f0103_1" queryTableFieldId="8" dataDxfId="296"/>
    <tableColumn id="9" uniqueName="9" name="f0103_2" queryTableFieldId="9" dataDxfId="295"/>
    <tableColumn id="10" uniqueName="10" name="f0104_1" queryTableFieldId="10" dataDxfId="294"/>
    <tableColumn id="11" uniqueName="11" name="f0104_2" queryTableFieldId="11" dataDxfId="293"/>
    <tableColumn id="12" uniqueName="12" name="f0105_1" queryTableFieldId="12" dataDxfId="292"/>
    <tableColumn id="13" uniqueName="13" name="f0105_2" queryTableFieldId="13" dataDxfId="291"/>
    <tableColumn id="14" uniqueName="14" name="f0106_1" queryTableFieldId="14" dataDxfId="290"/>
    <tableColumn id="15" uniqueName="15" name="f0107_1" queryTableFieldId="15" dataDxfId="289"/>
    <tableColumn id="16" uniqueName="16" name="f0108_1" queryTableFieldId="16" dataDxfId="288"/>
    <tableColumn id="17" uniqueName="17" name="f0109_1" queryTableFieldId="17" dataDxfId="287"/>
    <tableColumn id="18" uniqueName="18" name="f0110_1" queryTableFieldId="18" dataDxfId="286"/>
    <tableColumn id="19" uniqueName="19" name="f0111_1" queryTableFieldId="19" dataDxfId="285"/>
    <tableColumn id="20" uniqueName="20" name="f0112_1" queryTableFieldId="20" dataDxfId="284"/>
    <tableColumn id="21" uniqueName="21" name="f0113_1" queryTableFieldId="21" dataDxfId="283"/>
    <tableColumn id="22" uniqueName="22" name="f0114_1" queryTableFieldId="22" dataDxfId="282"/>
    <tableColumn id="23" uniqueName="23" name="f0115_1" queryTableFieldId="23" dataDxfId="281"/>
    <tableColumn id="200" uniqueName="200" name="f0115" queryTableFieldId="200" dataDxfId="280">
      <calculatedColumnFormula xml:space="preserve"> IF(Tabulka_Dotaz_z_MySQLDivadla_19[[#This Row],[f0115_1]]=1,"ANO","NE")</calculatedColumnFormula>
    </tableColumn>
    <tableColumn id="24" uniqueName="24" name="f2201_1" queryTableFieldId="24" dataDxfId="279"/>
    <tableColumn id="25" uniqueName="25" name="f2201_2" queryTableFieldId="25" dataDxfId="278"/>
    <tableColumn id="26" uniqueName="26" name="f2202_1" queryTableFieldId="26" dataDxfId="277"/>
    <tableColumn id="27" uniqueName="27" name="f2202_2" queryTableFieldId="27" dataDxfId="276"/>
    <tableColumn id="28" uniqueName="28" name="f2203_1" queryTableFieldId="28" dataDxfId="275"/>
    <tableColumn id="29" uniqueName="29" name="f2203_2" queryTableFieldId="29" dataDxfId="274"/>
    <tableColumn id="30" uniqueName="30" name="f2204_1" queryTableFieldId="30" dataDxfId="273"/>
    <tableColumn id="31" uniqueName="31" name="f2204_2" queryTableFieldId="31" dataDxfId="272"/>
    <tableColumn id="32" uniqueName="32" name="f2205_1" queryTableFieldId="32" dataDxfId="271"/>
    <tableColumn id="33" uniqueName="33" name="f2205_2" queryTableFieldId="33" dataDxfId="270"/>
    <tableColumn id="34" uniqueName="34" name="f2301_1" queryTableFieldId="34" dataDxfId="269"/>
    <tableColumn id="35" uniqueName="35" name="f2301_2" queryTableFieldId="35" dataDxfId="268"/>
    <tableColumn id="36" uniqueName="36" name="f2301_3" queryTableFieldId="36" dataDxfId="267"/>
    <tableColumn id="37" uniqueName="37" name="f2301_4" queryTableFieldId="37" dataDxfId="266"/>
    <tableColumn id="38" uniqueName="38" name="f2301_5" queryTableFieldId="38" dataDxfId="265"/>
    <tableColumn id="39" uniqueName="39" name="f2302_1" queryTableFieldId="39" dataDxfId="264"/>
    <tableColumn id="40" uniqueName="40" name="f2302_2" queryTableFieldId="40" dataDxfId="263"/>
    <tableColumn id="41" uniqueName="41" name="f2302_3" queryTableFieldId="41" dataDxfId="262"/>
    <tableColumn id="42" uniqueName="42" name="f2302_4" queryTableFieldId="42" dataDxfId="261"/>
    <tableColumn id="43" uniqueName="43" name="f2302_5" queryTableFieldId="43" dataDxfId="260"/>
    <tableColumn id="44" uniqueName="44" name="f2303_1" queryTableFieldId="44" dataDxfId="259"/>
    <tableColumn id="45" uniqueName="45" name="f2303_2" queryTableFieldId="45" dataDxfId="258"/>
    <tableColumn id="46" uniqueName="46" name="f2303_3" queryTableFieldId="46" dataDxfId="257"/>
    <tableColumn id="47" uniqueName="47" name="f2303_4" queryTableFieldId="47" dataDxfId="256"/>
    <tableColumn id="48" uniqueName="48" name="f2303_5" queryTableFieldId="48" dataDxfId="255"/>
    <tableColumn id="49" uniqueName="49" name="f2304_1" queryTableFieldId="49" dataDxfId="254"/>
    <tableColumn id="50" uniqueName="50" name="f2304_2" queryTableFieldId="50" dataDxfId="253"/>
    <tableColumn id="51" uniqueName="51" name="f2304_3" queryTableFieldId="51" dataDxfId="252"/>
    <tableColumn id="52" uniqueName="52" name="f2304_4" queryTableFieldId="52" dataDxfId="251"/>
    <tableColumn id="53" uniqueName="53" name="f2304_5" queryTableFieldId="53" dataDxfId="250"/>
    <tableColumn id="54" uniqueName="54" name="f2305_1" queryTableFieldId="54" dataDxfId="249"/>
    <tableColumn id="55" uniqueName="55" name="f2305_2" queryTableFieldId="55" dataDxfId="248"/>
    <tableColumn id="56" uniqueName="56" name="f2305_3" queryTableFieldId="56" dataDxfId="247"/>
    <tableColumn id="57" uniqueName="57" name="f2305_4" queryTableFieldId="57" dataDxfId="246"/>
    <tableColumn id="58" uniqueName="58" name="f2305_5" queryTableFieldId="58" dataDxfId="245"/>
    <tableColumn id="59" uniqueName="59" name="f2306_1" queryTableFieldId="59" dataDxfId="244"/>
    <tableColumn id="60" uniqueName="60" name="f2306_2" queryTableFieldId="60" dataDxfId="243"/>
    <tableColumn id="61" uniqueName="61" name="f2306_3" queryTableFieldId="61" dataDxfId="242"/>
    <tableColumn id="62" uniqueName="62" name="f2306_4" queryTableFieldId="62" dataDxfId="241"/>
    <tableColumn id="63" uniqueName="63" name="f2306_5" queryTableFieldId="63" dataDxfId="240"/>
    <tableColumn id="64" uniqueName="64" name="f2307_1" queryTableFieldId="64" dataDxfId="239"/>
    <tableColumn id="65" uniqueName="65" name="f2307_2" queryTableFieldId="65" dataDxfId="238"/>
    <tableColumn id="66" uniqueName="66" name="f2307_3" queryTableFieldId="66" dataDxfId="237"/>
    <tableColumn id="67" uniqueName="67" name="f2307_4" queryTableFieldId="67" dataDxfId="236"/>
    <tableColumn id="68" uniqueName="68" name="f2307_5" queryTableFieldId="68" dataDxfId="235"/>
    <tableColumn id="69" uniqueName="69" name="f2308_1" queryTableFieldId="69" dataDxfId="234"/>
    <tableColumn id="70" uniqueName="70" name="f2308_2" queryTableFieldId="70" dataDxfId="233"/>
    <tableColumn id="71" uniqueName="71" name="f2308_3" queryTableFieldId="71" dataDxfId="232"/>
    <tableColumn id="72" uniqueName="72" name="f2308_4" queryTableFieldId="72" dataDxfId="231"/>
    <tableColumn id="73" uniqueName="73" name="f2308_5" queryTableFieldId="73" dataDxfId="230"/>
    <tableColumn id="74" uniqueName="74" name="f2309_1" queryTableFieldId="74" dataDxfId="229"/>
    <tableColumn id="75" uniqueName="75" name="f2309_2" queryTableFieldId="75" dataDxfId="228"/>
    <tableColumn id="76" uniqueName="76" name="f2309_3" queryTableFieldId="76" dataDxfId="227"/>
    <tableColumn id="77" uniqueName="77" name="f2309_4" queryTableFieldId="77" dataDxfId="226"/>
    <tableColumn id="78" uniqueName="78" name="f2309_5" queryTableFieldId="78" dataDxfId="225"/>
    <tableColumn id="79" uniqueName="79" name="f2310_1" queryTableFieldId="79" dataDxfId="224"/>
    <tableColumn id="80" uniqueName="80" name="f2310_2" queryTableFieldId="80" dataDxfId="223"/>
    <tableColumn id="81" uniqueName="81" name="f2310_3" queryTableFieldId="81" dataDxfId="222"/>
    <tableColumn id="82" uniqueName="82" name="f2310_4" queryTableFieldId="82" dataDxfId="221"/>
    <tableColumn id="83" uniqueName="83" name="f2310_5" queryTableFieldId="83" dataDxfId="220"/>
    <tableColumn id="84" uniqueName="84" name="f2311_1" queryTableFieldId="84" dataDxfId="219"/>
    <tableColumn id="85" uniqueName="85" name="f2311_2" queryTableFieldId="85" dataDxfId="218"/>
    <tableColumn id="86" uniqueName="86" name="f2311_3" queryTableFieldId="86" dataDxfId="217"/>
    <tableColumn id="87" uniqueName="87" name="f2311_4" queryTableFieldId="87" dataDxfId="216"/>
    <tableColumn id="88" uniqueName="88" name="f2311_5" queryTableFieldId="88" dataDxfId="215"/>
    <tableColumn id="89" uniqueName="89" name="f2312_1" queryTableFieldId="89" dataDxfId="214"/>
    <tableColumn id="90" uniqueName="90" name="f2312_2" queryTableFieldId="90" dataDxfId="213"/>
    <tableColumn id="91" uniqueName="91" name="f2312_3" queryTableFieldId="91" dataDxfId="212"/>
    <tableColumn id="92" uniqueName="92" name="f2312_4" queryTableFieldId="92" dataDxfId="211"/>
    <tableColumn id="93" uniqueName="93" name="f2312_5" queryTableFieldId="93" dataDxfId="210"/>
    <tableColumn id="94" uniqueName="94" name="f2313_1" queryTableFieldId="94" dataDxfId="209"/>
    <tableColumn id="95" uniqueName="95" name="f2313_2" queryTableFieldId="95" dataDxfId="208"/>
    <tableColumn id="96" uniqueName="96" name="f2314_1" queryTableFieldId="96" dataDxfId="207"/>
    <tableColumn id="97" uniqueName="97" name="f2314_2" queryTableFieldId="97" dataDxfId="206"/>
    <tableColumn id="98" uniqueName="98" name="f2401_1" queryTableFieldId="98" dataDxfId="205"/>
    <tableColumn id="99" uniqueName="99" name="f2401_2" queryTableFieldId="99" dataDxfId="204"/>
    <tableColumn id="100" uniqueName="100" name="f2401_3" queryTableFieldId="100" dataDxfId="203"/>
    <tableColumn id="101" uniqueName="101" name="f2401_4" queryTableFieldId="101" dataDxfId="202"/>
    <tableColumn id="102" uniqueName="102" name="f2401_5" queryTableFieldId="102" dataDxfId="201"/>
    <tableColumn id="103" uniqueName="103" name="f2401_6" queryTableFieldId="103" dataDxfId="200"/>
    <tableColumn id="104" uniqueName="104" name="f2401_7" queryTableFieldId="104" dataDxfId="199"/>
    <tableColumn id="105" uniqueName="105" name="f2401_8" queryTableFieldId="105" dataDxfId="198"/>
    <tableColumn id="106" uniqueName="106" name="f2402_1" queryTableFieldId="106" dataDxfId="197"/>
    <tableColumn id="107" uniqueName="107" name="f2402_2" queryTableFieldId="107" dataDxfId="196"/>
    <tableColumn id="108" uniqueName="108" name="f2402_3" queryTableFieldId="108" dataDxfId="195"/>
    <tableColumn id="109" uniqueName="109" name="f2402_4" queryTableFieldId="109" dataDxfId="194"/>
    <tableColumn id="110" uniqueName="110" name="f2402_5" queryTableFieldId="110" dataDxfId="193"/>
    <tableColumn id="111" uniqueName="111" name="f2402_6" queryTableFieldId="111" dataDxfId="192"/>
    <tableColumn id="112" uniqueName="112" name="f2402_7" queryTableFieldId="112" dataDxfId="191"/>
    <tableColumn id="113" uniqueName="113" name="f2402_8" queryTableFieldId="113" dataDxfId="190"/>
    <tableColumn id="114" uniqueName="114" name="f2403_1" queryTableFieldId="114" dataDxfId="189"/>
    <tableColumn id="115" uniqueName="115" name="f2403_2" queryTableFieldId="115" dataDxfId="188"/>
    <tableColumn id="116" uniqueName="116" name="f2403_3" queryTableFieldId="116" dataDxfId="187"/>
    <tableColumn id="117" uniqueName="117" name="f2403_4" queryTableFieldId="117" dataDxfId="186"/>
    <tableColumn id="118" uniqueName="118" name="f2403_5" queryTableFieldId="118" dataDxfId="185"/>
    <tableColumn id="119" uniqueName="119" name="f2403_6" queryTableFieldId="119" dataDxfId="184"/>
    <tableColumn id="120" uniqueName="120" name="f2403_7" queryTableFieldId="120" dataDxfId="183"/>
    <tableColumn id="121" uniqueName="121" name="f2403_8" queryTableFieldId="121" dataDxfId="182"/>
    <tableColumn id="122" uniqueName="122" name="f2404_1" queryTableFieldId="122" dataDxfId="181"/>
    <tableColumn id="123" uniqueName="123" name="f2404_2" queryTableFieldId="123" dataDxfId="180"/>
    <tableColumn id="124" uniqueName="124" name="f2404_3" queryTableFieldId="124" dataDxfId="179"/>
    <tableColumn id="125" uniqueName="125" name="f2404_4" queryTableFieldId="125" dataDxfId="178"/>
    <tableColumn id="126" uniqueName="126" name="f2404_5" queryTableFieldId="126" dataDxfId="177"/>
    <tableColumn id="127" uniqueName="127" name="f2404_6" queryTableFieldId="127" dataDxfId="176"/>
    <tableColumn id="128" uniqueName="128" name="f2404_7" queryTableFieldId="128" dataDxfId="175"/>
    <tableColumn id="129" uniqueName="129" name="f2404_8" queryTableFieldId="129" dataDxfId="174"/>
    <tableColumn id="130" uniqueName="130" name="f2405_1" queryTableFieldId="130" dataDxfId="173"/>
    <tableColumn id="131" uniqueName="131" name="f2405_2" queryTableFieldId="131" dataDxfId="172"/>
    <tableColumn id="132" uniqueName="132" name="f2405_3" queryTableFieldId="132" dataDxfId="171"/>
    <tableColumn id="133" uniqueName="133" name="f2405_4" queryTableFieldId="133" dataDxfId="170"/>
    <tableColumn id="134" uniqueName="134" name="f2405_5" queryTableFieldId="134" dataDxfId="169"/>
    <tableColumn id="135" uniqueName="135" name="f2405_6" queryTableFieldId="135" dataDxfId="168"/>
    <tableColumn id="136" uniqueName="136" name="f2405_7" queryTableFieldId="136" dataDxfId="167"/>
    <tableColumn id="137" uniqueName="137" name="f2405_8" queryTableFieldId="137" dataDxfId="166"/>
    <tableColumn id="138" uniqueName="138" name="f2406_1" queryTableFieldId="138" dataDxfId="165"/>
    <tableColumn id="139" uniqueName="139" name="f2406_2" queryTableFieldId="139" dataDxfId="164"/>
    <tableColumn id="140" uniqueName="140" name="f2406_3" queryTableFieldId="140" dataDxfId="163"/>
    <tableColumn id="141" uniqueName="141" name="f2406_4" queryTableFieldId="141" dataDxfId="162"/>
    <tableColumn id="142" uniqueName="142" name="f2406_5" queryTableFieldId="142" dataDxfId="161"/>
    <tableColumn id="143" uniqueName="143" name="f2406_6" queryTableFieldId="143" dataDxfId="160"/>
    <tableColumn id="144" uniqueName="144" name="f2406_7" queryTableFieldId="144" dataDxfId="159"/>
    <tableColumn id="145" uniqueName="145" name="f2406_8" queryTableFieldId="145" dataDxfId="158"/>
    <tableColumn id="146" uniqueName="146" name="f2407_1" queryTableFieldId="146" dataDxfId="157"/>
    <tableColumn id="147" uniqueName="147" name="f2407_2" queryTableFieldId="147" dataDxfId="156"/>
    <tableColumn id="148" uniqueName="148" name="f2407_3" queryTableFieldId="148" dataDxfId="155"/>
    <tableColumn id="149" uniqueName="149" name="f2407_4" queryTableFieldId="149" dataDxfId="154"/>
    <tableColumn id="150" uniqueName="150" name="f2407_5" queryTableFieldId="150" dataDxfId="153"/>
    <tableColumn id="151" uniqueName="151" name="f2407_6" queryTableFieldId="151" dataDxfId="152"/>
    <tableColumn id="152" uniqueName="152" name="f2407_7" queryTableFieldId="152" dataDxfId="151"/>
    <tableColumn id="153" uniqueName="153" name="f2407_8" queryTableFieldId="153" dataDxfId="150"/>
    <tableColumn id="154" uniqueName="154" name="f2408_1" queryTableFieldId="154" dataDxfId="149"/>
    <tableColumn id="155" uniqueName="155" name="f2408_2" queryTableFieldId="155" dataDxfId="148"/>
    <tableColumn id="156" uniqueName="156" name="f2408_3" queryTableFieldId="156" dataDxfId="147"/>
    <tableColumn id="157" uniqueName="157" name="f2408_4" queryTableFieldId="157" dataDxfId="146"/>
    <tableColumn id="158" uniqueName="158" name="f2408_5" queryTableFieldId="158" dataDxfId="145"/>
    <tableColumn id="159" uniqueName="159" name="f2408_6" queryTableFieldId="159" dataDxfId="144"/>
    <tableColumn id="160" uniqueName="160" name="f2408_7" queryTableFieldId="160" dataDxfId="143"/>
    <tableColumn id="161" uniqueName="161" name="f2408_8" queryTableFieldId="161" dataDxfId="142"/>
    <tableColumn id="162" uniqueName="162" name="f2409_1" queryTableFieldId="162" dataDxfId="141"/>
    <tableColumn id="163" uniqueName="163" name="f2409_2" queryTableFieldId="163" dataDxfId="140"/>
    <tableColumn id="164" uniqueName="164" name="f2409_3" queryTableFieldId="164" dataDxfId="139"/>
    <tableColumn id="165" uniqueName="165" name="f2409_4" queryTableFieldId="165" dataDxfId="138"/>
    <tableColumn id="166" uniqueName="166" name="f2409_5" queryTableFieldId="166" dataDxfId="137"/>
    <tableColumn id="167" uniqueName="167" name="f2409_6" queryTableFieldId="167" dataDxfId="136"/>
    <tableColumn id="168" uniqueName="168" name="f2409_7" queryTableFieldId="168" dataDxfId="135"/>
    <tableColumn id="169" uniqueName="169" name="f2409_8" queryTableFieldId="169" dataDxfId="134"/>
    <tableColumn id="170" uniqueName="170" name="f2410_1" queryTableFieldId="170" dataDxfId="133"/>
    <tableColumn id="171" uniqueName="171" name="f2410_2" queryTableFieldId="171" dataDxfId="132"/>
    <tableColumn id="172" uniqueName="172" name="f2410_3" queryTableFieldId="172" dataDxfId="131"/>
    <tableColumn id="173" uniqueName="173" name="f2410_4" queryTableFieldId="173" dataDxfId="130"/>
    <tableColumn id="174" uniqueName="174" name="f2410_5" queryTableFieldId="174" dataDxfId="129"/>
    <tableColumn id="175" uniqueName="175" name="f2410_6" queryTableFieldId="175" dataDxfId="128"/>
    <tableColumn id="176" uniqueName="176" name="f2410_7" queryTableFieldId="176" dataDxfId="127"/>
    <tableColumn id="177" uniqueName="177" name="f2410_8" queryTableFieldId="177" dataDxfId="126"/>
    <tableColumn id="178" uniqueName="178" name="f2411_1" queryTableFieldId="178" dataDxfId="125"/>
    <tableColumn id="179" uniqueName="179" name="f2411_2" queryTableFieldId="179" dataDxfId="124"/>
    <tableColumn id="180" uniqueName="180" name="f2411_3" queryTableFieldId="180" dataDxfId="123"/>
    <tableColumn id="181" uniqueName="181" name="f2411_4" queryTableFieldId="181" dataDxfId="122"/>
    <tableColumn id="182" uniqueName="182" name="f2411_5" queryTableFieldId="182" dataDxfId="121"/>
    <tableColumn id="183" uniqueName="183" name="f2411_6" queryTableFieldId="183" dataDxfId="120"/>
    <tableColumn id="184" uniqueName="184" name="f2411_7" queryTableFieldId="184" dataDxfId="119"/>
    <tableColumn id="185" uniqueName="185" name="f2411_8" queryTableFieldId="185" dataDxfId="118"/>
    <tableColumn id="186" uniqueName="186" name="f2412_1" queryTableFieldId="186" dataDxfId="117"/>
    <tableColumn id="187" uniqueName="187" name="f2412_2" queryTableFieldId="187" dataDxfId="116"/>
    <tableColumn id="188" uniqueName="188" name="f2412_3" queryTableFieldId="188" dataDxfId="115"/>
    <tableColumn id="189" uniqueName="189" name="f2412_4" queryTableFieldId="189" dataDxfId="114"/>
    <tableColumn id="190" uniqueName="190" name="f2412_5" queryTableFieldId="190" dataDxfId="113"/>
    <tableColumn id="191" uniqueName="191" name="f2412_6" queryTableFieldId="191" dataDxfId="112"/>
    <tableColumn id="192" uniqueName="192" name="f2412_7" queryTableFieldId="192" dataDxfId="111"/>
    <tableColumn id="193" uniqueName="193" name="f2412_8" queryTableFieldId="193" dataDxfId="110"/>
    <tableColumn id="194" uniqueName="194" name="Kontrola" queryTableFieldId="194" dataDxfId="109"/>
    <tableColumn id="195" uniqueName="195" name="Souhlas" queryTableFieldId="195" dataDxfId="108"/>
    <tableColumn id="196" uniqueName="196" name="Vyplneno" queryTableFieldId="196" dataDxfId="10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ulka_Dotaz_z_MySQLDivadla_110" displayName="Tabulka_Dotaz_z_MySQLDivadla_110" ref="A1:CN62" tableType="queryTable" totalsRowShown="0" headerRowDxfId="106" dataDxfId="105">
  <autoFilter ref="A1:CN62"/>
  <sortState ref="A2:CN62">
    <sortCondition ref="A1:A61"/>
  </sortState>
  <tableColumns count="92">
    <tableColumn id="1" uniqueName="1" name="StatID" queryTableFieldId="1" dataDxfId="104"/>
    <tableColumn id="2" uniqueName="2" name="Kraj" queryTableFieldId="2" dataDxfId="103"/>
    <tableColumn id="91" uniqueName="91" name="NázevKraj" queryTableFieldId="91" dataDxfId="102">
      <calculatedColumnFormula>VLOOKUP(Tabulka_Dotaz_z_MySQLDivadla_110[[#This Row],[Kraj]],Tabulka_Dotaz_z_SQL3[],3,TRUE)</calculatedColumnFormula>
    </tableColumn>
    <tableColumn id="89" uniqueName="89" name="kodZriz" queryTableFieldId="89" dataDxfId="101">
      <calculatedColumnFormula>TRIM(VLOOKUP(Tabulka_Dotaz_z_MySQLDivadla_110[[#This Row],[StatID]],Tabulka_Dotaz_z_SqlDivadla[#All],7,FALSE))</calculatedColumnFormula>
    </tableColumn>
    <tableColumn id="90" uniqueName="90" name="Typzriz" queryTableFieldId="90" dataDxfId="100">
      <calculatedColumnFormula>VLOOKUP(Tabulka_Dotaz_z_MySQLDivadla_110[[#This Row],[kodZriz]],Tabulka_Dotaz_z_SQL[],8,TRUE)</calculatedColumnFormula>
    </tableColumn>
    <tableColumn id="3" uniqueName="3" name="JednotkaID" queryTableFieldId="3" dataDxfId="99"/>
    <tableColumn id="4" uniqueName="4" name="f0101_1" queryTableFieldId="4" dataDxfId="98"/>
    <tableColumn id="5" uniqueName="5" name="f0101_2" queryTableFieldId="5" dataDxfId="97"/>
    <tableColumn id="6" uniqueName="6" name="f0102_1" queryTableFieldId="6" dataDxfId="96"/>
    <tableColumn id="7" uniqueName="7" name="f0102_2" queryTableFieldId="7" dataDxfId="95"/>
    <tableColumn id="8" uniqueName="8" name="f0103_1" queryTableFieldId="8" dataDxfId="94"/>
    <tableColumn id="9" uniqueName="9" name="f0103_2" queryTableFieldId="9" dataDxfId="93"/>
    <tableColumn id="10" uniqueName="10" name="f0104_1" queryTableFieldId="10" dataDxfId="92"/>
    <tableColumn id="11" uniqueName="11" name="f0104_2" queryTableFieldId="11" dataDxfId="91"/>
    <tableColumn id="12" uniqueName="12" name="f0105_1" queryTableFieldId="12" dataDxfId="90"/>
    <tableColumn id="13" uniqueName="13" name="f0105_2" queryTableFieldId="13" dataDxfId="89"/>
    <tableColumn id="14" uniqueName="14" name="f0106_1" queryTableFieldId="14" dataDxfId="88"/>
    <tableColumn id="15" uniqueName="15" name="f0107_1" queryTableFieldId="15" dataDxfId="87"/>
    <tableColumn id="16" uniqueName="16" name="f0108_1" queryTableFieldId="16" dataDxfId="86"/>
    <tableColumn id="17" uniqueName="17" name="f0109_1" queryTableFieldId="17" dataDxfId="85"/>
    <tableColumn id="18" uniqueName="18" name="f0110_1" queryTableFieldId="18" dataDxfId="84"/>
    <tableColumn id="19" uniqueName="19" name="f0111_1" queryTableFieldId="19" dataDxfId="83"/>
    <tableColumn id="20" uniqueName="20" name="f0112_1" queryTableFieldId="20" dataDxfId="82"/>
    <tableColumn id="21" uniqueName="21" name="f0113_1" queryTableFieldId="21" dataDxfId="81"/>
    <tableColumn id="22" uniqueName="22" name="f0114_1" queryTableFieldId="22" dataDxfId="80"/>
    <tableColumn id="23" uniqueName="23" name="f0115_1" queryTableFieldId="23" dataDxfId="79"/>
    <tableColumn id="92" uniqueName="92" name="f0115" queryTableFieldId="92" dataDxfId="78">
      <calculatedColumnFormula>IF(Tabulka_Dotaz_z_MySQLDivadla_110[[#This Row],[f0115_1]]=1,"ANO","NE")</calculatedColumnFormula>
    </tableColumn>
    <tableColumn id="24" uniqueName="24" name="f2501_1" queryTableFieldId="24" dataDxfId="77"/>
    <tableColumn id="25" uniqueName="25" name="f2502_1" queryTableFieldId="25" dataDxfId="76"/>
    <tableColumn id="26" uniqueName="26" name="f2503_1" queryTableFieldId="26" dataDxfId="75"/>
    <tableColumn id="27" uniqueName="27" name="f2504_1" queryTableFieldId="27" dataDxfId="74"/>
    <tableColumn id="28" uniqueName="28" name="f2505_1" queryTableFieldId="28" dataDxfId="73"/>
    <tableColumn id="29" uniqueName="29" name="f2506_1" queryTableFieldId="29" dataDxfId="72"/>
    <tableColumn id="30" uniqueName="30" name="f2507_1" queryTableFieldId="30" dataDxfId="71"/>
    <tableColumn id="31" uniqueName="31" name="f2508_1" queryTableFieldId="31" dataDxfId="70"/>
    <tableColumn id="32" uniqueName="32" name="f2509_1" queryTableFieldId="32" dataDxfId="69"/>
    <tableColumn id="33" uniqueName="33" name="f2510_1" queryTableFieldId="33" dataDxfId="68"/>
    <tableColumn id="34" uniqueName="34" name="f2511_1" queryTableFieldId="34" dataDxfId="67"/>
    <tableColumn id="35" uniqueName="35" name="f2512_1" queryTableFieldId="35" dataDxfId="66"/>
    <tableColumn id="36" uniqueName="36" name="f2513_1" queryTableFieldId="36" dataDxfId="65"/>
    <tableColumn id="37" uniqueName="37" name="f2514_1" queryTableFieldId="37" dataDxfId="64"/>
    <tableColumn id="38" uniqueName="38" name="f2515_1" queryTableFieldId="38" dataDxfId="63"/>
    <tableColumn id="39" uniqueName="39" name="f2516_1" queryTableFieldId="39" dataDxfId="62"/>
    <tableColumn id="40" uniqueName="40" name="f2517_1" queryTableFieldId="40" dataDxfId="61"/>
    <tableColumn id="41" uniqueName="41" name="f2518_1" queryTableFieldId="41" dataDxfId="60"/>
    <tableColumn id="42" uniqueName="42" name="f2601_1" queryTableFieldId="42" dataDxfId="59"/>
    <tableColumn id="43" uniqueName="43" name="f2602_1" queryTableFieldId="43" dataDxfId="58"/>
    <tableColumn id="44" uniqueName="44" name="f2603_1" queryTableFieldId="44" dataDxfId="57"/>
    <tableColumn id="45" uniqueName="45" name="f2604_1" queryTableFieldId="45" dataDxfId="56"/>
    <tableColumn id="46" uniqueName="46" name="f2605_1" queryTableFieldId="46" dataDxfId="55"/>
    <tableColumn id="47" uniqueName="47" name="f2606_1" queryTableFieldId="47" dataDxfId="54"/>
    <tableColumn id="48" uniqueName="48" name="f2607_1" queryTableFieldId="48" dataDxfId="53"/>
    <tableColumn id="49" uniqueName="49" name="f2608_1" queryTableFieldId="49" dataDxfId="52"/>
    <tableColumn id="50" uniqueName="50" name="f2609_1" queryTableFieldId="50" dataDxfId="51"/>
    <tableColumn id="51" uniqueName="51" name="f2610_1" queryTableFieldId="51" dataDxfId="50"/>
    <tableColumn id="52" uniqueName="52" name="f2611_1" queryTableFieldId="52" dataDxfId="49"/>
    <tableColumn id="53" uniqueName="53" name="f2612_1" queryTableFieldId="53" dataDxfId="48"/>
    <tableColumn id="54" uniqueName="54" name="f2613_1" queryTableFieldId="54" dataDxfId="47"/>
    <tableColumn id="55" uniqueName="55" name="f2614_1" queryTableFieldId="55" dataDxfId="46"/>
    <tableColumn id="56" uniqueName="56" name="f2615_1" queryTableFieldId="56" dataDxfId="45"/>
    <tableColumn id="57" uniqueName="57" name="f2616_1" queryTableFieldId="57" dataDxfId="44"/>
    <tableColumn id="58" uniqueName="58" name="f2701_1" queryTableFieldId="58" dataDxfId="43"/>
    <tableColumn id="59" uniqueName="59" name="f2701_2" queryTableFieldId="59" dataDxfId="42"/>
    <tableColumn id="60" uniqueName="60" name="f2702_1" queryTableFieldId="60" dataDxfId="41"/>
    <tableColumn id="61" uniqueName="61" name="f2702_2" queryTableFieldId="61" dataDxfId="40"/>
    <tableColumn id="62" uniqueName="62" name="f2703_1" queryTableFieldId="62" dataDxfId="39"/>
    <tableColumn id="63" uniqueName="63" name="f2703_2" queryTableFieldId="63" dataDxfId="38"/>
    <tableColumn id="64" uniqueName="64" name="f2704_1" queryTableFieldId="64" dataDxfId="37"/>
    <tableColumn id="65" uniqueName="65" name="f2704_2" queryTableFieldId="65" dataDxfId="36"/>
    <tableColumn id="66" uniqueName="66" name="f2705_1" queryTableFieldId="66" dataDxfId="35"/>
    <tableColumn id="67" uniqueName="67" name="f2705_2" queryTableFieldId="67" dataDxfId="34"/>
    <tableColumn id="68" uniqueName="68" name="f2706_1" queryTableFieldId="68" dataDxfId="33"/>
    <tableColumn id="69" uniqueName="69" name="f2706_2" queryTableFieldId="69" dataDxfId="32"/>
    <tableColumn id="70" uniqueName="70" name="f2707_1" queryTableFieldId="70" dataDxfId="31"/>
    <tableColumn id="71" uniqueName="71" name="f2707_2" queryTableFieldId="71" dataDxfId="30"/>
    <tableColumn id="72" uniqueName="72" name="f2708_1" queryTableFieldId="72" dataDxfId="29"/>
    <tableColumn id="73" uniqueName="73" name="f2708_2" queryTableFieldId="73" dataDxfId="28"/>
    <tableColumn id="74" uniqueName="74" name="f2709_1" queryTableFieldId="74" dataDxfId="27"/>
    <tableColumn id="75" uniqueName="75" name="f2709_2" queryTableFieldId="75" dataDxfId="26"/>
    <tableColumn id="76" uniqueName="76" name="f2710_1" queryTableFieldId="76" dataDxfId="25"/>
    <tableColumn id="77" uniqueName="77" name="f2710_2" queryTableFieldId="77" dataDxfId="24"/>
    <tableColumn id="78" uniqueName="78" name="f2711_1" queryTableFieldId="78" dataDxfId="23"/>
    <tableColumn id="79" uniqueName="79" name="f2711_2" queryTableFieldId="79" dataDxfId="22"/>
    <tableColumn id="80" uniqueName="80" name="f2801_1" queryTableFieldId="80" dataDxfId="21"/>
    <tableColumn id="81" uniqueName="81" name="f2801_2" queryTableFieldId="81" dataDxfId="20"/>
    <tableColumn id="82" uniqueName="82" name="f2802_1" queryTableFieldId="82" dataDxfId="19"/>
    <tableColumn id="83" uniqueName="83" name="f2802_2" queryTableFieldId="83" dataDxfId="18"/>
    <tableColumn id="84" uniqueName="84" name="f2803_1" queryTableFieldId="84" dataDxfId="17"/>
    <tableColumn id="85" uniqueName="85" name="f2803_2" queryTableFieldId="85" dataDxfId="16"/>
    <tableColumn id="86" uniqueName="86" name="Kontrola" queryTableFieldId="86" dataDxfId="15"/>
    <tableColumn id="87" uniqueName="87" name="Souhlas" queryTableFieldId="87" dataDxfId="14"/>
    <tableColumn id="88" uniqueName="88" name="Vyplneno" queryTableFieldId="88" data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499984740745262"/>
  </sheetPr>
  <dimension ref="A1:E15"/>
  <sheetViews>
    <sheetView workbookViewId="0">
      <selection sqref="A1:E15"/>
    </sheetView>
  </sheetViews>
  <sheetFormatPr defaultRowHeight="15" x14ac:dyDescent="0.25"/>
  <cols>
    <col min="1" max="1" width="8.140625" bestFit="1" customWidth="1"/>
    <col min="2" max="2" width="13.28515625" bestFit="1" customWidth="1"/>
    <col min="3" max="3" width="19.85546875" bestFit="1" customWidth="1"/>
    <col min="4" max="4" width="33.85546875" bestFit="1" customWidth="1"/>
    <col min="5" max="5" width="12.5703125" bestFit="1" customWidth="1"/>
  </cols>
  <sheetData>
    <row r="1" spans="1:5" x14ac:dyDescent="0.25">
      <c r="A1" t="s">
        <v>5793</v>
      </c>
      <c r="B1" t="s">
        <v>5709</v>
      </c>
      <c r="C1" t="s">
        <v>5794</v>
      </c>
      <c r="D1" t="s">
        <v>5795</v>
      </c>
      <c r="E1" t="s">
        <v>5796</v>
      </c>
    </row>
    <row r="2" spans="1:5" x14ac:dyDescent="0.25">
      <c r="A2" t="s">
        <v>782</v>
      </c>
      <c r="B2" s="1">
        <v>36865</v>
      </c>
      <c r="C2" t="s">
        <v>788</v>
      </c>
      <c r="D2" t="s">
        <v>5797</v>
      </c>
      <c r="E2" t="s">
        <v>5740</v>
      </c>
    </row>
    <row r="3" spans="1:5" x14ac:dyDescent="0.25">
      <c r="A3" t="s">
        <v>804</v>
      </c>
      <c r="B3" s="1">
        <v>36865</v>
      </c>
      <c r="C3" t="s">
        <v>5798</v>
      </c>
      <c r="D3" t="s">
        <v>5799</v>
      </c>
      <c r="E3" t="s">
        <v>6702</v>
      </c>
    </row>
    <row r="4" spans="1:5" x14ac:dyDescent="0.25">
      <c r="A4" t="s">
        <v>789</v>
      </c>
      <c r="B4" s="1">
        <v>36865</v>
      </c>
      <c r="C4" t="s">
        <v>5800</v>
      </c>
      <c r="D4" t="s">
        <v>5801</v>
      </c>
      <c r="E4" t="s">
        <v>6703</v>
      </c>
    </row>
    <row r="5" spans="1:5" x14ac:dyDescent="0.25">
      <c r="A5" t="s">
        <v>812</v>
      </c>
      <c r="B5" s="1">
        <v>36865</v>
      </c>
      <c r="C5" t="s">
        <v>852</v>
      </c>
      <c r="D5" t="s">
        <v>5802</v>
      </c>
      <c r="E5" t="s">
        <v>6704</v>
      </c>
    </row>
    <row r="6" spans="1:5" x14ac:dyDescent="0.25">
      <c r="A6" t="s">
        <v>803</v>
      </c>
      <c r="B6" s="1">
        <v>36865</v>
      </c>
      <c r="C6" t="s">
        <v>5803</v>
      </c>
      <c r="D6" t="s">
        <v>5804</v>
      </c>
      <c r="E6" t="s">
        <v>6705</v>
      </c>
    </row>
    <row r="7" spans="1:5" x14ac:dyDescent="0.25">
      <c r="A7" t="s">
        <v>797</v>
      </c>
      <c r="B7" s="1">
        <v>36865</v>
      </c>
      <c r="C7" t="s">
        <v>5805</v>
      </c>
      <c r="D7" t="s">
        <v>5806</v>
      </c>
      <c r="E7" t="s">
        <v>6706</v>
      </c>
    </row>
    <row r="8" spans="1:5" x14ac:dyDescent="0.25">
      <c r="A8" t="s">
        <v>809</v>
      </c>
      <c r="B8" s="1">
        <v>36865</v>
      </c>
      <c r="C8" t="s">
        <v>5807</v>
      </c>
      <c r="D8" t="s">
        <v>5808</v>
      </c>
      <c r="E8" t="s">
        <v>6707</v>
      </c>
    </row>
    <row r="9" spans="1:5" x14ac:dyDescent="0.25">
      <c r="A9" t="s">
        <v>823</v>
      </c>
      <c r="B9" s="1">
        <v>36865</v>
      </c>
      <c r="C9" t="s">
        <v>5809</v>
      </c>
      <c r="D9" t="s">
        <v>5810</v>
      </c>
      <c r="E9" t="s">
        <v>6708</v>
      </c>
    </row>
    <row r="10" spans="1:5" x14ac:dyDescent="0.25">
      <c r="A10" t="s">
        <v>791</v>
      </c>
      <c r="B10" s="1">
        <v>36865</v>
      </c>
      <c r="C10" t="s">
        <v>5811</v>
      </c>
      <c r="D10" t="s">
        <v>5812</v>
      </c>
      <c r="E10" t="s">
        <v>6709</v>
      </c>
    </row>
    <row r="11" spans="1:5" x14ac:dyDescent="0.25">
      <c r="A11" t="s">
        <v>6697</v>
      </c>
      <c r="B11" s="1">
        <v>39448</v>
      </c>
      <c r="C11" t="s">
        <v>6700</v>
      </c>
      <c r="D11" t="s">
        <v>6701</v>
      </c>
      <c r="E11" t="s">
        <v>6710</v>
      </c>
    </row>
    <row r="12" spans="1:5" x14ac:dyDescent="0.25">
      <c r="A12" t="s">
        <v>6698</v>
      </c>
      <c r="B12" s="1">
        <v>39448</v>
      </c>
      <c r="C12" t="s">
        <v>5813</v>
      </c>
      <c r="D12" t="s">
        <v>5814</v>
      </c>
      <c r="E12" t="s">
        <v>6711</v>
      </c>
    </row>
    <row r="13" spans="1:5" x14ac:dyDescent="0.25">
      <c r="A13" t="s">
        <v>795</v>
      </c>
      <c r="B13" s="1">
        <v>36865</v>
      </c>
      <c r="C13" t="s">
        <v>5815</v>
      </c>
      <c r="D13" t="s">
        <v>5816</v>
      </c>
      <c r="E13" t="s">
        <v>6712</v>
      </c>
    </row>
    <row r="14" spans="1:5" x14ac:dyDescent="0.25">
      <c r="A14" t="s">
        <v>815</v>
      </c>
      <c r="B14" s="1">
        <v>36865</v>
      </c>
      <c r="C14" t="s">
        <v>5817</v>
      </c>
      <c r="D14" t="s">
        <v>5818</v>
      </c>
      <c r="E14" t="s">
        <v>6713</v>
      </c>
    </row>
    <row r="15" spans="1:5" x14ac:dyDescent="0.25">
      <c r="A15" t="s">
        <v>794</v>
      </c>
      <c r="B15" s="1">
        <v>36865</v>
      </c>
      <c r="C15" t="s">
        <v>854</v>
      </c>
      <c r="D15" t="s">
        <v>5819</v>
      </c>
      <c r="E15" t="s">
        <v>6714</v>
      </c>
    </row>
  </sheetData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92D050"/>
  </sheetPr>
  <dimension ref="A3:GF8"/>
  <sheetViews>
    <sheetView workbookViewId="0">
      <pane xSplit="1" ySplit="4" topLeftCell="FA5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bestFit="1" customWidth="1"/>
    <col min="2" max="2" width="17.85546875" style="10" bestFit="1" customWidth="1"/>
    <col min="3" max="17" width="15.5703125" style="10" bestFit="1" customWidth="1"/>
    <col min="18" max="18" width="14.5703125" style="10" bestFit="1" customWidth="1"/>
    <col min="19" max="188" width="15.5703125" style="10" bestFit="1" customWidth="1"/>
    <col min="189" max="189" width="15.7109375" style="10" bestFit="1" customWidth="1"/>
    <col min="190" max="16384" width="9.140625" style="10"/>
  </cols>
  <sheetData>
    <row r="3" spans="1:188" ht="15" x14ac:dyDescent="0.25">
      <c r="A3"/>
      <c r="B3" s="17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ht="15" x14ac:dyDescent="0.25">
      <c r="A4" s="17" t="s">
        <v>918</v>
      </c>
      <c r="B4" t="s">
        <v>5792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s="19" t="s">
        <v>1433</v>
      </c>
      <c r="T4" s="19" t="s">
        <v>1434</v>
      </c>
      <c r="U4" s="19" t="s">
        <v>1435</v>
      </c>
      <c r="V4" s="19" t="s">
        <v>1436</v>
      </c>
      <c r="W4" s="19" t="s">
        <v>1437</v>
      </c>
      <c r="X4" s="19" t="s">
        <v>1438</v>
      </c>
      <c r="Y4" s="19" t="s">
        <v>1439</v>
      </c>
      <c r="Z4" s="19" t="s">
        <v>1440</v>
      </c>
      <c r="AA4" s="19" t="s">
        <v>1441</v>
      </c>
      <c r="AB4" s="19" t="s">
        <v>1442</v>
      </c>
      <c r="AC4" t="s">
        <v>1443</v>
      </c>
      <c r="AD4" t="s">
        <v>1444</v>
      </c>
      <c r="AE4" t="s">
        <v>1445</v>
      </c>
      <c r="AF4" t="s">
        <v>1446</v>
      </c>
      <c r="AG4" t="s">
        <v>1447</v>
      </c>
      <c r="AH4" t="s">
        <v>1448</v>
      </c>
      <c r="AI4" t="s">
        <v>1449</v>
      </c>
      <c r="AJ4" t="s">
        <v>1450</v>
      </c>
      <c r="AK4" t="s">
        <v>1451</v>
      </c>
      <c r="AL4" t="s">
        <v>1452</v>
      </c>
      <c r="AM4" t="s">
        <v>1453</v>
      </c>
      <c r="AN4" t="s">
        <v>1454</v>
      </c>
      <c r="AO4" t="s">
        <v>1455</v>
      </c>
      <c r="AP4" t="s">
        <v>1456</v>
      </c>
      <c r="AQ4" t="s">
        <v>1457</v>
      </c>
      <c r="AR4" t="s">
        <v>1458</v>
      </c>
      <c r="AS4" t="s">
        <v>1459</v>
      </c>
      <c r="AT4" t="s">
        <v>1460</v>
      </c>
      <c r="AU4" t="s">
        <v>1461</v>
      </c>
      <c r="AV4" t="s">
        <v>1462</v>
      </c>
      <c r="AW4" t="s">
        <v>1463</v>
      </c>
      <c r="AX4" t="s">
        <v>1464</v>
      </c>
      <c r="AY4" t="s">
        <v>1465</v>
      </c>
      <c r="AZ4" t="s">
        <v>1466</v>
      </c>
      <c r="BA4" t="s">
        <v>1467</v>
      </c>
      <c r="BB4" t="s">
        <v>1468</v>
      </c>
      <c r="BC4" t="s">
        <v>1469</v>
      </c>
      <c r="BD4" t="s">
        <v>1470</v>
      </c>
      <c r="BE4" t="s">
        <v>1471</v>
      </c>
      <c r="BF4" t="s">
        <v>1472</v>
      </c>
      <c r="BG4" t="s">
        <v>1473</v>
      </c>
      <c r="BH4" t="s">
        <v>1474</v>
      </c>
      <c r="BI4" t="s">
        <v>1475</v>
      </c>
      <c r="BJ4" t="s">
        <v>1476</v>
      </c>
      <c r="BK4" t="s">
        <v>1477</v>
      </c>
      <c r="BL4" t="s">
        <v>1478</v>
      </c>
      <c r="BM4" t="s">
        <v>1479</v>
      </c>
      <c r="BN4" t="s">
        <v>1480</v>
      </c>
      <c r="BO4" t="s">
        <v>1481</v>
      </c>
      <c r="BP4" t="s">
        <v>1482</v>
      </c>
      <c r="BQ4" t="s">
        <v>1483</v>
      </c>
      <c r="BR4" t="s">
        <v>1484</v>
      </c>
      <c r="BS4" t="s">
        <v>1485</v>
      </c>
      <c r="BT4" t="s">
        <v>1486</v>
      </c>
      <c r="BU4" t="s">
        <v>1487</v>
      </c>
      <c r="BV4" t="s">
        <v>1488</v>
      </c>
      <c r="BW4" t="s">
        <v>1489</v>
      </c>
      <c r="BX4" t="s">
        <v>1490</v>
      </c>
      <c r="BY4" t="s">
        <v>1491</v>
      </c>
      <c r="BZ4" t="s">
        <v>1492</v>
      </c>
      <c r="CA4" t="s">
        <v>1493</v>
      </c>
      <c r="CB4" t="s">
        <v>1494</v>
      </c>
      <c r="CC4" t="s">
        <v>1495</v>
      </c>
      <c r="CD4" t="s">
        <v>1496</v>
      </c>
      <c r="CE4" t="s">
        <v>1497</v>
      </c>
      <c r="CF4" t="s">
        <v>1498</v>
      </c>
      <c r="CG4" t="s">
        <v>1499</v>
      </c>
      <c r="CH4" t="s">
        <v>1500</v>
      </c>
      <c r="CI4" t="s">
        <v>1501</v>
      </c>
      <c r="CJ4" t="s">
        <v>1502</v>
      </c>
      <c r="CK4" t="s">
        <v>1503</v>
      </c>
      <c r="CL4" t="s">
        <v>1504</v>
      </c>
      <c r="CM4" t="s">
        <v>1505</v>
      </c>
      <c r="CN4" t="s">
        <v>1506</v>
      </c>
      <c r="CO4" t="s">
        <v>1507</v>
      </c>
      <c r="CP4" t="s">
        <v>1508</v>
      </c>
      <c r="CQ4" t="s">
        <v>1509</v>
      </c>
      <c r="CR4" t="s">
        <v>1510</v>
      </c>
      <c r="CS4" t="s">
        <v>1511</v>
      </c>
      <c r="CT4" t="s">
        <v>1512</v>
      </c>
      <c r="CU4" t="s">
        <v>1513</v>
      </c>
      <c r="CV4" t="s">
        <v>1514</v>
      </c>
      <c r="CW4" t="s">
        <v>1515</v>
      </c>
      <c r="CX4" t="s">
        <v>1516</v>
      </c>
      <c r="CY4" t="s">
        <v>1517</v>
      </c>
      <c r="CZ4" t="s">
        <v>1518</v>
      </c>
      <c r="DA4" t="s">
        <v>1519</v>
      </c>
      <c r="DB4" t="s">
        <v>1520</v>
      </c>
      <c r="DC4" t="s">
        <v>1521</v>
      </c>
      <c r="DD4" t="s">
        <v>1522</v>
      </c>
      <c r="DE4" t="s">
        <v>1523</v>
      </c>
      <c r="DF4" t="s">
        <v>1524</v>
      </c>
      <c r="DG4" t="s">
        <v>1525</v>
      </c>
      <c r="DH4" t="s">
        <v>1526</v>
      </c>
      <c r="DI4" t="s">
        <v>1527</v>
      </c>
      <c r="DJ4" t="s">
        <v>1528</v>
      </c>
      <c r="DK4" t="s">
        <v>1529</v>
      </c>
      <c r="DL4" t="s">
        <v>1530</v>
      </c>
      <c r="DM4" t="s">
        <v>1531</v>
      </c>
      <c r="DN4" t="s">
        <v>1532</v>
      </c>
      <c r="DO4" t="s">
        <v>1533</v>
      </c>
      <c r="DP4" t="s">
        <v>1534</v>
      </c>
      <c r="DQ4" t="s">
        <v>1535</v>
      </c>
      <c r="DR4" t="s">
        <v>1536</v>
      </c>
      <c r="DS4" t="s">
        <v>1537</v>
      </c>
      <c r="DT4" t="s">
        <v>1538</v>
      </c>
      <c r="DU4" t="s">
        <v>1539</v>
      </c>
      <c r="DV4" t="s">
        <v>1540</v>
      </c>
      <c r="DW4" t="s">
        <v>1541</v>
      </c>
      <c r="DX4" t="s">
        <v>1542</v>
      </c>
      <c r="DY4" t="s">
        <v>1543</v>
      </c>
      <c r="DZ4" t="s">
        <v>1544</v>
      </c>
      <c r="EA4" t="s">
        <v>1545</v>
      </c>
      <c r="EB4" t="s">
        <v>1546</v>
      </c>
      <c r="EC4" t="s">
        <v>1559</v>
      </c>
      <c r="ED4" t="s">
        <v>1547</v>
      </c>
      <c r="EE4" t="s">
        <v>1548</v>
      </c>
      <c r="EF4" t="s">
        <v>1549</v>
      </c>
      <c r="EG4" t="s">
        <v>1550</v>
      </c>
      <c r="EH4" t="s">
        <v>1551</v>
      </c>
      <c r="EI4" t="s">
        <v>1552</v>
      </c>
      <c r="EJ4" t="s">
        <v>1553</v>
      </c>
      <c r="EK4" t="s">
        <v>1554</v>
      </c>
      <c r="EL4" t="s">
        <v>1555</v>
      </c>
      <c r="EM4" t="s">
        <v>1556</v>
      </c>
      <c r="EN4" t="s">
        <v>1557</v>
      </c>
      <c r="EO4" t="s">
        <v>1558</v>
      </c>
      <c r="EP4" t="s">
        <v>1560</v>
      </c>
      <c r="EQ4" t="s">
        <v>1561</v>
      </c>
      <c r="ER4" t="s">
        <v>1562</v>
      </c>
      <c r="ES4" t="s">
        <v>1563</v>
      </c>
      <c r="ET4" t="s">
        <v>1564</v>
      </c>
      <c r="EU4" t="s">
        <v>1565</v>
      </c>
      <c r="EV4" t="s">
        <v>1566</v>
      </c>
      <c r="EW4" t="s">
        <v>1567</v>
      </c>
      <c r="EX4" t="s">
        <v>1568</v>
      </c>
      <c r="EY4" t="s">
        <v>1569</v>
      </c>
      <c r="EZ4" t="s">
        <v>1570</v>
      </c>
      <c r="FA4" t="s">
        <v>1571</v>
      </c>
      <c r="FB4" t="s">
        <v>1572</v>
      </c>
      <c r="FC4" t="s">
        <v>1573</v>
      </c>
      <c r="FD4" t="s">
        <v>1574</v>
      </c>
      <c r="FE4" t="s">
        <v>1575</v>
      </c>
      <c r="FF4" t="s">
        <v>1576</v>
      </c>
      <c r="FG4" t="s">
        <v>1577</v>
      </c>
      <c r="FH4" t="s">
        <v>1578</v>
      </c>
      <c r="FI4" t="s">
        <v>1579</v>
      </c>
      <c r="FJ4" t="s">
        <v>1580</v>
      </c>
      <c r="FK4" t="s">
        <v>1581</v>
      </c>
      <c r="FL4" t="s">
        <v>1582</v>
      </c>
      <c r="FM4" t="s">
        <v>1583</v>
      </c>
      <c r="FN4" t="s">
        <v>1584</v>
      </c>
      <c r="FO4" t="s">
        <v>1585</v>
      </c>
      <c r="FP4" t="s">
        <v>1586</v>
      </c>
      <c r="FQ4" t="s">
        <v>1587</v>
      </c>
      <c r="FR4" t="s">
        <v>1588</v>
      </c>
      <c r="FS4" t="s">
        <v>1589</v>
      </c>
      <c r="FT4" t="s">
        <v>1590</v>
      </c>
      <c r="FU4" t="s">
        <v>1591</v>
      </c>
      <c r="FV4" t="s">
        <v>1592</v>
      </c>
      <c r="FW4" t="s">
        <v>1593</v>
      </c>
      <c r="FX4" t="s">
        <v>1594</v>
      </c>
      <c r="FY4" t="s">
        <v>1595</v>
      </c>
      <c r="FZ4" t="s">
        <v>1596</v>
      </c>
      <c r="GA4" t="s">
        <v>1597</v>
      </c>
      <c r="GB4" t="s">
        <v>1598</v>
      </c>
      <c r="GC4" t="s">
        <v>1599</v>
      </c>
      <c r="GD4" t="s">
        <v>1600</v>
      </c>
      <c r="GE4" t="s">
        <v>1601</v>
      </c>
      <c r="GF4" t="s">
        <v>1602</v>
      </c>
    </row>
    <row r="5" spans="1:188" ht="15" x14ac:dyDescent="0.25">
      <c r="A5" s="18" t="s">
        <v>5757</v>
      </c>
      <c r="B5" s="21">
        <v>12</v>
      </c>
      <c r="C5" s="21">
        <v>16</v>
      </c>
      <c r="D5" s="21">
        <v>0</v>
      </c>
      <c r="E5" s="21">
        <v>4488</v>
      </c>
      <c r="F5" s="21">
        <v>296</v>
      </c>
      <c r="G5" s="21">
        <v>55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12</v>
      </c>
      <c r="S5" s="22">
        <v>6</v>
      </c>
      <c r="T5" s="22">
        <v>444</v>
      </c>
      <c r="U5" s="22">
        <v>15.5</v>
      </c>
      <c r="V5" s="22">
        <v>0</v>
      </c>
      <c r="W5" s="22">
        <v>36.5</v>
      </c>
      <c r="X5" s="22">
        <v>0</v>
      </c>
      <c r="Y5" s="22">
        <v>27</v>
      </c>
      <c r="Z5" s="22">
        <v>136.5</v>
      </c>
      <c r="AA5" s="22">
        <v>85</v>
      </c>
      <c r="AB5" s="22">
        <v>580.5</v>
      </c>
      <c r="AC5" s="21">
        <v>383</v>
      </c>
      <c r="AD5" s="21">
        <v>18</v>
      </c>
      <c r="AE5" s="21">
        <v>11</v>
      </c>
      <c r="AF5" s="21">
        <v>906</v>
      </c>
      <c r="AG5" s="21">
        <v>761</v>
      </c>
      <c r="AH5" s="21">
        <v>8</v>
      </c>
      <c r="AI5" s="21">
        <v>0</v>
      </c>
      <c r="AJ5" s="21">
        <v>0</v>
      </c>
      <c r="AK5" s="21">
        <v>9</v>
      </c>
      <c r="AL5" s="21">
        <v>7</v>
      </c>
      <c r="AM5" s="21">
        <v>3</v>
      </c>
      <c r="AN5" s="21">
        <v>0</v>
      </c>
      <c r="AO5" s="21">
        <v>0</v>
      </c>
      <c r="AP5" s="21">
        <v>3</v>
      </c>
      <c r="AQ5" s="21">
        <v>3</v>
      </c>
      <c r="AR5" s="21">
        <v>15</v>
      </c>
      <c r="AS5" s="21">
        <v>0</v>
      </c>
      <c r="AT5" s="21">
        <v>0</v>
      </c>
      <c r="AU5" s="21">
        <v>23</v>
      </c>
      <c r="AV5" s="21">
        <v>23</v>
      </c>
      <c r="AW5" s="21">
        <v>11</v>
      </c>
      <c r="AX5" s="21">
        <v>0</v>
      </c>
      <c r="AY5" s="21">
        <v>0</v>
      </c>
      <c r="AZ5" s="21">
        <v>11</v>
      </c>
      <c r="BA5" s="21">
        <v>11</v>
      </c>
      <c r="BB5" s="21">
        <v>113</v>
      </c>
      <c r="BC5" s="21">
        <v>20</v>
      </c>
      <c r="BD5" s="21">
        <v>19</v>
      </c>
      <c r="BE5" s="21">
        <v>287</v>
      </c>
      <c r="BF5" s="21">
        <v>254</v>
      </c>
      <c r="BG5" s="21">
        <v>140</v>
      </c>
      <c r="BH5" s="21">
        <v>0</v>
      </c>
      <c r="BI5" s="21">
        <v>0</v>
      </c>
      <c r="BJ5" s="21">
        <v>164</v>
      </c>
      <c r="BK5" s="21">
        <v>164</v>
      </c>
      <c r="BL5" s="21">
        <v>13</v>
      </c>
      <c r="BM5" s="21">
        <v>0</v>
      </c>
      <c r="BN5" s="21">
        <v>0</v>
      </c>
      <c r="BO5" s="21">
        <v>13</v>
      </c>
      <c r="BP5" s="21">
        <v>12</v>
      </c>
      <c r="BQ5" s="21">
        <v>8</v>
      </c>
      <c r="BR5" s="21">
        <v>3</v>
      </c>
      <c r="BS5" s="21">
        <v>3</v>
      </c>
      <c r="BT5" s="21">
        <v>57</v>
      </c>
      <c r="BU5" s="21">
        <v>25</v>
      </c>
      <c r="BV5" s="21">
        <v>208</v>
      </c>
      <c r="BW5" s="21">
        <v>32</v>
      </c>
      <c r="BX5" s="21">
        <v>32</v>
      </c>
      <c r="BY5" s="21">
        <v>294</v>
      </c>
      <c r="BZ5" s="21">
        <v>197</v>
      </c>
      <c r="CA5" s="21">
        <v>902</v>
      </c>
      <c r="CB5" s="21">
        <v>73</v>
      </c>
      <c r="CC5" s="21">
        <v>65</v>
      </c>
      <c r="CD5" s="21">
        <v>1767</v>
      </c>
      <c r="CE5" s="21">
        <v>1457</v>
      </c>
      <c r="CF5" s="21">
        <v>309</v>
      </c>
      <c r="CG5" s="21">
        <v>4</v>
      </c>
      <c r="CH5" s="21">
        <v>4</v>
      </c>
      <c r="CI5" s="21">
        <v>536</v>
      </c>
      <c r="CJ5" s="21">
        <v>452</v>
      </c>
      <c r="CK5" s="21">
        <v>384</v>
      </c>
      <c r="CL5" s="21">
        <v>58</v>
      </c>
      <c r="CM5" s="21">
        <v>308</v>
      </c>
      <c r="CN5" s="21">
        <v>163</v>
      </c>
      <c r="CO5" s="21">
        <v>277402</v>
      </c>
      <c r="CP5" s="21">
        <v>234740</v>
      </c>
      <c r="CQ5" s="21">
        <v>42662</v>
      </c>
      <c r="CR5" s="21">
        <v>15284</v>
      </c>
      <c r="CS5" s="21">
        <v>191623</v>
      </c>
      <c r="CT5" s="21">
        <v>163726</v>
      </c>
      <c r="CU5" s="21">
        <v>27897</v>
      </c>
      <c r="CV5" s="21">
        <v>11590</v>
      </c>
      <c r="CW5" s="21">
        <v>3070</v>
      </c>
      <c r="CX5" s="21">
        <v>2900</v>
      </c>
      <c r="CY5" s="21">
        <v>170</v>
      </c>
      <c r="CZ5" s="21">
        <v>170</v>
      </c>
      <c r="DA5" s="21">
        <v>1993</v>
      </c>
      <c r="DB5" s="21">
        <v>1823</v>
      </c>
      <c r="DC5" s="21">
        <v>170</v>
      </c>
      <c r="DD5" s="21">
        <v>170</v>
      </c>
      <c r="DE5" s="21">
        <v>1300</v>
      </c>
      <c r="DF5" s="21">
        <v>1300</v>
      </c>
      <c r="DG5" s="21">
        <v>0</v>
      </c>
      <c r="DH5" s="21">
        <v>0</v>
      </c>
      <c r="DI5" s="21">
        <v>802</v>
      </c>
      <c r="DJ5" s="21">
        <v>802</v>
      </c>
      <c r="DK5" s="21">
        <v>0</v>
      </c>
      <c r="DL5" s="21">
        <v>0</v>
      </c>
      <c r="DM5" s="21">
        <v>10336</v>
      </c>
      <c r="DN5" s="21">
        <v>10336</v>
      </c>
      <c r="DO5" s="21">
        <v>0</v>
      </c>
      <c r="DP5" s="21">
        <v>0</v>
      </c>
      <c r="DQ5" s="21">
        <v>8362</v>
      </c>
      <c r="DR5" s="21">
        <v>8362</v>
      </c>
      <c r="DS5" s="21">
        <v>0</v>
      </c>
      <c r="DT5" s="21">
        <v>0</v>
      </c>
      <c r="DU5" s="21">
        <v>4700</v>
      </c>
      <c r="DV5" s="21">
        <v>4700</v>
      </c>
      <c r="DW5" s="21">
        <v>0</v>
      </c>
      <c r="DX5" s="21">
        <v>0</v>
      </c>
      <c r="DY5" s="21">
        <v>2612</v>
      </c>
      <c r="DZ5" s="21">
        <v>2612</v>
      </c>
      <c r="EA5" s="21">
        <v>0</v>
      </c>
      <c r="EB5" s="21">
        <v>0</v>
      </c>
      <c r="EC5" s="21">
        <v>30648</v>
      </c>
      <c r="ED5" s="21">
        <v>24971</v>
      </c>
      <c r="EE5" s="21">
        <v>5677</v>
      </c>
      <c r="EF5" s="21">
        <v>5321</v>
      </c>
      <c r="EG5" s="21">
        <v>25213</v>
      </c>
      <c r="EH5" s="21">
        <v>20013</v>
      </c>
      <c r="EI5" s="21">
        <v>5200</v>
      </c>
      <c r="EJ5" s="21">
        <v>4741</v>
      </c>
      <c r="EK5" s="21">
        <v>32211</v>
      </c>
      <c r="EL5" s="21">
        <v>32211</v>
      </c>
      <c r="EM5" s="21">
        <v>0</v>
      </c>
      <c r="EN5" s="21">
        <v>0</v>
      </c>
      <c r="EO5" s="21">
        <v>21251</v>
      </c>
      <c r="EP5" s="21">
        <v>21251</v>
      </c>
      <c r="EQ5" s="21">
        <v>0</v>
      </c>
      <c r="ER5" s="21">
        <v>0</v>
      </c>
      <c r="ES5" s="21">
        <v>565</v>
      </c>
      <c r="ET5" s="21">
        <v>480</v>
      </c>
      <c r="EU5" s="21">
        <v>85</v>
      </c>
      <c r="EV5" s="21">
        <v>0</v>
      </c>
      <c r="EW5" s="21">
        <v>355</v>
      </c>
      <c r="EX5" s="21">
        <v>270</v>
      </c>
      <c r="EY5" s="21">
        <v>85</v>
      </c>
      <c r="EZ5" s="21">
        <v>0</v>
      </c>
      <c r="FA5" s="21">
        <v>15060</v>
      </c>
      <c r="FB5" s="21">
        <v>3604</v>
      </c>
      <c r="FC5" s="21">
        <v>11456</v>
      </c>
      <c r="FD5" s="21">
        <v>0</v>
      </c>
      <c r="FE5" s="21">
        <v>8356</v>
      </c>
      <c r="FF5" s="21">
        <v>1956</v>
      </c>
      <c r="FG5" s="21">
        <v>6400</v>
      </c>
      <c r="FH5" s="21">
        <v>0</v>
      </c>
      <c r="FI5" s="21">
        <v>82045</v>
      </c>
      <c r="FJ5" s="21">
        <v>55459</v>
      </c>
      <c r="FK5" s="21">
        <v>26586</v>
      </c>
      <c r="FL5" s="21">
        <v>3432</v>
      </c>
      <c r="FM5" s="21">
        <v>54249</v>
      </c>
      <c r="FN5" s="21">
        <v>34048</v>
      </c>
      <c r="FO5" s="21">
        <v>20201</v>
      </c>
      <c r="FP5" s="21">
        <v>2599</v>
      </c>
      <c r="FQ5" s="21">
        <v>457337</v>
      </c>
      <c r="FR5" s="21">
        <v>370701</v>
      </c>
      <c r="FS5" s="21">
        <v>86636</v>
      </c>
      <c r="FT5" s="21">
        <v>24207</v>
      </c>
      <c r="FU5" s="21">
        <v>314816</v>
      </c>
      <c r="FV5" s="21">
        <v>254863</v>
      </c>
      <c r="FW5" s="21">
        <v>59953</v>
      </c>
      <c r="FX5" s="21">
        <v>19100</v>
      </c>
      <c r="FY5" s="21">
        <v>148737</v>
      </c>
      <c r="FZ5" s="21">
        <v>119923</v>
      </c>
      <c r="GA5" s="21">
        <v>28814</v>
      </c>
      <c r="GB5" s="21">
        <v>13910</v>
      </c>
      <c r="GC5" s="21">
        <v>96946</v>
      </c>
      <c r="GD5" s="21">
        <v>75713</v>
      </c>
      <c r="GE5" s="21">
        <v>21233</v>
      </c>
      <c r="GF5" s="21">
        <v>10492</v>
      </c>
    </row>
    <row r="6" spans="1:188" ht="15" x14ac:dyDescent="0.25">
      <c r="A6" s="18" t="s">
        <v>5762</v>
      </c>
      <c r="B6" s="21">
        <v>12</v>
      </c>
      <c r="C6" s="21">
        <v>22</v>
      </c>
      <c r="D6" s="21">
        <v>1</v>
      </c>
      <c r="E6" s="21">
        <v>4237</v>
      </c>
      <c r="F6" s="21">
        <v>948</v>
      </c>
      <c r="G6" s="21">
        <v>550</v>
      </c>
      <c r="H6" s="21">
        <v>100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12</v>
      </c>
      <c r="S6" s="22">
        <v>2</v>
      </c>
      <c r="T6" s="22">
        <v>319</v>
      </c>
      <c r="U6" s="22">
        <v>11</v>
      </c>
      <c r="V6" s="22">
        <v>0</v>
      </c>
      <c r="W6" s="22">
        <v>43.5</v>
      </c>
      <c r="X6" s="22">
        <v>0</v>
      </c>
      <c r="Y6" s="22">
        <v>30</v>
      </c>
      <c r="Z6" s="22">
        <v>14</v>
      </c>
      <c r="AA6" s="22">
        <v>86.5</v>
      </c>
      <c r="AB6" s="22">
        <v>333</v>
      </c>
      <c r="AC6" s="21">
        <v>493</v>
      </c>
      <c r="AD6" s="21">
        <v>20</v>
      </c>
      <c r="AE6" s="21">
        <v>10</v>
      </c>
      <c r="AF6" s="21">
        <v>947</v>
      </c>
      <c r="AG6" s="21">
        <v>470</v>
      </c>
      <c r="AH6" s="21">
        <v>2</v>
      </c>
      <c r="AI6" s="21">
        <v>0</v>
      </c>
      <c r="AJ6" s="21">
        <v>0</v>
      </c>
      <c r="AK6" s="21">
        <v>2</v>
      </c>
      <c r="AL6" s="21">
        <v>2</v>
      </c>
      <c r="AM6" s="21">
        <v>23</v>
      </c>
      <c r="AN6" s="21">
        <v>0</v>
      </c>
      <c r="AO6" s="21">
        <v>0</v>
      </c>
      <c r="AP6" s="21">
        <v>23</v>
      </c>
      <c r="AQ6" s="21">
        <v>23</v>
      </c>
      <c r="AR6" s="21">
        <v>1</v>
      </c>
      <c r="AS6" s="21">
        <v>0</v>
      </c>
      <c r="AT6" s="21">
        <v>0</v>
      </c>
      <c r="AU6" s="21">
        <v>1</v>
      </c>
      <c r="AV6" s="21">
        <v>1</v>
      </c>
      <c r="AW6" s="21">
        <v>2</v>
      </c>
      <c r="AX6" s="21">
        <v>1</v>
      </c>
      <c r="AY6" s="21">
        <v>0</v>
      </c>
      <c r="AZ6" s="21">
        <v>2</v>
      </c>
      <c r="BA6" s="21">
        <v>1</v>
      </c>
      <c r="BB6" s="21">
        <v>39</v>
      </c>
      <c r="BC6" s="21">
        <v>3</v>
      </c>
      <c r="BD6" s="21">
        <v>0</v>
      </c>
      <c r="BE6" s="21">
        <v>81</v>
      </c>
      <c r="BF6" s="21">
        <v>22</v>
      </c>
      <c r="BG6" s="21">
        <v>40</v>
      </c>
      <c r="BH6" s="21">
        <v>2</v>
      </c>
      <c r="BI6" s="21">
        <v>0</v>
      </c>
      <c r="BJ6" s="21">
        <v>55</v>
      </c>
      <c r="BK6" s="21">
        <v>36</v>
      </c>
      <c r="BL6" s="21">
        <v>15</v>
      </c>
      <c r="BM6" s="21">
        <v>5</v>
      </c>
      <c r="BN6" s="21">
        <v>4</v>
      </c>
      <c r="BO6" s="21">
        <v>15</v>
      </c>
      <c r="BP6" s="21">
        <v>14</v>
      </c>
      <c r="BQ6" s="21">
        <v>1</v>
      </c>
      <c r="BR6" s="21">
        <v>0</v>
      </c>
      <c r="BS6" s="21">
        <v>0</v>
      </c>
      <c r="BT6" s="21">
        <v>1</v>
      </c>
      <c r="BU6" s="21">
        <v>0</v>
      </c>
      <c r="BV6" s="21">
        <v>151</v>
      </c>
      <c r="BW6" s="21">
        <v>0</v>
      </c>
      <c r="BX6" s="21">
        <v>0</v>
      </c>
      <c r="BY6" s="21">
        <v>152</v>
      </c>
      <c r="BZ6" s="21">
        <v>62</v>
      </c>
      <c r="CA6" s="21">
        <v>767</v>
      </c>
      <c r="CB6" s="21">
        <v>31</v>
      </c>
      <c r="CC6" s="21">
        <v>14</v>
      </c>
      <c r="CD6" s="21">
        <v>1279</v>
      </c>
      <c r="CE6" s="21">
        <v>631</v>
      </c>
      <c r="CF6" s="21">
        <v>253</v>
      </c>
      <c r="CG6" s="21">
        <v>3</v>
      </c>
      <c r="CH6" s="21">
        <v>0</v>
      </c>
      <c r="CI6" s="21">
        <v>315</v>
      </c>
      <c r="CJ6" s="21">
        <v>138</v>
      </c>
      <c r="CK6" s="21">
        <v>354</v>
      </c>
      <c r="CL6" s="21">
        <v>17</v>
      </c>
      <c r="CM6" s="21">
        <v>1216</v>
      </c>
      <c r="CN6" s="21">
        <v>124</v>
      </c>
      <c r="CO6" s="21">
        <v>220712</v>
      </c>
      <c r="CP6" s="21">
        <v>136141</v>
      </c>
      <c r="CQ6" s="21">
        <v>84571</v>
      </c>
      <c r="CR6" s="21">
        <v>1974</v>
      </c>
      <c r="CS6" s="21">
        <v>142344</v>
      </c>
      <c r="CT6" s="21">
        <v>93085</v>
      </c>
      <c r="CU6" s="21">
        <v>49259</v>
      </c>
      <c r="CV6" s="21">
        <v>1457</v>
      </c>
      <c r="CW6" s="21">
        <v>1030</v>
      </c>
      <c r="CX6" s="21">
        <v>1030</v>
      </c>
      <c r="CY6" s="21">
        <v>0</v>
      </c>
      <c r="CZ6" s="21">
        <v>0</v>
      </c>
      <c r="DA6" s="21">
        <v>386</v>
      </c>
      <c r="DB6" s="21">
        <v>386</v>
      </c>
      <c r="DC6" s="21">
        <v>0</v>
      </c>
      <c r="DD6" s="21">
        <v>0</v>
      </c>
      <c r="DE6" s="21">
        <v>7750</v>
      </c>
      <c r="DF6" s="21">
        <v>7750</v>
      </c>
      <c r="DG6" s="21">
        <v>0</v>
      </c>
      <c r="DH6" s="21">
        <v>0</v>
      </c>
      <c r="DI6" s="21">
        <v>4322</v>
      </c>
      <c r="DJ6" s="21">
        <v>4322</v>
      </c>
      <c r="DK6" s="21">
        <v>0</v>
      </c>
      <c r="DL6" s="21">
        <v>0</v>
      </c>
      <c r="DM6" s="21">
        <v>320</v>
      </c>
      <c r="DN6" s="21">
        <v>320</v>
      </c>
      <c r="DO6" s="21">
        <v>0</v>
      </c>
      <c r="DP6" s="21">
        <v>0</v>
      </c>
      <c r="DQ6" s="21">
        <v>64</v>
      </c>
      <c r="DR6" s="21">
        <v>64</v>
      </c>
      <c r="DS6" s="21">
        <v>0</v>
      </c>
      <c r="DT6" s="21">
        <v>0</v>
      </c>
      <c r="DU6" s="21">
        <v>774</v>
      </c>
      <c r="DV6" s="21">
        <v>515</v>
      </c>
      <c r="DW6" s="21">
        <v>259</v>
      </c>
      <c r="DX6" s="21">
        <v>0</v>
      </c>
      <c r="DY6" s="21">
        <v>735</v>
      </c>
      <c r="DZ6" s="21">
        <v>476</v>
      </c>
      <c r="EA6" s="21">
        <v>259</v>
      </c>
      <c r="EB6" s="21">
        <v>0</v>
      </c>
      <c r="EC6" s="21">
        <v>12867</v>
      </c>
      <c r="ED6" s="21">
        <v>2359</v>
      </c>
      <c r="EE6" s="21">
        <v>10508</v>
      </c>
      <c r="EF6" s="21">
        <v>1619</v>
      </c>
      <c r="EG6" s="21">
        <v>8211</v>
      </c>
      <c r="EH6" s="21">
        <v>1537</v>
      </c>
      <c r="EI6" s="21">
        <v>6674</v>
      </c>
      <c r="EJ6" s="21">
        <v>764</v>
      </c>
      <c r="EK6" s="21">
        <v>10569</v>
      </c>
      <c r="EL6" s="21">
        <v>6270</v>
      </c>
      <c r="EM6" s="21">
        <v>4299</v>
      </c>
      <c r="EN6" s="21">
        <v>0</v>
      </c>
      <c r="EO6" s="21">
        <v>4735</v>
      </c>
      <c r="EP6" s="21">
        <v>3439</v>
      </c>
      <c r="EQ6" s="21">
        <v>1296</v>
      </c>
      <c r="ER6" s="21">
        <v>0</v>
      </c>
      <c r="ES6" s="21">
        <v>2016</v>
      </c>
      <c r="ET6" s="21">
        <v>1757</v>
      </c>
      <c r="EU6" s="21">
        <v>259</v>
      </c>
      <c r="EV6" s="21">
        <v>259</v>
      </c>
      <c r="EW6" s="21">
        <v>1643</v>
      </c>
      <c r="EX6" s="21">
        <v>1384</v>
      </c>
      <c r="EY6" s="21">
        <v>259</v>
      </c>
      <c r="EZ6" s="21">
        <v>259</v>
      </c>
      <c r="FA6" s="21">
        <v>152</v>
      </c>
      <c r="FB6" s="21">
        <v>0</v>
      </c>
      <c r="FC6" s="21">
        <v>152</v>
      </c>
      <c r="FD6" s="21">
        <v>152</v>
      </c>
      <c r="FE6" s="21">
        <v>5</v>
      </c>
      <c r="FF6" s="21">
        <v>0</v>
      </c>
      <c r="FG6" s="21">
        <v>5</v>
      </c>
      <c r="FH6" s="21">
        <v>5</v>
      </c>
      <c r="FI6" s="21">
        <v>38053</v>
      </c>
      <c r="FJ6" s="21">
        <v>24350</v>
      </c>
      <c r="FK6" s="21">
        <v>13703</v>
      </c>
      <c r="FL6" s="21">
        <v>0</v>
      </c>
      <c r="FM6" s="21">
        <v>24555</v>
      </c>
      <c r="FN6" s="21">
        <v>18471</v>
      </c>
      <c r="FO6" s="21">
        <v>6084</v>
      </c>
      <c r="FP6" s="21">
        <v>0</v>
      </c>
      <c r="FQ6" s="21">
        <v>294243</v>
      </c>
      <c r="FR6" s="21">
        <v>180492</v>
      </c>
      <c r="FS6" s="21">
        <v>113751</v>
      </c>
      <c r="FT6" s="21">
        <v>4004</v>
      </c>
      <c r="FU6" s="21">
        <v>187000</v>
      </c>
      <c r="FV6" s="21">
        <v>123164</v>
      </c>
      <c r="FW6" s="21">
        <v>63836</v>
      </c>
      <c r="FX6" s="21">
        <v>2485</v>
      </c>
      <c r="FY6" s="21">
        <v>73113</v>
      </c>
      <c r="FZ6" s="21">
        <v>38100</v>
      </c>
      <c r="GA6" s="21">
        <v>35013</v>
      </c>
      <c r="GB6" s="21">
        <v>0</v>
      </c>
      <c r="GC6" s="21">
        <v>52276</v>
      </c>
      <c r="GD6" s="21">
        <v>24800</v>
      </c>
      <c r="GE6" s="21">
        <v>27476</v>
      </c>
      <c r="GF6" s="21">
        <v>0</v>
      </c>
    </row>
    <row r="7" spans="1:188" ht="15" x14ac:dyDescent="0.25">
      <c r="A7" s="18" t="s">
        <v>5721</v>
      </c>
      <c r="B7" s="21">
        <v>37</v>
      </c>
      <c r="C7" s="21">
        <v>68</v>
      </c>
      <c r="D7" s="21">
        <v>1</v>
      </c>
      <c r="E7" s="21">
        <v>12761</v>
      </c>
      <c r="F7" s="21">
        <v>6482</v>
      </c>
      <c r="G7" s="21">
        <v>866</v>
      </c>
      <c r="H7" s="21">
        <v>250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37</v>
      </c>
      <c r="S7" s="22">
        <v>3</v>
      </c>
      <c r="T7" s="22">
        <v>46</v>
      </c>
      <c r="U7" s="22">
        <v>30.5</v>
      </c>
      <c r="V7" s="22">
        <v>0</v>
      </c>
      <c r="W7" s="22">
        <v>100.1</v>
      </c>
      <c r="X7" s="22">
        <v>0</v>
      </c>
      <c r="Y7" s="22">
        <v>109.3</v>
      </c>
      <c r="Z7" s="22">
        <v>65.7</v>
      </c>
      <c r="AA7" s="22">
        <v>242.90000000000003</v>
      </c>
      <c r="AB7" s="22">
        <v>111.7</v>
      </c>
      <c r="AC7" s="21">
        <v>1245</v>
      </c>
      <c r="AD7" s="21">
        <v>17</v>
      </c>
      <c r="AE7" s="21">
        <v>17</v>
      </c>
      <c r="AF7" s="21">
        <v>1946</v>
      </c>
      <c r="AG7" s="21">
        <v>1876</v>
      </c>
      <c r="AH7" s="21">
        <v>22</v>
      </c>
      <c r="AI7" s="21">
        <v>2</v>
      </c>
      <c r="AJ7" s="21">
        <v>2</v>
      </c>
      <c r="AK7" s="21">
        <v>25</v>
      </c>
      <c r="AL7" s="21">
        <v>24</v>
      </c>
      <c r="AM7" s="21">
        <v>26</v>
      </c>
      <c r="AN7" s="21">
        <v>0</v>
      </c>
      <c r="AO7" s="21">
        <v>0</v>
      </c>
      <c r="AP7" s="21">
        <v>26</v>
      </c>
      <c r="AQ7" s="21">
        <v>24</v>
      </c>
      <c r="AR7" s="21">
        <v>16</v>
      </c>
      <c r="AS7" s="21">
        <v>0</v>
      </c>
      <c r="AT7" s="21">
        <v>0</v>
      </c>
      <c r="AU7" s="21">
        <v>25</v>
      </c>
      <c r="AV7" s="21">
        <v>25</v>
      </c>
      <c r="AW7" s="21">
        <v>35</v>
      </c>
      <c r="AX7" s="21">
        <v>0</v>
      </c>
      <c r="AY7" s="21">
        <v>0</v>
      </c>
      <c r="AZ7" s="21">
        <v>37</v>
      </c>
      <c r="BA7" s="21">
        <v>24</v>
      </c>
      <c r="BB7" s="21">
        <v>45</v>
      </c>
      <c r="BC7" s="21">
        <v>3</v>
      </c>
      <c r="BD7" s="21">
        <v>2</v>
      </c>
      <c r="BE7" s="21">
        <v>73</v>
      </c>
      <c r="BF7" s="21">
        <v>53</v>
      </c>
      <c r="BG7" s="21">
        <v>161</v>
      </c>
      <c r="BH7" s="21">
        <v>0</v>
      </c>
      <c r="BI7" s="21">
        <v>0</v>
      </c>
      <c r="BJ7" s="21">
        <v>281</v>
      </c>
      <c r="BK7" s="21">
        <v>278</v>
      </c>
      <c r="BL7" s="21">
        <v>28</v>
      </c>
      <c r="BM7" s="21">
        <v>2</v>
      </c>
      <c r="BN7" s="21">
        <v>2</v>
      </c>
      <c r="BO7" s="21">
        <v>30</v>
      </c>
      <c r="BP7" s="21">
        <v>30</v>
      </c>
      <c r="BQ7" s="21">
        <v>38</v>
      </c>
      <c r="BR7" s="21">
        <v>0</v>
      </c>
      <c r="BS7" s="21">
        <v>0</v>
      </c>
      <c r="BT7" s="21">
        <v>45</v>
      </c>
      <c r="BU7" s="21">
        <v>45</v>
      </c>
      <c r="BV7" s="21">
        <v>756</v>
      </c>
      <c r="BW7" s="21">
        <v>0</v>
      </c>
      <c r="BX7" s="21">
        <v>0</v>
      </c>
      <c r="BY7" s="21">
        <v>899</v>
      </c>
      <c r="BZ7" s="21">
        <v>725</v>
      </c>
      <c r="CA7" s="21">
        <v>2372</v>
      </c>
      <c r="CB7" s="21">
        <v>24</v>
      </c>
      <c r="CC7" s="21">
        <v>23</v>
      </c>
      <c r="CD7" s="21">
        <v>3387</v>
      </c>
      <c r="CE7" s="21">
        <v>3104</v>
      </c>
      <c r="CF7" s="21">
        <v>992</v>
      </c>
      <c r="CG7" s="21">
        <v>12</v>
      </c>
      <c r="CH7" s="21">
        <v>12</v>
      </c>
      <c r="CI7" s="21">
        <v>1679</v>
      </c>
      <c r="CJ7" s="21">
        <v>1610</v>
      </c>
      <c r="CK7" s="21">
        <v>1183</v>
      </c>
      <c r="CL7" s="21">
        <v>12</v>
      </c>
      <c r="CM7" s="21">
        <v>5704</v>
      </c>
      <c r="CN7" s="21">
        <v>843</v>
      </c>
      <c r="CO7" s="21">
        <v>682523</v>
      </c>
      <c r="CP7" s="21">
        <v>667989</v>
      </c>
      <c r="CQ7" s="21">
        <v>14534</v>
      </c>
      <c r="CR7" s="21">
        <v>1868</v>
      </c>
      <c r="CS7" s="21">
        <v>484296</v>
      </c>
      <c r="CT7" s="21">
        <v>476167</v>
      </c>
      <c r="CU7" s="21">
        <v>8129</v>
      </c>
      <c r="CV7" s="21">
        <v>1480</v>
      </c>
      <c r="CW7" s="21">
        <v>13343</v>
      </c>
      <c r="CX7" s="21">
        <v>12709</v>
      </c>
      <c r="CY7" s="21">
        <v>634</v>
      </c>
      <c r="CZ7" s="21">
        <v>4061</v>
      </c>
      <c r="DA7" s="21">
        <v>6886</v>
      </c>
      <c r="DB7" s="21">
        <v>6426</v>
      </c>
      <c r="DC7" s="21">
        <v>460</v>
      </c>
      <c r="DD7" s="21">
        <v>845</v>
      </c>
      <c r="DE7" s="21">
        <v>11307</v>
      </c>
      <c r="DF7" s="21">
        <v>10373</v>
      </c>
      <c r="DG7" s="21">
        <v>934</v>
      </c>
      <c r="DH7" s="21">
        <v>0</v>
      </c>
      <c r="DI7" s="21">
        <v>7755</v>
      </c>
      <c r="DJ7" s="21">
        <v>7101</v>
      </c>
      <c r="DK7" s="21">
        <v>654</v>
      </c>
      <c r="DL7" s="21">
        <v>0</v>
      </c>
      <c r="DM7" s="21">
        <v>13112</v>
      </c>
      <c r="DN7" s="21">
        <v>13112</v>
      </c>
      <c r="DO7" s="21">
        <v>0</v>
      </c>
      <c r="DP7" s="21">
        <v>0</v>
      </c>
      <c r="DQ7" s="21">
        <v>10023</v>
      </c>
      <c r="DR7" s="21">
        <v>10023</v>
      </c>
      <c r="DS7" s="21">
        <v>0</v>
      </c>
      <c r="DT7" s="21">
        <v>0</v>
      </c>
      <c r="DU7" s="21">
        <v>14548</v>
      </c>
      <c r="DV7" s="21">
        <v>9790</v>
      </c>
      <c r="DW7" s="21">
        <v>4758</v>
      </c>
      <c r="DX7" s="21">
        <v>0</v>
      </c>
      <c r="DY7" s="21">
        <v>11740</v>
      </c>
      <c r="DZ7" s="21">
        <v>7038</v>
      </c>
      <c r="EA7" s="21">
        <v>4702</v>
      </c>
      <c r="EB7" s="21">
        <v>0</v>
      </c>
      <c r="EC7" s="21">
        <v>34346</v>
      </c>
      <c r="ED7" s="21">
        <v>26455</v>
      </c>
      <c r="EE7" s="21">
        <v>7891</v>
      </c>
      <c r="EF7" s="21">
        <v>1421</v>
      </c>
      <c r="EG7" s="21">
        <v>19068</v>
      </c>
      <c r="EH7" s="21">
        <v>13263</v>
      </c>
      <c r="EI7" s="21">
        <v>5805</v>
      </c>
      <c r="EJ7" s="21">
        <v>1187</v>
      </c>
      <c r="EK7" s="21">
        <v>50483</v>
      </c>
      <c r="EL7" s="21">
        <v>50483</v>
      </c>
      <c r="EM7" s="21">
        <v>0</v>
      </c>
      <c r="EN7" s="21">
        <v>240</v>
      </c>
      <c r="EO7" s="21">
        <v>36895</v>
      </c>
      <c r="EP7" s="21">
        <v>36895</v>
      </c>
      <c r="EQ7" s="21">
        <v>0</v>
      </c>
      <c r="ER7" s="21">
        <v>230</v>
      </c>
      <c r="ES7" s="21">
        <v>3692</v>
      </c>
      <c r="ET7" s="21">
        <v>3572</v>
      </c>
      <c r="EU7" s="21">
        <v>120</v>
      </c>
      <c r="EV7" s="21">
        <v>120</v>
      </c>
      <c r="EW7" s="21">
        <v>1862</v>
      </c>
      <c r="EX7" s="21">
        <v>1747</v>
      </c>
      <c r="EY7" s="21">
        <v>115</v>
      </c>
      <c r="EZ7" s="21">
        <v>115</v>
      </c>
      <c r="FA7" s="21">
        <v>19330</v>
      </c>
      <c r="FB7" s="21">
        <v>19330</v>
      </c>
      <c r="FC7" s="21">
        <v>0</v>
      </c>
      <c r="FD7" s="21">
        <v>0</v>
      </c>
      <c r="FE7" s="21">
        <v>9427</v>
      </c>
      <c r="FF7" s="21">
        <v>9427</v>
      </c>
      <c r="FG7" s="21">
        <v>0</v>
      </c>
      <c r="FH7" s="21">
        <v>0</v>
      </c>
      <c r="FI7" s="21">
        <v>385604</v>
      </c>
      <c r="FJ7" s="21">
        <v>207382</v>
      </c>
      <c r="FK7" s="21">
        <v>178222</v>
      </c>
      <c r="FL7" s="21">
        <v>560</v>
      </c>
      <c r="FM7" s="21">
        <v>203240</v>
      </c>
      <c r="FN7" s="21">
        <v>144423</v>
      </c>
      <c r="FO7" s="21">
        <v>58817</v>
      </c>
      <c r="FP7" s="21">
        <v>171</v>
      </c>
      <c r="FQ7" s="21">
        <v>1228288</v>
      </c>
      <c r="FR7" s="21">
        <v>1021195</v>
      </c>
      <c r="FS7" s="21">
        <v>207093</v>
      </c>
      <c r="FT7" s="21">
        <v>8270</v>
      </c>
      <c r="FU7" s="21">
        <v>791192</v>
      </c>
      <c r="FV7" s="21">
        <v>712510</v>
      </c>
      <c r="FW7" s="21">
        <v>78682</v>
      </c>
      <c r="FX7" s="21">
        <v>4028</v>
      </c>
      <c r="FY7" s="21">
        <v>500497</v>
      </c>
      <c r="FZ7" s="21">
        <v>477455</v>
      </c>
      <c r="GA7" s="21">
        <v>23042</v>
      </c>
      <c r="GB7" s="21">
        <v>0</v>
      </c>
      <c r="GC7" s="21">
        <v>344930</v>
      </c>
      <c r="GD7" s="21">
        <v>334552</v>
      </c>
      <c r="GE7" s="21">
        <v>10378</v>
      </c>
      <c r="GF7" s="21">
        <v>0</v>
      </c>
    </row>
    <row r="8" spans="1:188" ht="15" x14ac:dyDescent="0.25">
      <c r="A8" s="18" t="s">
        <v>919</v>
      </c>
      <c r="B8" s="21">
        <v>61</v>
      </c>
      <c r="C8" s="21">
        <v>106</v>
      </c>
      <c r="D8" s="21">
        <v>2</v>
      </c>
      <c r="E8" s="21">
        <v>21486</v>
      </c>
      <c r="F8" s="21">
        <v>7726</v>
      </c>
      <c r="G8" s="21">
        <v>1471</v>
      </c>
      <c r="H8" s="21">
        <v>350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61</v>
      </c>
      <c r="S8" s="22">
        <v>11</v>
      </c>
      <c r="T8" s="22">
        <v>809</v>
      </c>
      <c r="U8" s="22">
        <v>57</v>
      </c>
      <c r="V8" s="22">
        <v>0</v>
      </c>
      <c r="W8" s="22">
        <v>180.10000000000002</v>
      </c>
      <c r="X8" s="22">
        <v>0</v>
      </c>
      <c r="Y8" s="22">
        <v>166.3</v>
      </c>
      <c r="Z8" s="22">
        <v>216.2</v>
      </c>
      <c r="AA8" s="22">
        <v>414.40000000000003</v>
      </c>
      <c r="AB8" s="22">
        <v>1025.2</v>
      </c>
      <c r="AC8" s="21">
        <v>2121</v>
      </c>
      <c r="AD8" s="21">
        <v>55</v>
      </c>
      <c r="AE8" s="21">
        <v>38</v>
      </c>
      <c r="AF8" s="21">
        <v>3799</v>
      </c>
      <c r="AG8" s="21">
        <v>3107</v>
      </c>
      <c r="AH8" s="21">
        <v>32</v>
      </c>
      <c r="AI8" s="21">
        <v>2</v>
      </c>
      <c r="AJ8" s="21">
        <v>2</v>
      </c>
      <c r="AK8" s="21">
        <v>36</v>
      </c>
      <c r="AL8" s="21">
        <v>33</v>
      </c>
      <c r="AM8" s="21">
        <v>52</v>
      </c>
      <c r="AN8" s="21">
        <v>0</v>
      </c>
      <c r="AO8" s="21">
        <v>0</v>
      </c>
      <c r="AP8" s="21">
        <v>52</v>
      </c>
      <c r="AQ8" s="21">
        <v>50</v>
      </c>
      <c r="AR8" s="21">
        <v>32</v>
      </c>
      <c r="AS8" s="21">
        <v>0</v>
      </c>
      <c r="AT8" s="21">
        <v>0</v>
      </c>
      <c r="AU8" s="21">
        <v>49</v>
      </c>
      <c r="AV8" s="21">
        <v>49</v>
      </c>
      <c r="AW8" s="21">
        <v>48</v>
      </c>
      <c r="AX8" s="21">
        <v>1</v>
      </c>
      <c r="AY8" s="21">
        <v>0</v>
      </c>
      <c r="AZ8" s="21">
        <v>50</v>
      </c>
      <c r="BA8" s="21">
        <v>36</v>
      </c>
      <c r="BB8" s="21">
        <v>197</v>
      </c>
      <c r="BC8" s="21">
        <v>26</v>
      </c>
      <c r="BD8" s="21">
        <v>21</v>
      </c>
      <c r="BE8" s="21">
        <v>441</v>
      </c>
      <c r="BF8" s="21">
        <v>329</v>
      </c>
      <c r="BG8" s="21">
        <v>341</v>
      </c>
      <c r="BH8" s="21">
        <v>2</v>
      </c>
      <c r="BI8" s="21">
        <v>0</v>
      </c>
      <c r="BJ8" s="21">
        <v>500</v>
      </c>
      <c r="BK8" s="21">
        <v>478</v>
      </c>
      <c r="BL8" s="21">
        <v>56</v>
      </c>
      <c r="BM8" s="21">
        <v>7</v>
      </c>
      <c r="BN8" s="21">
        <v>6</v>
      </c>
      <c r="BO8" s="21">
        <v>58</v>
      </c>
      <c r="BP8" s="21">
        <v>56</v>
      </c>
      <c r="BQ8" s="21">
        <v>47</v>
      </c>
      <c r="BR8" s="21">
        <v>3</v>
      </c>
      <c r="BS8" s="21">
        <v>3</v>
      </c>
      <c r="BT8" s="21">
        <v>103</v>
      </c>
      <c r="BU8" s="21">
        <v>70</v>
      </c>
      <c r="BV8" s="21">
        <v>1115</v>
      </c>
      <c r="BW8" s="21">
        <v>32</v>
      </c>
      <c r="BX8" s="21">
        <v>32</v>
      </c>
      <c r="BY8" s="21">
        <v>1345</v>
      </c>
      <c r="BZ8" s="21">
        <v>984</v>
      </c>
      <c r="CA8" s="21">
        <v>4041</v>
      </c>
      <c r="CB8" s="21">
        <v>128</v>
      </c>
      <c r="CC8" s="21">
        <v>102</v>
      </c>
      <c r="CD8" s="21">
        <v>6433</v>
      </c>
      <c r="CE8" s="21">
        <v>5192</v>
      </c>
      <c r="CF8" s="21">
        <v>1554</v>
      </c>
      <c r="CG8" s="21">
        <v>19</v>
      </c>
      <c r="CH8" s="21">
        <v>16</v>
      </c>
      <c r="CI8" s="21">
        <v>2530</v>
      </c>
      <c r="CJ8" s="21">
        <v>2200</v>
      </c>
      <c r="CK8" s="21">
        <v>1921</v>
      </c>
      <c r="CL8" s="21">
        <v>87</v>
      </c>
      <c r="CM8" s="21">
        <v>7228</v>
      </c>
      <c r="CN8" s="21">
        <v>1130</v>
      </c>
      <c r="CO8" s="21">
        <v>1180637</v>
      </c>
      <c r="CP8" s="21">
        <v>1038870</v>
      </c>
      <c r="CQ8" s="21">
        <v>141767</v>
      </c>
      <c r="CR8" s="21">
        <v>19126</v>
      </c>
      <c r="CS8" s="21">
        <v>818263</v>
      </c>
      <c r="CT8" s="21">
        <v>732978</v>
      </c>
      <c r="CU8" s="21">
        <v>85285</v>
      </c>
      <c r="CV8" s="21">
        <v>14527</v>
      </c>
      <c r="CW8" s="21">
        <v>17443</v>
      </c>
      <c r="CX8" s="21">
        <v>16639</v>
      </c>
      <c r="CY8" s="21">
        <v>804</v>
      </c>
      <c r="CZ8" s="21">
        <v>4231</v>
      </c>
      <c r="DA8" s="21">
        <v>9265</v>
      </c>
      <c r="DB8" s="21">
        <v>8635</v>
      </c>
      <c r="DC8" s="21">
        <v>630</v>
      </c>
      <c r="DD8" s="21">
        <v>1015</v>
      </c>
      <c r="DE8" s="21">
        <v>20357</v>
      </c>
      <c r="DF8" s="21">
        <v>19423</v>
      </c>
      <c r="DG8" s="21">
        <v>934</v>
      </c>
      <c r="DH8" s="21">
        <v>0</v>
      </c>
      <c r="DI8" s="21">
        <v>12879</v>
      </c>
      <c r="DJ8" s="21">
        <v>12225</v>
      </c>
      <c r="DK8" s="21">
        <v>654</v>
      </c>
      <c r="DL8" s="21">
        <v>0</v>
      </c>
      <c r="DM8" s="21">
        <v>23768</v>
      </c>
      <c r="DN8" s="21">
        <v>23768</v>
      </c>
      <c r="DO8" s="21">
        <v>0</v>
      </c>
      <c r="DP8" s="21">
        <v>0</v>
      </c>
      <c r="DQ8" s="21">
        <v>18449</v>
      </c>
      <c r="DR8" s="21">
        <v>18449</v>
      </c>
      <c r="DS8" s="21">
        <v>0</v>
      </c>
      <c r="DT8" s="21">
        <v>0</v>
      </c>
      <c r="DU8" s="21">
        <v>20022</v>
      </c>
      <c r="DV8" s="21">
        <v>15005</v>
      </c>
      <c r="DW8" s="21">
        <v>5017</v>
      </c>
      <c r="DX8" s="21">
        <v>0</v>
      </c>
      <c r="DY8" s="21">
        <v>15087</v>
      </c>
      <c r="DZ8" s="21">
        <v>10126</v>
      </c>
      <c r="EA8" s="21">
        <v>4961</v>
      </c>
      <c r="EB8" s="21">
        <v>0</v>
      </c>
      <c r="EC8" s="21">
        <v>77861</v>
      </c>
      <c r="ED8" s="21">
        <v>53785</v>
      </c>
      <c r="EE8" s="21">
        <v>24076</v>
      </c>
      <c r="EF8" s="21">
        <v>8361</v>
      </c>
      <c r="EG8" s="21">
        <v>52492</v>
      </c>
      <c r="EH8" s="21">
        <v>34813</v>
      </c>
      <c r="EI8" s="21">
        <v>17679</v>
      </c>
      <c r="EJ8" s="21">
        <v>6692</v>
      </c>
      <c r="EK8" s="21">
        <v>93263</v>
      </c>
      <c r="EL8" s="21">
        <v>88964</v>
      </c>
      <c r="EM8" s="21">
        <v>4299</v>
      </c>
      <c r="EN8" s="21">
        <v>240</v>
      </c>
      <c r="EO8" s="21">
        <v>62881</v>
      </c>
      <c r="EP8" s="21">
        <v>61585</v>
      </c>
      <c r="EQ8" s="21">
        <v>1296</v>
      </c>
      <c r="ER8" s="21">
        <v>230</v>
      </c>
      <c r="ES8" s="21">
        <v>6273</v>
      </c>
      <c r="ET8" s="21">
        <v>5809</v>
      </c>
      <c r="EU8" s="21">
        <v>464</v>
      </c>
      <c r="EV8" s="21">
        <v>379</v>
      </c>
      <c r="EW8" s="21">
        <v>3860</v>
      </c>
      <c r="EX8" s="21">
        <v>3401</v>
      </c>
      <c r="EY8" s="21">
        <v>459</v>
      </c>
      <c r="EZ8" s="21">
        <v>374</v>
      </c>
      <c r="FA8" s="21">
        <v>34542</v>
      </c>
      <c r="FB8" s="21">
        <v>22934</v>
      </c>
      <c r="FC8" s="21">
        <v>11608</v>
      </c>
      <c r="FD8" s="21">
        <v>152</v>
      </c>
      <c r="FE8" s="21">
        <v>17788</v>
      </c>
      <c r="FF8" s="21">
        <v>11383</v>
      </c>
      <c r="FG8" s="21">
        <v>6405</v>
      </c>
      <c r="FH8" s="21">
        <v>5</v>
      </c>
      <c r="FI8" s="21">
        <v>505702</v>
      </c>
      <c r="FJ8" s="21">
        <v>287191</v>
      </c>
      <c r="FK8" s="21">
        <v>218511</v>
      </c>
      <c r="FL8" s="21">
        <v>3992</v>
      </c>
      <c r="FM8" s="21">
        <v>282044</v>
      </c>
      <c r="FN8" s="21">
        <v>196942</v>
      </c>
      <c r="FO8" s="21">
        <v>85102</v>
      </c>
      <c r="FP8" s="21">
        <v>2770</v>
      </c>
      <c r="FQ8" s="21">
        <v>1979868</v>
      </c>
      <c r="FR8" s="21">
        <v>1572388</v>
      </c>
      <c r="FS8" s="21">
        <v>407480</v>
      </c>
      <c r="FT8" s="21">
        <v>36481</v>
      </c>
      <c r="FU8" s="21">
        <v>1293008</v>
      </c>
      <c r="FV8" s="21">
        <v>1090537</v>
      </c>
      <c r="FW8" s="21">
        <v>202471</v>
      </c>
      <c r="FX8" s="21">
        <v>25613</v>
      </c>
      <c r="FY8" s="21">
        <v>722347</v>
      </c>
      <c r="FZ8" s="21">
        <v>635478</v>
      </c>
      <c r="GA8" s="21">
        <v>86869</v>
      </c>
      <c r="GB8" s="21">
        <v>13910</v>
      </c>
      <c r="GC8" s="21">
        <v>494152</v>
      </c>
      <c r="GD8" s="21">
        <v>435065</v>
      </c>
      <c r="GE8" s="21">
        <v>59087</v>
      </c>
      <c r="GF8" s="21">
        <v>10492</v>
      </c>
    </row>
  </sheetData>
  <pageMargins left="0.7" right="0.7" top="0.78740157499999996" bottom="0.78740157499999996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92D050"/>
  </sheetPr>
  <dimension ref="A4:CB58"/>
  <sheetViews>
    <sheetView workbookViewId="0">
      <pane xSplit="1" ySplit="5" topLeftCell="AV6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customWidth="1"/>
    <col min="2" max="2" width="17.85546875" style="10" bestFit="1" customWidth="1"/>
    <col min="3" max="18" width="15.5703125" style="10" bestFit="1" customWidth="1"/>
    <col min="19" max="52" width="15.5703125" style="12" bestFit="1" customWidth="1"/>
    <col min="53" max="53" width="18.7109375" style="10" bestFit="1" customWidth="1"/>
    <col min="54" max="54" width="18.42578125" style="10" bestFit="1" customWidth="1"/>
    <col min="55" max="55" width="18.7109375" style="10" bestFit="1" customWidth="1"/>
    <col min="56" max="56" width="18.42578125" style="10" bestFit="1" customWidth="1"/>
    <col min="57" max="57" width="18.7109375" style="10" bestFit="1" customWidth="1"/>
    <col min="58" max="58" width="18.42578125" style="10" bestFit="1" customWidth="1"/>
    <col min="59" max="59" width="18.7109375" style="10" bestFit="1" customWidth="1"/>
    <col min="60" max="60" width="18.42578125" style="10" bestFit="1" customWidth="1"/>
    <col min="61" max="61" width="18.7109375" style="10" bestFit="1" customWidth="1"/>
    <col min="62" max="62" width="18.42578125" style="10" bestFit="1" customWidth="1"/>
    <col min="63" max="63" width="18.7109375" style="10" bestFit="1" customWidth="1"/>
    <col min="64" max="64" width="18.42578125" style="10" bestFit="1" customWidth="1"/>
    <col min="65" max="65" width="18.7109375" style="10" bestFit="1" customWidth="1"/>
    <col min="66" max="66" width="18.42578125" style="10" bestFit="1" customWidth="1"/>
    <col min="67" max="67" width="18.7109375" style="10" bestFit="1" customWidth="1"/>
    <col min="68" max="68" width="18.42578125" style="10" bestFit="1" customWidth="1"/>
    <col min="69" max="69" width="18.7109375" style="10" bestFit="1" customWidth="1"/>
    <col min="70" max="70" width="18.42578125" style="10" bestFit="1" customWidth="1"/>
    <col min="71" max="71" width="18.7109375" style="10" bestFit="1" customWidth="1"/>
    <col min="72" max="72" width="18.42578125" style="10" bestFit="1" customWidth="1"/>
    <col min="73" max="73" width="18.7109375" style="10" bestFit="1" customWidth="1"/>
    <col min="74" max="74" width="18.42578125" style="10" bestFit="1" customWidth="1"/>
    <col min="75" max="80" width="15.5703125" style="10" bestFit="1" customWidth="1"/>
    <col min="81" max="16384" width="9.140625" style="10"/>
  </cols>
  <sheetData>
    <row r="4" spans="1:80" ht="15" x14ac:dyDescent="0.25">
      <c r="A4"/>
      <c r="B4" s="17" t="s">
        <v>921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ht="15" x14ac:dyDescent="0.25">
      <c r="A5" s="17" t="s">
        <v>918</v>
      </c>
      <c r="B5" t="s">
        <v>5792</v>
      </c>
      <c r="C5" t="s">
        <v>920</v>
      </c>
      <c r="D5" t="s">
        <v>922</v>
      </c>
      <c r="E5" t="s">
        <v>923</v>
      </c>
      <c r="F5" t="s">
        <v>924</v>
      </c>
      <c r="G5" t="s">
        <v>925</v>
      </c>
      <c r="H5" t="s">
        <v>926</v>
      </c>
      <c r="I5" t="s">
        <v>927</v>
      </c>
      <c r="J5" t="s">
        <v>928</v>
      </c>
      <c r="K5" t="s">
        <v>929</v>
      </c>
      <c r="L5" t="s">
        <v>930</v>
      </c>
      <c r="M5" t="s">
        <v>931</v>
      </c>
      <c r="N5" t="s">
        <v>932</v>
      </c>
      <c r="O5" t="s">
        <v>933</v>
      </c>
      <c r="P5" t="s">
        <v>934</v>
      </c>
      <c r="Q5" t="s">
        <v>935</v>
      </c>
      <c r="R5" t="s">
        <v>1432</v>
      </c>
      <c r="S5" t="s">
        <v>5667</v>
      </c>
      <c r="T5" t="s">
        <v>5668</v>
      </c>
      <c r="U5" t="s">
        <v>5669</v>
      </c>
      <c r="V5" t="s">
        <v>5670</v>
      </c>
      <c r="W5" t="s">
        <v>5671</v>
      </c>
      <c r="X5" t="s">
        <v>5672</v>
      </c>
      <c r="Y5" t="s">
        <v>5673</v>
      </c>
      <c r="Z5" t="s">
        <v>5674</v>
      </c>
      <c r="AA5" t="s">
        <v>5675</v>
      </c>
      <c r="AB5" t="s">
        <v>5676</v>
      </c>
      <c r="AC5" t="s">
        <v>5677</v>
      </c>
      <c r="AD5" t="s">
        <v>5678</v>
      </c>
      <c r="AE5" t="s">
        <v>5679</v>
      </c>
      <c r="AF5" t="s">
        <v>5680</v>
      </c>
      <c r="AG5" t="s">
        <v>5681</v>
      </c>
      <c r="AH5" t="s">
        <v>5682</v>
      </c>
      <c r="AI5" t="s">
        <v>5683</v>
      </c>
      <c r="AJ5" t="s">
        <v>5684</v>
      </c>
      <c r="AK5" t="s">
        <v>5685</v>
      </c>
      <c r="AL5" t="s">
        <v>5686</v>
      </c>
      <c r="AM5" t="s">
        <v>5687</v>
      </c>
      <c r="AN5" t="s">
        <v>5688</v>
      </c>
      <c r="AO5" t="s">
        <v>5689</v>
      </c>
      <c r="AP5" t="s">
        <v>5690</v>
      </c>
      <c r="AQ5" t="s">
        <v>5691</v>
      </c>
      <c r="AR5" t="s">
        <v>5692</v>
      </c>
      <c r="AS5" t="s">
        <v>5693</v>
      </c>
      <c r="AT5" t="s">
        <v>5694</v>
      </c>
      <c r="AU5" t="s">
        <v>5695</v>
      </c>
      <c r="AV5" t="s">
        <v>5696</v>
      </c>
      <c r="AW5" t="s">
        <v>5697</v>
      </c>
      <c r="AX5" t="s">
        <v>5698</v>
      </c>
      <c r="AY5" t="s">
        <v>5699</v>
      </c>
      <c r="AZ5" t="s">
        <v>5700</v>
      </c>
      <c r="BA5" t="s">
        <v>6675</v>
      </c>
      <c r="BB5" t="s">
        <v>6676</v>
      </c>
      <c r="BC5" t="s">
        <v>6677</v>
      </c>
      <c r="BD5" t="s">
        <v>6678</v>
      </c>
      <c r="BE5" t="s">
        <v>6679</v>
      </c>
      <c r="BF5" t="s">
        <v>6680</v>
      </c>
      <c r="BG5" t="s">
        <v>6681</v>
      </c>
      <c r="BH5" t="s">
        <v>6682</v>
      </c>
      <c r="BI5" t="s">
        <v>6683</v>
      </c>
      <c r="BJ5" t="s">
        <v>6684</v>
      </c>
      <c r="BK5" t="s">
        <v>6685</v>
      </c>
      <c r="BL5" t="s">
        <v>6686</v>
      </c>
      <c r="BM5" t="s">
        <v>6687</v>
      </c>
      <c r="BN5" t="s">
        <v>6688</v>
      </c>
      <c r="BO5" t="s">
        <v>6689</v>
      </c>
      <c r="BP5" t="s">
        <v>6690</v>
      </c>
      <c r="BQ5" t="s">
        <v>6691</v>
      </c>
      <c r="BR5" t="s">
        <v>6692</v>
      </c>
      <c r="BS5" t="s">
        <v>6693</v>
      </c>
      <c r="BT5" t="s">
        <v>6694</v>
      </c>
      <c r="BU5" t="s">
        <v>6695</v>
      </c>
      <c r="BV5" t="s">
        <v>6696</v>
      </c>
      <c r="BW5" t="s">
        <v>5701</v>
      </c>
      <c r="BX5" t="s">
        <v>1431</v>
      </c>
      <c r="BY5" t="s">
        <v>5702</v>
      </c>
      <c r="BZ5" t="s">
        <v>5703</v>
      </c>
      <c r="CA5" t="s">
        <v>5704</v>
      </c>
      <c r="CB5" t="s">
        <v>5705</v>
      </c>
    </row>
    <row r="6" spans="1:80" ht="15" x14ac:dyDescent="0.25">
      <c r="A6" s="18" t="s">
        <v>5757</v>
      </c>
      <c r="B6" s="20">
        <v>12</v>
      </c>
      <c r="C6" s="20">
        <v>16</v>
      </c>
      <c r="D6" s="20">
        <v>0</v>
      </c>
      <c r="E6" s="20">
        <v>4488</v>
      </c>
      <c r="F6" s="20">
        <v>296</v>
      </c>
      <c r="G6" s="20">
        <v>55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12</v>
      </c>
      <c r="S6" s="19">
        <v>63005</v>
      </c>
      <c r="T6" s="19">
        <v>45773</v>
      </c>
      <c r="U6" s="19">
        <v>3448</v>
      </c>
      <c r="V6" s="19">
        <v>30316</v>
      </c>
      <c r="W6" s="19">
        <v>26446</v>
      </c>
      <c r="X6" s="19">
        <v>1400</v>
      </c>
      <c r="Y6" s="19">
        <v>4329</v>
      </c>
      <c r="Z6" s="19">
        <v>1</v>
      </c>
      <c r="AA6" s="19">
        <v>1383</v>
      </c>
      <c r="AB6" s="19">
        <v>1575</v>
      </c>
      <c r="AC6" s="19">
        <v>131902</v>
      </c>
      <c r="AD6" s="19">
        <v>0</v>
      </c>
      <c r="AE6" s="19">
        <v>0</v>
      </c>
      <c r="AF6" s="19">
        <v>255</v>
      </c>
      <c r="AG6" s="19">
        <v>0</v>
      </c>
      <c r="AH6" s="19">
        <v>0</v>
      </c>
      <c r="AI6" s="19">
        <v>0</v>
      </c>
      <c r="AJ6" s="19">
        <v>255</v>
      </c>
      <c r="AK6" s="19">
        <v>84072</v>
      </c>
      <c r="AL6" s="19">
        <v>8947</v>
      </c>
      <c r="AM6" s="19">
        <v>38325</v>
      </c>
      <c r="AN6" s="19">
        <v>22125</v>
      </c>
      <c r="AO6" s="19">
        <v>8986</v>
      </c>
      <c r="AP6" s="19">
        <v>6788</v>
      </c>
      <c r="AQ6" s="19">
        <v>426</v>
      </c>
      <c r="AR6" s="19">
        <v>15022</v>
      </c>
      <c r="AS6" s="19">
        <v>62</v>
      </c>
      <c r="AT6" s="19">
        <v>62</v>
      </c>
      <c r="AU6" s="19">
        <v>8025</v>
      </c>
      <c r="AV6" s="19">
        <v>1476</v>
      </c>
      <c r="AW6" s="19">
        <v>147044</v>
      </c>
      <c r="AX6" s="19">
        <v>1414</v>
      </c>
      <c r="AY6" s="19">
        <v>1238</v>
      </c>
      <c r="AZ6" s="19">
        <v>176</v>
      </c>
      <c r="BA6" s="20">
        <v>1000</v>
      </c>
      <c r="BB6" s="20">
        <v>1</v>
      </c>
      <c r="BC6" s="20">
        <v>690</v>
      </c>
      <c r="BD6" s="20">
        <v>0</v>
      </c>
      <c r="BE6" s="20">
        <v>490</v>
      </c>
      <c r="BF6" s="20">
        <v>0</v>
      </c>
      <c r="BG6" s="20">
        <v>490</v>
      </c>
      <c r="BH6" s="20">
        <v>0</v>
      </c>
      <c r="BI6" s="20">
        <v>600</v>
      </c>
      <c r="BJ6" s="20">
        <v>0</v>
      </c>
      <c r="BK6" s="20">
        <v>490</v>
      </c>
      <c r="BL6" s="20">
        <v>0</v>
      </c>
      <c r="BM6" s="20">
        <v>330</v>
      </c>
      <c r="BN6" s="20">
        <v>0</v>
      </c>
      <c r="BO6" s="20">
        <v>150</v>
      </c>
      <c r="BP6" s="20">
        <v>0</v>
      </c>
      <c r="BQ6" s="20">
        <v>150</v>
      </c>
      <c r="BR6" s="20">
        <v>0</v>
      </c>
      <c r="BS6" s="20">
        <v>200</v>
      </c>
      <c r="BT6" s="20">
        <v>0</v>
      </c>
      <c r="BU6" s="20">
        <v>1000</v>
      </c>
      <c r="BV6" s="20">
        <v>0</v>
      </c>
      <c r="BW6" s="20">
        <v>3</v>
      </c>
      <c r="BX6" s="20">
        <v>470</v>
      </c>
      <c r="BY6" s="20">
        <v>1</v>
      </c>
      <c r="BZ6" s="20">
        <v>230</v>
      </c>
      <c r="CA6" s="20">
        <v>9</v>
      </c>
      <c r="CB6" s="20">
        <v>11</v>
      </c>
    </row>
    <row r="7" spans="1:80" ht="15" x14ac:dyDescent="0.25">
      <c r="A7" s="18" t="s">
        <v>5762</v>
      </c>
      <c r="B7" s="20">
        <v>12</v>
      </c>
      <c r="C7" s="20">
        <v>22</v>
      </c>
      <c r="D7" s="20">
        <v>1</v>
      </c>
      <c r="E7" s="20">
        <v>4237</v>
      </c>
      <c r="F7" s="20">
        <v>948</v>
      </c>
      <c r="G7" s="20">
        <v>550</v>
      </c>
      <c r="H7" s="20">
        <v>100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11</v>
      </c>
      <c r="S7" s="19">
        <v>63486.600000000006</v>
      </c>
      <c r="T7" s="19">
        <v>22763.599999999999</v>
      </c>
      <c r="U7" s="19">
        <v>31</v>
      </c>
      <c r="V7" s="19">
        <v>1600</v>
      </c>
      <c r="W7" s="19">
        <v>22780</v>
      </c>
      <c r="X7" s="19">
        <v>800</v>
      </c>
      <c r="Y7" s="19">
        <v>90</v>
      </c>
      <c r="Z7" s="19">
        <v>0</v>
      </c>
      <c r="AA7" s="19">
        <v>0</v>
      </c>
      <c r="AB7" s="19">
        <v>268</v>
      </c>
      <c r="AC7" s="19">
        <v>89055.6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54884.600000000006</v>
      </c>
      <c r="AL7" s="19">
        <v>9407.9</v>
      </c>
      <c r="AM7" s="19">
        <v>23934.6</v>
      </c>
      <c r="AN7" s="19">
        <v>17455</v>
      </c>
      <c r="AO7" s="19">
        <v>1052</v>
      </c>
      <c r="AP7" s="19">
        <v>4814.5</v>
      </c>
      <c r="AQ7" s="19">
        <v>613.1</v>
      </c>
      <c r="AR7" s="19">
        <v>8126.6</v>
      </c>
      <c r="AS7" s="19">
        <v>606.9</v>
      </c>
      <c r="AT7" s="19">
        <v>156.19999999999999</v>
      </c>
      <c r="AU7" s="19">
        <v>4300.1000000000004</v>
      </c>
      <c r="AV7" s="19">
        <v>3219.8</v>
      </c>
      <c r="AW7" s="19">
        <v>95228.800000000003</v>
      </c>
      <c r="AX7" s="19">
        <v>1851.1000000000001</v>
      </c>
      <c r="AY7" s="19">
        <v>1850.1000000000001</v>
      </c>
      <c r="AZ7" s="19">
        <v>1</v>
      </c>
      <c r="BA7" s="20">
        <v>420</v>
      </c>
      <c r="BB7" s="20">
        <v>15</v>
      </c>
      <c r="BC7" s="20">
        <v>420</v>
      </c>
      <c r="BD7" s="20">
        <v>15</v>
      </c>
      <c r="BE7" s="20">
        <v>200</v>
      </c>
      <c r="BF7" s="20">
        <v>0</v>
      </c>
      <c r="BG7" s="20">
        <v>250</v>
      </c>
      <c r="BH7" s="20">
        <v>0</v>
      </c>
      <c r="BI7" s="20">
        <v>220</v>
      </c>
      <c r="BJ7" s="20">
        <v>0</v>
      </c>
      <c r="BK7" s="20">
        <v>190</v>
      </c>
      <c r="BL7" s="20">
        <v>0</v>
      </c>
      <c r="BM7" s="20">
        <v>350</v>
      </c>
      <c r="BN7" s="20">
        <v>0</v>
      </c>
      <c r="BO7" s="20">
        <v>170</v>
      </c>
      <c r="BP7" s="20">
        <v>0</v>
      </c>
      <c r="BQ7" s="20">
        <v>250</v>
      </c>
      <c r="BR7" s="20">
        <v>0</v>
      </c>
      <c r="BS7" s="20">
        <v>120</v>
      </c>
      <c r="BT7" s="20">
        <v>0</v>
      </c>
      <c r="BU7" s="20">
        <v>400</v>
      </c>
      <c r="BV7" s="20">
        <v>0</v>
      </c>
      <c r="BW7" s="20">
        <v>10</v>
      </c>
      <c r="BX7" s="20">
        <v>33</v>
      </c>
      <c r="BY7" s="20">
        <v>6</v>
      </c>
      <c r="BZ7" s="20">
        <v>180</v>
      </c>
      <c r="CA7" s="20">
        <v>10</v>
      </c>
      <c r="CB7" s="20">
        <v>16</v>
      </c>
    </row>
    <row r="8" spans="1:80" ht="15" x14ac:dyDescent="0.25">
      <c r="A8" s="18" t="s">
        <v>5721</v>
      </c>
      <c r="B8" s="20">
        <v>37</v>
      </c>
      <c r="C8" s="20">
        <v>68</v>
      </c>
      <c r="D8" s="20">
        <v>1</v>
      </c>
      <c r="E8" s="20">
        <v>12761</v>
      </c>
      <c r="F8" s="20">
        <v>6482</v>
      </c>
      <c r="G8" s="20">
        <v>866</v>
      </c>
      <c r="H8" s="20">
        <v>250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37</v>
      </c>
      <c r="S8" s="19">
        <v>96426.1</v>
      </c>
      <c r="T8" s="19">
        <v>76821.399999999994</v>
      </c>
      <c r="U8" s="19">
        <v>6471</v>
      </c>
      <c r="V8" s="19">
        <v>16027</v>
      </c>
      <c r="W8" s="19">
        <v>102758.7</v>
      </c>
      <c r="X8" s="19">
        <v>117</v>
      </c>
      <c r="Y8" s="19">
        <v>331</v>
      </c>
      <c r="Z8" s="19">
        <v>321</v>
      </c>
      <c r="AA8" s="19">
        <v>5188</v>
      </c>
      <c r="AB8" s="19">
        <v>5230.5</v>
      </c>
      <c r="AC8" s="19">
        <v>232549.3</v>
      </c>
      <c r="AD8" s="19">
        <v>0</v>
      </c>
      <c r="AE8" s="19">
        <v>0</v>
      </c>
      <c r="AF8" s="19">
        <v>79</v>
      </c>
      <c r="AG8" s="19">
        <v>0</v>
      </c>
      <c r="AH8" s="19">
        <v>0</v>
      </c>
      <c r="AI8" s="19">
        <v>0</v>
      </c>
      <c r="AJ8" s="19">
        <v>79</v>
      </c>
      <c r="AK8" s="19">
        <v>106974.1</v>
      </c>
      <c r="AL8" s="19">
        <v>1189.3</v>
      </c>
      <c r="AM8" s="19">
        <v>80227.7</v>
      </c>
      <c r="AN8" s="19">
        <v>52836</v>
      </c>
      <c r="AO8" s="19">
        <v>7046.8</v>
      </c>
      <c r="AP8" s="19">
        <v>18494.8</v>
      </c>
      <c r="AQ8" s="19">
        <v>1850.1</v>
      </c>
      <c r="AR8" s="19">
        <v>30056.100000000002</v>
      </c>
      <c r="AS8" s="19">
        <v>819</v>
      </c>
      <c r="AT8" s="19">
        <v>387</v>
      </c>
      <c r="AU8" s="19">
        <v>4096.6000000000004</v>
      </c>
      <c r="AV8" s="19">
        <v>9846.7999999999993</v>
      </c>
      <c r="AW8" s="19">
        <v>232407.3</v>
      </c>
      <c r="AX8" s="19">
        <v>4203</v>
      </c>
      <c r="AY8" s="19">
        <v>4016</v>
      </c>
      <c r="AZ8" s="19">
        <v>187</v>
      </c>
      <c r="BA8" s="20">
        <v>1000</v>
      </c>
      <c r="BB8" s="20">
        <v>1</v>
      </c>
      <c r="BC8" s="20">
        <v>1000</v>
      </c>
      <c r="BD8" s="20">
        <v>0</v>
      </c>
      <c r="BE8" s="20">
        <v>460</v>
      </c>
      <c r="BF8" s="20">
        <v>0</v>
      </c>
      <c r="BG8" s="20">
        <v>420</v>
      </c>
      <c r="BH8" s="20">
        <v>0</v>
      </c>
      <c r="BI8" s="20">
        <v>600</v>
      </c>
      <c r="BJ8" s="20">
        <v>0</v>
      </c>
      <c r="BK8" s="20">
        <v>350</v>
      </c>
      <c r="BL8" s="20">
        <v>0</v>
      </c>
      <c r="BM8" s="20">
        <v>280</v>
      </c>
      <c r="BN8" s="20">
        <v>0</v>
      </c>
      <c r="BO8" s="20">
        <v>140</v>
      </c>
      <c r="BP8" s="20">
        <v>0</v>
      </c>
      <c r="BQ8" s="20">
        <v>150</v>
      </c>
      <c r="BR8" s="20">
        <v>0</v>
      </c>
      <c r="BS8" s="20">
        <v>190</v>
      </c>
      <c r="BT8" s="20">
        <v>0</v>
      </c>
      <c r="BU8" s="20">
        <v>850</v>
      </c>
      <c r="BV8" s="20">
        <v>0</v>
      </c>
      <c r="BW8" s="20">
        <v>27</v>
      </c>
      <c r="BX8" s="20">
        <v>163</v>
      </c>
      <c r="BY8" s="20">
        <v>17</v>
      </c>
      <c r="BZ8" s="20">
        <v>3225</v>
      </c>
      <c r="CA8" s="20">
        <v>34</v>
      </c>
      <c r="CB8" s="20">
        <v>91</v>
      </c>
    </row>
    <row r="9" spans="1:80" ht="15" x14ac:dyDescent="0.25">
      <c r="A9" s="18" t="s">
        <v>919</v>
      </c>
      <c r="B9" s="20">
        <v>61</v>
      </c>
      <c r="C9" s="20">
        <v>106</v>
      </c>
      <c r="D9" s="20">
        <v>2</v>
      </c>
      <c r="E9" s="20">
        <v>21486</v>
      </c>
      <c r="F9" s="20">
        <v>7726</v>
      </c>
      <c r="G9" s="20">
        <v>1471</v>
      </c>
      <c r="H9" s="20">
        <v>350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60</v>
      </c>
      <c r="S9" s="19">
        <v>222917.7</v>
      </c>
      <c r="T9" s="19">
        <v>145358</v>
      </c>
      <c r="U9" s="19">
        <v>9950</v>
      </c>
      <c r="V9" s="19">
        <v>47943</v>
      </c>
      <c r="W9" s="19">
        <v>151984.70000000001</v>
      </c>
      <c r="X9" s="19">
        <v>2317</v>
      </c>
      <c r="Y9" s="19">
        <v>4750</v>
      </c>
      <c r="Z9" s="19">
        <v>322</v>
      </c>
      <c r="AA9" s="19">
        <v>6571</v>
      </c>
      <c r="AB9" s="19">
        <v>7073.5</v>
      </c>
      <c r="AC9" s="19">
        <v>453506.89999999997</v>
      </c>
      <c r="AD9" s="19">
        <v>0</v>
      </c>
      <c r="AE9" s="19">
        <v>0</v>
      </c>
      <c r="AF9" s="19">
        <v>334</v>
      </c>
      <c r="AG9" s="19">
        <v>0</v>
      </c>
      <c r="AH9" s="19">
        <v>0</v>
      </c>
      <c r="AI9" s="19">
        <v>0</v>
      </c>
      <c r="AJ9" s="19">
        <v>334</v>
      </c>
      <c r="AK9" s="19">
        <v>245930.7</v>
      </c>
      <c r="AL9" s="19">
        <v>19544.199999999997</v>
      </c>
      <c r="AM9" s="19">
        <v>142487.30000000002</v>
      </c>
      <c r="AN9" s="19">
        <v>92416</v>
      </c>
      <c r="AO9" s="19">
        <v>17084.8</v>
      </c>
      <c r="AP9" s="19">
        <v>30097.300000000003</v>
      </c>
      <c r="AQ9" s="19">
        <v>2889.2000000000003</v>
      </c>
      <c r="AR9" s="19">
        <v>53204.7</v>
      </c>
      <c r="AS9" s="19">
        <v>1487.9</v>
      </c>
      <c r="AT9" s="19">
        <v>605.20000000000005</v>
      </c>
      <c r="AU9" s="19">
        <v>16421.7</v>
      </c>
      <c r="AV9" s="19">
        <v>14542.599999999999</v>
      </c>
      <c r="AW9" s="19">
        <v>474680.10000000003</v>
      </c>
      <c r="AX9" s="19">
        <v>7468.1</v>
      </c>
      <c r="AY9" s="19">
        <v>7104.1</v>
      </c>
      <c r="AZ9" s="19">
        <v>364</v>
      </c>
      <c r="BA9" s="20">
        <v>1000</v>
      </c>
      <c r="BB9" s="20">
        <v>1</v>
      </c>
      <c r="BC9" s="20">
        <v>1000</v>
      </c>
      <c r="BD9" s="20">
        <v>0</v>
      </c>
      <c r="BE9" s="20">
        <v>490</v>
      </c>
      <c r="BF9" s="20">
        <v>0</v>
      </c>
      <c r="BG9" s="20">
        <v>490</v>
      </c>
      <c r="BH9" s="20">
        <v>0</v>
      </c>
      <c r="BI9" s="20">
        <v>600</v>
      </c>
      <c r="BJ9" s="20">
        <v>0</v>
      </c>
      <c r="BK9" s="20">
        <v>490</v>
      </c>
      <c r="BL9" s="20">
        <v>0</v>
      </c>
      <c r="BM9" s="20">
        <v>350</v>
      </c>
      <c r="BN9" s="20">
        <v>0</v>
      </c>
      <c r="BO9" s="20">
        <v>170</v>
      </c>
      <c r="BP9" s="20">
        <v>0</v>
      </c>
      <c r="BQ9" s="20">
        <v>250</v>
      </c>
      <c r="BR9" s="20">
        <v>0</v>
      </c>
      <c r="BS9" s="20">
        <v>200</v>
      </c>
      <c r="BT9" s="20">
        <v>0</v>
      </c>
      <c r="BU9" s="20">
        <v>1000</v>
      </c>
      <c r="BV9" s="20">
        <v>0</v>
      </c>
      <c r="BW9" s="20">
        <v>40</v>
      </c>
      <c r="BX9" s="20">
        <v>666</v>
      </c>
      <c r="BY9" s="20">
        <v>24</v>
      </c>
      <c r="BZ9" s="20">
        <v>3635</v>
      </c>
      <c r="CA9" s="20">
        <v>53</v>
      </c>
      <c r="CB9" s="20">
        <v>118</v>
      </c>
    </row>
    <row r="10" spans="1:80" x14ac:dyDescent="0.2"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80" x14ac:dyDescent="0.2"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80" x14ac:dyDescent="0.2"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80" x14ac:dyDescent="0.2"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80" x14ac:dyDescent="0.2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80" x14ac:dyDescent="0.2"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80" x14ac:dyDescent="0.2"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50"/>
  </sheetPr>
  <dimension ref="A1:C166"/>
  <sheetViews>
    <sheetView workbookViewId="0">
      <selection activeCell="Z57" sqref="Z57"/>
    </sheetView>
  </sheetViews>
  <sheetFormatPr defaultColWidth="7" defaultRowHeight="11.25" x14ac:dyDescent="0.2"/>
  <cols>
    <col min="1" max="1" width="11" style="3" customWidth="1"/>
    <col min="2" max="2" width="7" style="3" customWidth="1"/>
    <col min="3" max="3" width="12" style="3" customWidth="1"/>
    <col min="4" max="4" width="7.140625" style="3" customWidth="1"/>
    <col min="5" max="192" width="8.28515625" style="3" customWidth="1"/>
    <col min="193" max="193" width="6" style="3" customWidth="1"/>
    <col min="194" max="194" width="8" style="3" customWidth="1"/>
    <col min="195" max="198" width="7" style="3" customWidth="1"/>
    <col min="199" max="199" width="6" style="3" customWidth="1"/>
    <col min="200" max="200" width="7" style="3" customWidth="1"/>
    <col min="201" max="201" width="5" style="3" customWidth="1"/>
    <col min="202" max="203" width="7" style="3" customWidth="1"/>
    <col min="204" max="206" width="8" style="3" customWidth="1"/>
    <col min="207" max="210" width="7" style="3" customWidth="1"/>
    <col min="211" max="211" width="6" style="3" customWidth="1"/>
    <col min="212" max="212" width="7" style="3" customWidth="1"/>
    <col min="213" max="213" width="5" style="3" customWidth="1"/>
    <col min="214" max="214" width="7" style="3" customWidth="1"/>
    <col min="215" max="215" width="6" style="3" customWidth="1"/>
    <col min="216" max="216" width="8" style="3" customWidth="1"/>
    <col min="217" max="217" width="7" style="3" customWidth="1"/>
    <col min="218" max="220" width="6" style="3" customWidth="1"/>
    <col min="221" max="221" width="7" style="3" customWidth="1"/>
    <col min="222" max="224" width="6" style="3" customWidth="1"/>
    <col min="225" max="226" width="2" style="3" customWidth="1"/>
    <col min="227" max="227" width="6" style="3" customWidth="1"/>
    <col min="228" max="228" width="7" style="3" customWidth="1"/>
    <col min="229" max="229" width="6" style="3" customWidth="1"/>
    <col min="230" max="230" width="7" style="3" customWidth="1"/>
    <col min="231" max="231" width="6" style="3" customWidth="1"/>
    <col min="232" max="232" width="5" style="3" customWidth="1"/>
    <col min="233" max="237" width="6" style="3" customWidth="1"/>
    <col min="238" max="238" width="5" style="3" customWidth="1"/>
    <col min="239" max="239" width="6" style="3" customWidth="1"/>
    <col min="240" max="242" width="7" style="3" customWidth="1"/>
    <col min="243" max="243" width="6" style="3" customWidth="1"/>
    <col min="244" max="244" width="5" style="3" customWidth="1"/>
    <col min="245" max="248" width="6" style="3" customWidth="1"/>
    <col min="249" max="250" width="5" style="3" customWidth="1"/>
    <col min="251" max="251" width="6" style="3" customWidth="1"/>
    <col min="252" max="256" width="7" style="3"/>
    <col min="257" max="257" width="11" style="3" customWidth="1"/>
    <col min="258" max="258" width="7" style="3" customWidth="1"/>
    <col min="259" max="259" width="12" style="3" customWidth="1"/>
    <col min="260" max="260" width="7.140625" style="3" customWidth="1"/>
    <col min="261" max="448" width="8.28515625" style="3" customWidth="1"/>
    <col min="449" max="449" width="6" style="3" customWidth="1"/>
    <col min="450" max="450" width="8" style="3" customWidth="1"/>
    <col min="451" max="454" width="7" style="3" customWidth="1"/>
    <col min="455" max="455" width="6" style="3" customWidth="1"/>
    <col min="456" max="456" width="7" style="3" customWidth="1"/>
    <col min="457" max="457" width="5" style="3" customWidth="1"/>
    <col min="458" max="459" width="7" style="3" customWidth="1"/>
    <col min="460" max="462" width="8" style="3" customWidth="1"/>
    <col min="463" max="466" width="7" style="3" customWidth="1"/>
    <col min="467" max="467" width="6" style="3" customWidth="1"/>
    <col min="468" max="468" width="7" style="3" customWidth="1"/>
    <col min="469" max="469" width="5" style="3" customWidth="1"/>
    <col min="470" max="470" width="7" style="3" customWidth="1"/>
    <col min="471" max="471" width="6" style="3" customWidth="1"/>
    <col min="472" max="472" width="8" style="3" customWidth="1"/>
    <col min="473" max="473" width="7" style="3" customWidth="1"/>
    <col min="474" max="476" width="6" style="3" customWidth="1"/>
    <col min="477" max="477" width="7" style="3" customWidth="1"/>
    <col min="478" max="480" width="6" style="3" customWidth="1"/>
    <col min="481" max="482" width="2" style="3" customWidth="1"/>
    <col min="483" max="483" width="6" style="3" customWidth="1"/>
    <col min="484" max="484" width="7" style="3" customWidth="1"/>
    <col min="485" max="485" width="6" style="3" customWidth="1"/>
    <col min="486" max="486" width="7" style="3" customWidth="1"/>
    <col min="487" max="487" width="6" style="3" customWidth="1"/>
    <col min="488" max="488" width="5" style="3" customWidth="1"/>
    <col min="489" max="493" width="6" style="3" customWidth="1"/>
    <col min="494" max="494" width="5" style="3" customWidth="1"/>
    <col min="495" max="495" width="6" style="3" customWidth="1"/>
    <col min="496" max="498" width="7" style="3" customWidth="1"/>
    <col min="499" max="499" width="6" style="3" customWidth="1"/>
    <col min="500" max="500" width="5" style="3" customWidth="1"/>
    <col min="501" max="504" width="6" style="3" customWidth="1"/>
    <col min="505" max="506" width="5" style="3" customWidth="1"/>
    <col min="507" max="507" width="6" style="3" customWidth="1"/>
    <col min="508" max="512" width="7" style="3"/>
    <col min="513" max="513" width="11" style="3" customWidth="1"/>
    <col min="514" max="514" width="7" style="3" customWidth="1"/>
    <col min="515" max="515" width="12" style="3" customWidth="1"/>
    <col min="516" max="516" width="7.140625" style="3" customWidth="1"/>
    <col min="517" max="704" width="8.28515625" style="3" customWidth="1"/>
    <col min="705" max="705" width="6" style="3" customWidth="1"/>
    <col min="706" max="706" width="8" style="3" customWidth="1"/>
    <col min="707" max="710" width="7" style="3" customWidth="1"/>
    <col min="711" max="711" width="6" style="3" customWidth="1"/>
    <col min="712" max="712" width="7" style="3" customWidth="1"/>
    <col min="713" max="713" width="5" style="3" customWidth="1"/>
    <col min="714" max="715" width="7" style="3" customWidth="1"/>
    <col min="716" max="718" width="8" style="3" customWidth="1"/>
    <col min="719" max="722" width="7" style="3" customWidth="1"/>
    <col min="723" max="723" width="6" style="3" customWidth="1"/>
    <col min="724" max="724" width="7" style="3" customWidth="1"/>
    <col min="725" max="725" width="5" style="3" customWidth="1"/>
    <col min="726" max="726" width="7" style="3" customWidth="1"/>
    <col min="727" max="727" width="6" style="3" customWidth="1"/>
    <col min="728" max="728" width="8" style="3" customWidth="1"/>
    <col min="729" max="729" width="7" style="3" customWidth="1"/>
    <col min="730" max="732" width="6" style="3" customWidth="1"/>
    <col min="733" max="733" width="7" style="3" customWidth="1"/>
    <col min="734" max="736" width="6" style="3" customWidth="1"/>
    <col min="737" max="738" width="2" style="3" customWidth="1"/>
    <col min="739" max="739" width="6" style="3" customWidth="1"/>
    <col min="740" max="740" width="7" style="3" customWidth="1"/>
    <col min="741" max="741" width="6" style="3" customWidth="1"/>
    <col min="742" max="742" width="7" style="3" customWidth="1"/>
    <col min="743" max="743" width="6" style="3" customWidth="1"/>
    <col min="744" max="744" width="5" style="3" customWidth="1"/>
    <col min="745" max="749" width="6" style="3" customWidth="1"/>
    <col min="750" max="750" width="5" style="3" customWidth="1"/>
    <col min="751" max="751" width="6" style="3" customWidth="1"/>
    <col min="752" max="754" width="7" style="3" customWidth="1"/>
    <col min="755" max="755" width="6" style="3" customWidth="1"/>
    <col min="756" max="756" width="5" style="3" customWidth="1"/>
    <col min="757" max="760" width="6" style="3" customWidth="1"/>
    <col min="761" max="762" width="5" style="3" customWidth="1"/>
    <col min="763" max="763" width="6" style="3" customWidth="1"/>
    <col min="764" max="768" width="7" style="3"/>
    <col min="769" max="769" width="11" style="3" customWidth="1"/>
    <col min="770" max="770" width="7" style="3" customWidth="1"/>
    <col min="771" max="771" width="12" style="3" customWidth="1"/>
    <col min="772" max="772" width="7.140625" style="3" customWidth="1"/>
    <col min="773" max="960" width="8.28515625" style="3" customWidth="1"/>
    <col min="961" max="961" width="6" style="3" customWidth="1"/>
    <col min="962" max="962" width="8" style="3" customWidth="1"/>
    <col min="963" max="966" width="7" style="3" customWidth="1"/>
    <col min="967" max="967" width="6" style="3" customWidth="1"/>
    <col min="968" max="968" width="7" style="3" customWidth="1"/>
    <col min="969" max="969" width="5" style="3" customWidth="1"/>
    <col min="970" max="971" width="7" style="3" customWidth="1"/>
    <col min="972" max="974" width="8" style="3" customWidth="1"/>
    <col min="975" max="978" width="7" style="3" customWidth="1"/>
    <col min="979" max="979" width="6" style="3" customWidth="1"/>
    <col min="980" max="980" width="7" style="3" customWidth="1"/>
    <col min="981" max="981" width="5" style="3" customWidth="1"/>
    <col min="982" max="982" width="7" style="3" customWidth="1"/>
    <col min="983" max="983" width="6" style="3" customWidth="1"/>
    <col min="984" max="984" width="8" style="3" customWidth="1"/>
    <col min="985" max="985" width="7" style="3" customWidth="1"/>
    <col min="986" max="988" width="6" style="3" customWidth="1"/>
    <col min="989" max="989" width="7" style="3" customWidth="1"/>
    <col min="990" max="992" width="6" style="3" customWidth="1"/>
    <col min="993" max="994" width="2" style="3" customWidth="1"/>
    <col min="995" max="995" width="6" style="3" customWidth="1"/>
    <col min="996" max="996" width="7" style="3" customWidth="1"/>
    <col min="997" max="997" width="6" style="3" customWidth="1"/>
    <col min="998" max="998" width="7" style="3" customWidth="1"/>
    <col min="999" max="999" width="6" style="3" customWidth="1"/>
    <col min="1000" max="1000" width="5" style="3" customWidth="1"/>
    <col min="1001" max="1005" width="6" style="3" customWidth="1"/>
    <col min="1006" max="1006" width="5" style="3" customWidth="1"/>
    <col min="1007" max="1007" width="6" style="3" customWidth="1"/>
    <col min="1008" max="1010" width="7" style="3" customWidth="1"/>
    <col min="1011" max="1011" width="6" style="3" customWidth="1"/>
    <col min="1012" max="1012" width="5" style="3" customWidth="1"/>
    <col min="1013" max="1016" width="6" style="3" customWidth="1"/>
    <col min="1017" max="1018" width="5" style="3" customWidth="1"/>
    <col min="1019" max="1019" width="6" style="3" customWidth="1"/>
    <col min="1020" max="1024" width="7" style="3"/>
    <col min="1025" max="1025" width="11" style="3" customWidth="1"/>
    <col min="1026" max="1026" width="7" style="3" customWidth="1"/>
    <col min="1027" max="1027" width="12" style="3" customWidth="1"/>
    <col min="1028" max="1028" width="7.140625" style="3" customWidth="1"/>
    <col min="1029" max="1216" width="8.28515625" style="3" customWidth="1"/>
    <col min="1217" max="1217" width="6" style="3" customWidth="1"/>
    <col min="1218" max="1218" width="8" style="3" customWidth="1"/>
    <col min="1219" max="1222" width="7" style="3" customWidth="1"/>
    <col min="1223" max="1223" width="6" style="3" customWidth="1"/>
    <col min="1224" max="1224" width="7" style="3" customWidth="1"/>
    <col min="1225" max="1225" width="5" style="3" customWidth="1"/>
    <col min="1226" max="1227" width="7" style="3" customWidth="1"/>
    <col min="1228" max="1230" width="8" style="3" customWidth="1"/>
    <col min="1231" max="1234" width="7" style="3" customWidth="1"/>
    <col min="1235" max="1235" width="6" style="3" customWidth="1"/>
    <col min="1236" max="1236" width="7" style="3" customWidth="1"/>
    <col min="1237" max="1237" width="5" style="3" customWidth="1"/>
    <col min="1238" max="1238" width="7" style="3" customWidth="1"/>
    <col min="1239" max="1239" width="6" style="3" customWidth="1"/>
    <col min="1240" max="1240" width="8" style="3" customWidth="1"/>
    <col min="1241" max="1241" width="7" style="3" customWidth="1"/>
    <col min="1242" max="1244" width="6" style="3" customWidth="1"/>
    <col min="1245" max="1245" width="7" style="3" customWidth="1"/>
    <col min="1246" max="1248" width="6" style="3" customWidth="1"/>
    <col min="1249" max="1250" width="2" style="3" customWidth="1"/>
    <col min="1251" max="1251" width="6" style="3" customWidth="1"/>
    <col min="1252" max="1252" width="7" style="3" customWidth="1"/>
    <col min="1253" max="1253" width="6" style="3" customWidth="1"/>
    <col min="1254" max="1254" width="7" style="3" customWidth="1"/>
    <col min="1255" max="1255" width="6" style="3" customWidth="1"/>
    <col min="1256" max="1256" width="5" style="3" customWidth="1"/>
    <col min="1257" max="1261" width="6" style="3" customWidth="1"/>
    <col min="1262" max="1262" width="5" style="3" customWidth="1"/>
    <col min="1263" max="1263" width="6" style="3" customWidth="1"/>
    <col min="1264" max="1266" width="7" style="3" customWidth="1"/>
    <col min="1267" max="1267" width="6" style="3" customWidth="1"/>
    <col min="1268" max="1268" width="5" style="3" customWidth="1"/>
    <col min="1269" max="1272" width="6" style="3" customWidth="1"/>
    <col min="1273" max="1274" width="5" style="3" customWidth="1"/>
    <col min="1275" max="1275" width="6" style="3" customWidth="1"/>
    <col min="1276" max="1280" width="7" style="3"/>
    <col min="1281" max="1281" width="11" style="3" customWidth="1"/>
    <col min="1282" max="1282" width="7" style="3" customWidth="1"/>
    <col min="1283" max="1283" width="12" style="3" customWidth="1"/>
    <col min="1284" max="1284" width="7.140625" style="3" customWidth="1"/>
    <col min="1285" max="1472" width="8.28515625" style="3" customWidth="1"/>
    <col min="1473" max="1473" width="6" style="3" customWidth="1"/>
    <col min="1474" max="1474" width="8" style="3" customWidth="1"/>
    <col min="1475" max="1478" width="7" style="3" customWidth="1"/>
    <col min="1479" max="1479" width="6" style="3" customWidth="1"/>
    <col min="1480" max="1480" width="7" style="3" customWidth="1"/>
    <col min="1481" max="1481" width="5" style="3" customWidth="1"/>
    <col min="1482" max="1483" width="7" style="3" customWidth="1"/>
    <col min="1484" max="1486" width="8" style="3" customWidth="1"/>
    <col min="1487" max="1490" width="7" style="3" customWidth="1"/>
    <col min="1491" max="1491" width="6" style="3" customWidth="1"/>
    <col min="1492" max="1492" width="7" style="3" customWidth="1"/>
    <col min="1493" max="1493" width="5" style="3" customWidth="1"/>
    <col min="1494" max="1494" width="7" style="3" customWidth="1"/>
    <col min="1495" max="1495" width="6" style="3" customWidth="1"/>
    <col min="1496" max="1496" width="8" style="3" customWidth="1"/>
    <col min="1497" max="1497" width="7" style="3" customWidth="1"/>
    <col min="1498" max="1500" width="6" style="3" customWidth="1"/>
    <col min="1501" max="1501" width="7" style="3" customWidth="1"/>
    <col min="1502" max="1504" width="6" style="3" customWidth="1"/>
    <col min="1505" max="1506" width="2" style="3" customWidth="1"/>
    <col min="1507" max="1507" width="6" style="3" customWidth="1"/>
    <col min="1508" max="1508" width="7" style="3" customWidth="1"/>
    <col min="1509" max="1509" width="6" style="3" customWidth="1"/>
    <col min="1510" max="1510" width="7" style="3" customWidth="1"/>
    <col min="1511" max="1511" width="6" style="3" customWidth="1"/>
    <col min="1512" max="1512" width="5" style="3" customWidth="1"/>
    <col min="1513" max="1517" width="6" style="3" customWidth="1"/>
    <col min="1518" max="1518" width="5" style="3" customWidth="1"/>
    <col min="1519" max="1519" width="6" style="3" customWidth="1"/>
    <col min="1520" max="1522" width="7" style="3" customWidth="1"/>
    <col min="1523" max="1523" width="6" style="3" customWidth="1"/>
    <col min="1524" max="1524" width="5" style="3" customWidth="1"/>
    <col min="1525" max="1528" width="6" style="3" customWidth="1"/>
    <col min="1529" max="1530" width="5" style="3" customWidth="1"/>
    <col min="1531" max="1531" width="6" style="3" customWidth="1"/>
    <col min="1532" max="1536" width="7" style="3"/>
    <col min="1537" max="1537" width="11" style="3" customWidth="1"/>
    <col min="1538" max="1538" width="7" style="3" customWidth="1"/>
    <col min="1539" max="1539" width="12" style="3" customWidth="1"/>
    <col min="1540" max="1540" width="7.140625" style="3" customWidth="1"/>
    <col min="1541" max="1728" width="8.28515625" style="3" customWidth="1"/>
    <col min="1729" max="1729" width="6" style="3" customWidth="1"/>
    <col min="1730" max="1730" width="8" style="3" customWidth="1"/>
    <col min="1731" max="1734" width="7" style="3" customWidth="1"/>
    <col min="1735" max="1735" width="6" style="3" customWidth="1"/>
    <col min="1736" max="1736" width="7" style="3" customWidth="1"/>
    <col min="1737" max="1737" width="5" style="3" customWidth="1"/>
    <col min="1738" max="1739" width="7" style="3" customWidth="1"/>
    <col min="1740" max="1742" width="8" style="3" customWidth="1"/>
    <col min="1743" max="1746" width="7" style="3" customWidth="1"/>
    <col min="1747" max="1747" width="6" style="3" customWidth="1"/>
    <col min="1748" max="1748" width="7" style="3" customWidth="1"/>
    <col min="1749" max="1749" width="5" style="3" customWidth="1"/>
    <col min="1750" max="1750" width="7" style="3" customWidth="1"/>
    <col min="1751" max="1751" width="6" style="3" customWidth="1"/>
    <col min="1752" max="1752" width="8" style="3" customWidth="1"/>
    <col min="1753" max="1753" width="7" style="3" customWidth="1"/>
    <col min="1754" max="1756" width="6" style="3" customWidth="1"/>
    <col min="1757" max="1757" width="7" style="3" customWidth="1"/>
    <col min="1758" max="1760" width="6" style="3" customWidth="1"/>
    <col min="1761" max="1762" width="2" style="3" customWidth="1"/>
    <col min="1763" max="1763" width="6" style="3" customWidth="1"/>
    <col min="1764" max="1764" width="7" style="3" customWidth="1"/>
    <col min="1765" max="1765" width="6" style="3" customWidth="1"/>
    <col min="1766" max="1766" width="7" style="3" customWidth="1"/>
    <col min="1767" max="1767" width="6" style="3" customWidth="1"/>
    <col min="1768" max="1768" width="5" style="3" customWidth="1"/>
    <col min="1769" max="1773" width="6" style="3" customWidth="1"/>
    <col min="1774" max="1774" width="5" style="3" customWidth="1"/>
    <col min="1775" max="1775" width="6" style="3" customWidth="1"/>
    <col min="1776" max="1778" width="7" style="3" customWidth="1"/>
    <col min="1779" max="1779" width="6" style="3" customWidth="1"/>
    <col min="1780" max="1780" width="5" style="3" customWidth="1"/>
    <col min="1781" max="1784" width="6" style="3" customWidth="1"/>
    <col min="1785" max="1786" width="5" style="3" customWidth="1"/>
    <col min="1787" max="1787" width="6" style="3" customWidth="1"/>
    <col min="1788" max="1792" width="7" style="3"/>
    <col min="1793" max="1793" width="11" style="3" customWidth="1"/>
    <col min="1794" max="1794" width="7" style="3" customWidth="1"/>
    <col min="1795" max="1795" width="12" style="3" customWidth="1"/>
    <col min="1796" max="1796" width="7.140625" style="3" customWidth="1"/>
    <col min="1797" max="1984" width="8.28515625" style="3" customWidth="1"/>
    <col min="1985" max="1985" width="6" style="3" customWidth="1"/>
    <col min="1986" max="1986" width="8" style="3" customWidth="1"/>
    <col min="1987" max="1990" width="7" style="3" customWidth="1"/>
    <col min="1991" max="1991" width="6" style="3" customWidth="1"/>
    <col min="1992" max="1992" width="7" style="3" customWidth="1"/>
    <col min="1993" max="1993" width="5" style="3" customWidth="1"/>
    <col min="1994" max="1995" width="7" style="3" customWidth="1"/>
    <col min="1996" max="1998" width="8" style="3" customWidth="1"/>
    <col min="1999" max="2002" width="7" style="3" customWidth="1"/>
    <col min="2003" max="2003" width="6" style="3" customWidth="1"/>
    <col min="2004" max="2004" width="7" style="3" customWidth="1"/>
    <col min="2005" max="2005" width="5" style="3" customWidth="1"/>
    <col min="2006" max="2006" width="7" style="3" customWidth="1"/>
    <col min="2007" max="2007" width="6" style="3" customWidth="1"/>
    <col min="2008" max="2008" width="8" style="3" customWidth="1"/>
    <col min="2009" max="2009" width="7" style="3" customWidth="1"/>
    <col min="2010" max="2012" width="6" style="3" customWidth="1"/>
    <col min="2013" max="2013" width="7" style="3" customWidth="1"/>
    <col min="2014" max="2016" width="6" style="3" customWidth="1"/>
    <col min="2017" max="2018" width="2" style="3" customWidth="1"/>
    <col min="2019" max="2019" width="6" style="3" customWidth="1"/>
    <col min="2020" max="2020" width="7" style="3" customWidth="1"/>
    <col min="2021" max="2021" width="6" style="3" customWidth="1"/>
    <col min="2022" max="2022" width="7" style="3" customWidth="1"/>
    <col min="2023" max="2023" width="6" style="3" customWidth="1"/>
    <col min="2024" max="2024" width="5" style="3" customWidth="1"/>
    <col min="2025" max="2029" width="6" style="3" customWidth="1"/>
    <col min="2030" max="2030" width="5" style="3" customWidth="1"/>
    <col min="2031" max="2031" width="6" style="3" customWidth="1"/>
    <col min="2032" max="2034" width="7" style="3" customWidth="1"/>
    <col min="2035" max="2035" width="6" style="3" customWidth="1"/>
    <col min="2036" max="2036" width="5" style="3" customWidth="1"/>
    <col min="2037" max="2040" width="6" style="3" customWidth="1"/>
    <col min="2041" max="2042" width="5" style="3" customWidth="1"/>
    <col min="2043" max="2043" width="6" style="3" customWidth="1"/>
    <col min="2044" max="2048" width="7" style="3"/>
    <col min="2049" max="2049" width="11" style="3" customWidth="1"/>
    <col min="2050" max="2050" width="7" style="3" customWidth="1"/>
    <col min="2051" max="2051" width="12" style="3" customWidth="1"/>
    <col min="2052" max="2052" width="7.140625" style="3" customWidth="1"/>
    <col min="2053" max="2240" width="8.28515625" style="3" customWidth="1"/>
    <col min="2241" max="2241" width="6" style="3" customWidth="1"/>
    <col min="2242" max="2242" width="8" style="3" customWidth="1"/>
    <col min="2243" max="2246" width="7" style="3" customWidth="1"/>
    <col min="2247" max="2247" width="6" style="3" customWidth="1"/>
    <col min="2248" max="2248" width="7" style="3" customWidth="1"/>
    <col min="2249" max="2249" width="5" style="3" customWidth="1"/>
    <col min="2250" max="2251" width="7" style="3" customWidth="1"/>
    <col min="2252" max="2254" width="8" style="3" customWidth="1"/>
    <col min="2255" max="2258" width="7" style="3" customWidth="1"/>
    <col min="2259" max="2259" width="6" style="3" customWidth="1"/>
    <col min="2260" max="2260" width="7" style="3" customWidth="1"/>
    <col min="2261" max="2261" width="5" style="3" customWidth="1"/>
    <col min="2262" max="2262" width="7" style="3" customWidth="1"/>
    <col min="2263" max="2263" width="6" style="3" customWidth="1"/>
    <col min="2264" max="2264" width="8" style="3" customWidth="1"/>
    <col min="2265" max="2265" width="7" style="3" customWidth="1"/>
    <col min="2266" max="2268" width="6" style="3" customWidth="1"/>
    <col min="2269" max="2269" width="7" style="3" customWidth="1"/>
    <col min="2270" max="2272" width="6" style="3" customWidth="1"/>
    <col min="2273" max="2274" width="2" style="3" customWidth="1"/>
    <col min="2275" max="2275" width="6" style="3" customWidth="1"/>
    <col min="2276" max="2276" width="7" style="3" customWidth="1"/>
    <col min="2277" max="2277" width="6" style="3" customWidth="1"/>
    <col min="2278" max="2278" width="7" style="3" customWidth="1"/>
    <col min="2279" max="2279" width="6" style="3" customWidth="1"/>
    <col min="2280" max="2280" width="5" style="3" customWidth="1"/>
    <col min="2281" max="2285" width="6" style="3" customWidth="1"/>
    <col min="2286" max="2286" width="5" style="3" customWidth="1"/>
    <col min="2287" max="2287" width="6" style="3" customWidth="1"/>
    <col min="2288" max="2290" width="7" style="3" customWidth="1"/>
    <col min="2291" max="2291" width="6" style="3" customWidth="1"/>
    <col min="2292" max="2292" width="5" style="3" customWidth="1"/>
    <col min="2293" max="2296" width="6" style="3" customWidth="1"/>
    <col min="2297" max="2298" width="5" style="3" customWidth="1"/>
    <col min="2299" max="2299" width="6" style="3" customWidth="1"/>
    <col min="2300" max="2304" width="7" style="3"/>
    <col min="2305" max="2305" width="11" style="3" customWidth="1"/>
    <col min="2306" max="2306" width="7" style="3" customWidth="1"/>
    <col min="2307" max="2307" width="12" style="3" customWidth="1"/>
    <col min="2308" max="2308" width="7.140625" style="3" customWidth="1"/>
    <col min="2309" max="2496" width="8.28515625" style="3" customWidth="1"/>
    <col min="2497" max="2497" width="6" style="3" customWidth="1"/>
    <col min="2498" max="2498" width="8" style="3" customWidth="1"/>
    <col min="2499" max="2502" width="7" style="3" customWidth="1"/>
    <col min="2503" max="2503" width="6" style="3" customWidth="1"/>
    <col min="2504" max="2504" width="7" style="3" customWidth="1"/>
    <col min="2505" max="2505" width="5" style="3" customWidth="1"/>
    <col min="2506" max="2507" width="7" style="3" customWidth="1"/>
    <col min="2508" max="2510" width="8" style="3" customWidth="1"/>
    <col min="2511" max="2514" width="7" style="3" customWidth="1"/>
    <col min="2515" max="2515" width="6" style="3" customWidth="1"/>
    <col min="2516" max="2516" width="7" style="3" customWidth="1"/>
    <col min="2517" max="2517" width="5" style="3" customWidth="1"/>
    <col min="2518" max="2518" width="7" style="3" customWidth="1"/>
    <col min="2519" max="2519" width="6" style="3" customWidth="1"/>
    <col min="2520" max="2520" width="8" style="3" customWidth="1"/>
    <col min="2521" max="2521" width="7" style="3" customWidth="1"/>
    <col min="2522" max="2524" width="6" style="3" customWidth="1"/>
    <col min="2525" max="2525" width="7" style="3" customWidth="1"/>
    <col min="2526" max="2528" width="6" style="3" customWidth="1"/>
    <col min="2529" max="2530" width="2" style="3" customWidth="1"/>
    <col min="2531" max="2531" width="6" style="3" customWidth="1"/>
    <col min="2532" max="2532" width="7" style="3" customWidth="1"/>
    <col min="2533" max="2533" width="6" style="3" customWidth="1"/>
    <col min="2534" max="2534" width="7" style="3" customWidth="1"/>
    <col min="2535" max="2535" width="6" style="3" customWidth="1"/>
    <col min="2536" max="2536" width="5" style="3" customWidth="1"/>
    <col min="2537" max="2541" width="6" style="3" customWidth="1"/>
    <col min="2542" max="2542" width="5" style="3" customWidth="1"/>
    <col min="2543" max="2543" width="6" style="3" customWidth="1"/>
    <col min="2544" max="2546" width="7" style="3" customWidth="1"/>
    <col min="2547" max="2547" width="6" style="3" customWidth="1"/>
    <col min="2548" max="2548" width="5" style="3" customWidth="1"/>
    <col min="2549" max="2552" width="6" style="3" customWidth="1"/>
    <col min="2553" max="2554" width="5" style="3" customWidth="1"/>
    <col min="2555" max="2555" width="6" style="3" customWidth="1"/>
    <col min="2556" max="2560" width="7" style="3"/>
    <col min="2561" max="2561" width="11" style="3" customWidth="1"/>
    <col min="2562" max="2562" width="7" style="3" customWidth="1"/>
    <col min="2563" max="2563" width="12" style="3" customWidth="1"/>
    <col min="2564" max="2564" width="7.140625" style="3" customWidth="1"/>
    <col min="2565" max="2752" width="8.28515625" style="3" customWidth="1"/>
    <col min="2753" max="2753" width="6" style="3" customWidth="1"/>
    <col min="2754" max="2754" width="8" style="3" customWidth="1"/>
    <col min="2755" max="2758" width="7" style="3" customWidth="1"/>
    <col min="2759" max="2759" width="6" style="3" customWidth="1"/>
    <col min="2760" max="2760" width="7" style="3" customWidth="1"/>
    <col min="2761" max="2761" width="5" style="3" customWidth="1"/>
    <col min="2762" max="2763" width="7" style="3" customWidth="1"/>
    <col min="2764" max="2766" width="8" style="3" customWidth="1"/>
    <col min="2767" max="2770" width="7" style="3" customWidth="1"/>
    <col min="2771" max="2771" width="6" style="3" customWidth="1"/>
    <col min="2772" max="2772" width="7" style="3" customWidth="1"/>
    <col min="2773" max="2773" width="5" style="3" customWidth="1"/>
    <col min="2774" max="2774" width="7" style="3" customWidth="1"/>
    <col min="2775" max="2775" width="6" style="3" customWidth="1"/>
    <col min="2776" max="2776" width="8" style="3" customWidth="1"/>
    <col min="2777" max="2777" width="7" style="3" customWidth="1"/>
    <col min="2778" max="2780" width="6" style="3" customWidth="1"/>
    <col min="2781" max="2781" width="7" style="3" customWidth="1"/>
    <col min="2782" max="2784" width="6" style="3" customWidth="1"/>
    <col min="2785" max="2786" width="2" style="3" customWidth="1"/>
    <col min="2787" max="2787" width="6" style="3" customWidth="1"/>
    <col min="2788" max="2788" width="7" style="3" customWidth="1"/>
    <col min="2789" max="2789" width="6" style="3" customWidth="1"/>
    <col min="2790" max="2790" width="7" style="3" customWidth="1"/>
    <col min="2791" max="2791" width="6" style="3" customWidth="1"/>
    <col min="2792" max="2792" width="5" style="3" customWidth="1"/>
    <col min="2793" max="2797" width="6" style="3" customWidth="1"/>
    <col min="2798" max="2798" width="5" style="3" customWidth="1"/>
    <col min="2799" max="2799" width="6" style="3" customWidth="1"/>
    <col min="2800" max="2802" width="7" style="3" customWidth="1"/>
    <col min="2803" max="2803" width="6" style="3" customWidth="1"/>
    <col min="2804" max="2804" width="5" style="3" customWidth="1"/>
    <col min="2805" max="2808" width="6" style="3" customWidth="1"/>
    <col min="2809" max="2810" width="5" style="3" customWidth="1"/>
    <col min="2811" max="2811" width="6" style="3" customWidth="1"/>
    <col min="2812" max="2816" width="7" style="3"/>
    <col min="2817" max="2817" width="11" style="3" customWidth="1"/>
    <col min="2818" max="2818" width="7" style="3" customWidth="1"/>
    <col min="2819" max="2819" width="12" style="3" customWidth="1"/>
    <col min="2820" max="2820" width="7.140625" style="3" customWidth="1"/>
    <col min="2821" max="3008" width="8.28515625" style="3" customWidth="1"/>
    <col min="3009" max="3009" width="6" style="3" customWidth="1"/>
    <col min="3010" max="3010" width="8" style="3" customWidth="1"/>
    <col min="3011" max="3014" width="7" style="3" customWidth="1"/>
    <col min="3015" max="3015" width="6" style="3" customWidth="1"/>
    <col min="3016" max="3016" width="7" style="3" customWidth="1"/>
    <col min="3017" max="3017" width="5" style="3" customWidth="1"/>
    <col min="3018" max="3019" width="7" style="3" customWidth="1"/>
    <col min="3020" max="3022" width="8" style="3" customWidth="1"/>
    <col min="3023" max="3026" width="7" style="3" customWidth="1"/>
    <col min="3027" max="3027" width="6" style="3" customWidth="1"/>
    <col min="3028" max="3028" width="7" style="3" customWidth="1"/>
    <col min="3029" max="3029" width="5" style="3" customWidth="1"/>
    <col min="3030" max="3030" width="7" style="3" customWidth="1"/>
    <col min="3031" max="3031" width="6" style="3" customWidth="1"/>
    <col min="3032" max="3032" width="8" style="3" customWidth="1"/>
    <col min="3033" max="3033" width="7" style="3" customWidth="1"/>
    <col min="3034" max="3036" width="6" style="3" customWidth="1"/>
    <col min="3037" max="3037" width="7" style="3" customWidth="1"/>
    <col min="3038" max="3040" width="6" style="3" customWidth="1"/>
    <col min="3041" max="3042" width="2" style="3" customWidth="1"/>
    <col min="3043" max="3043" width="6" style="3" customWidth="1"/>
    <col min="3044" max="3044" width="7" style="3" customWidth="1"/>
    <col min="3045" max="3045" width="6" style="3" customWidth="1"/>
    <col min="3046" max="3046" width="7" style="3" customWidth="1"/>
    <col min="3047" max="3047" width="6" style="3" customWidth="1"/>
    <col min="3048" max="3048" width="5" style="3" customWidth="1"/>
    <col min="3049" max="3053" width="6" style="3" customWidth="1"/>
    <col min="3054" max="3054" width="5" style="3" customWidth="1"/>
    <col min="3055" max="3055" width="6" style="3" customWidth="1"/>
    <col min="3056" max="3058" width="7" style="3" customWidth="1"/>
    <col min="3059" max="3059" width="6" style="3" customWidth="1"/>
    <col min="3060" max="3060" width="5" style="3" customWidth="1"/>
    <col min="3061" max="3064" width="6" style="3" customWidth="1"/>
    <col min="3065" max="3066" width="5" style="3" customWidth="1"/>
    <col min="3067" max="3067" width="6" style="3" customWidth="1"/>
    <col min="3068" max="3072" width="7" style="3"/>
    <col min="3073" max="3073" width="11" style="3" customWidth="1"/>
    <col min="3074" max="3074" width="7" style="3" customWidth="1"/>
    <col min="3075" max="3075" width="12" style="3" customWidth="1"/>
    <col min="3076" max="3076" width="7.140625" style="3" customWidth="1"/>
    <col min="3077" max="3264" width="8.28515625" style="3" customWidth="1"/>
    <col min="3265" max="3265" width="6" style="3" customWidth="1"/>
    <col min="3266" max="3266" width="8" style="3" customWidth="1"/>
    <col min="3267" max="3270" width="7" style="3" customWidth="1"/>
    <col min="3271" max="3271" width="6" style="3" customWidth="1"/>
    <col min="3272" max="3272" width="7" style="3" customWidth="1"/>
    <col min="3273" max="3273" width="5" style="3" customWidth="1"/>
    <col min="3274" max="3275" width="7" style="3" customWidth="1"/>
    <col min="3276" max="3278" width="8" style="3" customWidth="1"/>
    <col min="3279" max="3282" width="7" style="3" customWidth="1"/>
    <col min="3283" max="3283" width="6" style="3" customWidth="1"/>
    <col min="3284" max="3284" width="7" style="3" customWidth="1"/>
    <col min="3285" max="3285" width="5" style="3" customWidth="1"/>
    <col min="3286" max="3286" width="7" style="3" customWidth="1"/>
    <col min="3287" max="3287" width="6" style="3" customWidth="1"/>
    <col min="3288" max="3288" width="8" style="3" customWidth="1"/>
    <col min="3289" max="3289" width="7" style="3" customWidth="1"/>
    <col min="3290" max="3292" width="6" style="3" customWidth="1"/>
    <col min="3293" max="3293" width="7" style="3" customWidth="1"/>
    <col min="3294" max="3296" width="6" style="3" customWidth="1"/>
    <col min="3297" max="3298" width="2" style="3" customWidth="1"/>
    <col min="3299" max="3299" width="6" style="3" customWidth="1"/>
    <col min="3300" max="3300" width="7" style="3" customWidth="1"/>
    <col min="3301" max="3301" width="6" style="3" customWidth="1"/>
    <col min="3302" max="3302" width="7" style="3" customWidth="1"/>
    <col min="3303" max="3303" width="6" style="3" customWidth="1"/>
    <col min="3304" max="3304" width="5" style="3" customWidth="1"/>
    <col min="3305" max="3309" width="6" style="3" customWidth="1"/>
    <col min="3310" max="3310" width="5" style="3" customWidth="1"/>
    <col min="3311" max="3311" width="6" style="3" customWidth="1"/>
    <col min="3312" max="3314" width="7" style="3" customWidth="1"/>
    <col min="3315" max="3315" width="6" style="3" customWidth="1"/>
    <col min="3316" max="3316" width="5" style="3" customWidth="1"/>
    <col min="3317" max="3320" width="6" style="3" customWidth="1"/>
    <col min="3321" max="3322" width="5" style="3" customWidth="1"/>
    <col min="3323" max="3323" width="6" style="3" customWidth="1"/>
    <col min="3324" max="3328" width="7" style="3"/>
    <col min="3329" max="3329" width="11" style="3" customWidth="1"/>
    <col min="3330" max="3330" width="7" style="3" customWidth="1"/>
    <col min="3331" max="3331" width="12" style="3" customWidth="1"/>
    <col min="3332" max="3332" width="7.140625" style="3" customWidth="1"/>
    <col min="3333" max="3520" width="8.28515625" style="3" customWidth="1"/>
    <col min="3521" max="3521" width="6" style="3" customWidth="1"/>
    <col min="3522" max="3522" width="8" style="3" customWidth="1"/>
    <col min="3523" max="3526" width="7" style="3" customWidth="1"/>
    <col min="3527" max="3527" width="6" style="3" customWidth="1"/>
    <col min="3528" max="3528" width="7" style="3" customWidth="1"/>
    <col min="3529" max="3529" width="5" style="3" customWidth="1"/>
    <col min="3530" max="3531" width="7" style="3" customWidth="1"/>
    <col min="3532" max="3534" width="8" style="3" customWidth="1"/>
    <col min="3535" max="3538" width="7" style="3" customWidth="1"/>
    <col min="3539" max="3539" width="6" style="3" customWidth="1"/>
    <col min="3540" max="3540" width="7" style="3" customWidth="1"/>
    <col min="3541" max="3541" width="5" style="3" customWidth="1"/>
    <col min="3542" max="3542" width="7" style="3" customWidth="1"/>
    <col min="3543" max="3543" width="6" style="3" customWidth="1"/>
    <col min="3544" max="3544" width="8" style="3" customWidth="1"/>
    <col min="3545" max="3545" width="7" style="3" customWidth="1"/>
    <col min="3546" max="3548" width="6" style="3" customWidth="1"/>
    <col min="3549" max="3549" width="7" style="3" customWidth="1"/>
    <col min="3550" max="3552" width="6" style="3" customWidth="1"/>
    <col min="3553" max="3554" width="2" style="3" customWidth="1"/>
    <col min="3555" max="3555" width="6" style="3" customWidth="1"/>
    <col min="3556" max="3556" width="7" style="3" customWidth="1"/>
    <col min="3557" max="3557" width="6" style="3" customWidth="1"/>
    <col min="3558" max="3558" width="7" style="3" customWidth="1"/>
    <col min="3559" max="3559" width="6" style="3" customWidth="1"/>
    <col min="3560" max="3560" width="5" style="3" customWidth="1"/>
    <col min="3561" max="3565" width="6" style="3" customWidth="1"/>
    <col min="3566" max="3566" width="5" style="3" customWidth="1"/>
    <col min="3567" max="3567" width="6" style="3" customWidth="1"/>
    <col min="3568" max="3570" width="7" style="3" customWidth="1"/>
    <col min="3571" max="3571" width="6" style="3" customWidth="1"/>
    <col min="3572" max="3572" width="5" style="3" customWidth="1"/>
    <col min="3573" max="3576" width="6" style="3" customWidth="1"/>
    <col min="3577" max="3578" width="5" style="3" customWidth="1"/>
    <col min="3579" max="3579" width="6" style="3" customWidth="1"/>
    <col min="3580" max="3584" width="7" style="3"/>
    <col min="3585" max="3585" width="11" style="3" customWidth="1"/>
    <col min="3586" max="3586" width="7" style="3" customWidth="1"/>
    <col min="3587" max="3587" width="12" style="3" customWidth="1"/>
    <col min="3588" max="3588" width="7.140625" style="3" customWidth="1"/>
    <col min="3589" max="3776" width="8.28515625" style="3" customWidth="1"/>
    <col min="3777" max="3777" width="6" style="3" customWidth="1"/>
    <col min="3778" max="3778" width="8" style="3" customWidth="1"/>
    <col min="3779" max="3782" width="7" style="3" customWidth="1"/>
    <col min="3783" max="3783" width="6" style="3" customWidth="1"/>
    <col min="3784" max="3784" width="7" style="3" customWidth="1"/>
    <col min="3785" max="3785" width="5" style="3" customWidth="1"/>
    <col min="3786" max="3787" width="7" style="3" customWidth="1"/>
    <col min="3788" max="3790" width="8" style="3" customWidth="1"/>
    <col min="3791" max="3794" width="7" style="3" customWidth="1"/>
    <col min="3795" max="3795" width="6" style="3" customWidth="1"/>
    <col min="3796" max="3796" width="7" style="3" customWidth="1"/>
    <col min="3797" max="3797" width="5" style="3" customWidth="1"/>
    <col min="3798" max="3798" width="7" style="3" customWidth="1"/>
    <col min="3799" max="3799" width="6" style="3" customWidth="1"/>
    <col min="3800" max="3800" width="8" style="3" customWidth="1"/>
    <col min="3801" max="3801" width="7" style="3" customWidth="1"/>
    <col min="3802" max="3804" width="6" style="3" customWidth="1"/>
    <col min="3805" max="3805" width="7" style="3" customWidth="1"/>
    <col min="3806" max="3808" width="6" style="3" customWidth="1"/>
    <col min="3809" max="3810" width="2" style="3" customWidth="1"/>
    <col min="3811" max="3811" width="6" style="3" customWidth="1"/>
    <col min="3812" max="3812" width="7" style="3" customWidth="1"/>
    <col min="3813" max="3813" width="6" style="3" customWidth="1"/>
    <col min="3814" max="3814" width="7" style="3" customWidth="1"/>
    <col min="3815" max="3815" width="6" style="3" customWidth="1"/>
    <col min="3816" max="3816" width="5" style="3" customWidth="1"/>
    <col min="3817" max="3821" width="6" style="3" customWidth="1"/>
    <col min="3822" max="3822" width="5" style="3" customWidth="1"/>
    <col min="3823" max="3823" width="6" style="3" customWidth="1"/>
    <col min="3824" max="3826" width="7" style="3" customWidth="1"/>
    <col min="3827" max="3827" width="6" style="3" customWidth="1"/>
    <col min="3828" max="3828" width="5" style="3" customWidth="1"/>
    <col min="3829" max="3832" width="6" style="3" customWidth="1"/>
    <col min="3833" max="3834" width="5" style="3" customWidth="1"/>
    <col min="3835" max="3835" width="6" style="3" customWidth="1"/>
    <col min="3836" max="3840" width="7" style="3"/>
    <col min="3841" max="3841" width="11" style="3" customWidth="1"/>
    <col min="3842" max="3842" width="7" style="3" customWidth="1"/>
    <col min="3843" max="3843" width="12" style="3" customWidth="1"/>
    <col min="3844" max="3844" width="7.140625" style="3" customWidth="1"/>
    <col min="3845" max="4032" width="8.28515625" style="3" customWidth="1"/>
    <col min="4033" max="4033" width="6" style="3" customWidth="1"/>
    <col min="4034" max="4034" width="8" style="3" customWidth="1"/>
    <col min="4035" max="4038" width="7" style="3" customWidth="1"/>
    <col min="4039" max="4039" width="6" style="3" customWidth="1"/>
    <col min="4040" max="4040" width="7" style="3" customWidth="1"/>
    <col min="4041" max="4041" width="5" style="3" customWidth="1"/>
    <col min="4042" max="4043" width="7" style="3" customWidth="1"/>
    <col min="4044" max="4046" width="8" style="3" customWidth="1"/>
    <col min="4047" max="4050" width="7" style="3" customWidth="1"/>
    <col min="4051" max="4051" width="6" style="3" customWidth="1"/>
    <col min="4052" max="4052" width="7" style="3" customWidth="1"/>
    <col min="4053" max="4053" width="5" style="3" customWidth="1"/>
    <col min="4054" max="4054" width="7" style="3" customWidth="1"/>
    <col min="4055" max="4055" width="6" style="3" customWidth="1"/>
    <col min="4056" max="4056" width="8" style="3" customWidth="1"/>
    <col min="4057" max="4057" width="7" style="3" customWidth="1"/>
    <col min="4058" max="4060" width="6" style="3" customWidth="1"/>
    <col min="4061" max="4061" width="7" style="3" customWidth="1"/>
    <col min="4062" max="4064" width="6" style="3" customWidth="1"/>
    <col min="4065" max="4066" width="2" style="3" customWidth="1"/>
    <col min="4067" max="4067" width="6" style="3" customWidth="1"/>
    <col min="4068" max="4068" width="7" style="3" customWidth="1"/>
    <col min="4069" max="4069" width="6" style="3" customWidth="1"/>
    <col min="4070" max="4070" width="7" style="3" customWidth="1"/>
    <col min="4071" max="4071" width="6" style="3" customWidth="1"/>
    <col min="4072" max="4072" width="5" style="3" customWidth="1"/>
    <col min="4073" max="4077" width="6" style="3" customWidth="1"/>
    <col min="4078" max="4078" width="5" style="3" customWidth="1"/>
    <col min="4079" max="4079" width="6" style="3" customWidth="1"/>
    <col min="4080" max="4082" width="7" style="3" customWidth="1"/>
    <col min="4083" max="4083" width="6" style="3" customWidth="1"/>
    <col min="4084" max="4084" width="5" style="3" customWidth="1"/>
    <col min="4085" max="4088" width="6" style="3" customWidth="1"/>
    <col min="4089" max="4090" width="5" style="3" customWidth="1"/>
    <col min="4091" max="4091" width="6" style="3" customWidth="1"/>
    <col min="4092" max="4096" width="7" style="3"/>
    <col min="4097" max="4097" width="11" style="3" customWidth="1"/>
    <col min="4098" max="4098" width="7" style="3" customWidth="1"/>
    <col min="4099" max="4099" width="12" style="3" customWidth="1"/>
    <col min="4100" max="4100" width="7.140625" style="3" customWidth="1"/>
    <col min="4101" max="4288" width="8.28515625" style="3" customWidth="1"/>
    <col min="4289" max="4289" width="6" style="3" customWidth="1"/>
    <col min="4290" max="4290" width="8" style="3" customWidth="1"/>
    <col min="4291" max="4294" width="7" style="3" customWidth="1"/>
    <col min="4295" max="4295" width="6" style="3" customWidth="1"/>
    <col min="4296" max="4296" width="7" style="3" customWidth="1"/>
    <col min="4297" max="4297" width="5" style="3" customWidth="1"/>
    <col min="4298" max="4299" width="7" style="3" customWidth="1"/>
    <col min="4300" max="4302" width="8" style="3" customWidth="1"/>
    <col min="4303" max="4306" width="7" style="3" customWidth="1"/>
    <col min="4307" max="4307" width="6" style="3" customWidth="1"/>
    <col min="4308" max="4308" width="7" style="3" customWidth="1"/>
    <col min="4309" max="4309" width="5" style="3" customWidth="1"/>
    <col min="4310" max="4310" width="7" style="3" customWidth="1"/>
    <col min="4311" max="4311" width="6" style="3" customWidth="1"/>
    <col min="4312" max="4312" width="8" style="3" customWidth="1"/>
    <col min="4313" max="4313" width="7" style="3" customWidth="1"/>
    <col min="4314" max="4316" width="6" style="3" customWidth="1"/>
    <col min="4317" max="4317" width="7" style="3" customWidth="1"/>
    <col min="4318" max="4320" width="6" style="3" customWidth="1"/>
    <col min="4321" max="4322" width="2" style="3" customWidth="1"/>
    <col min="4323" max="4323" width="6" style="3" customWidth="1"/>
    <col min="4324" max="4324" width="7" style="3" customWidth="1"/>
    <col min="4325" max="4325" width="6" style="3" customWidth="1"/>
    <col min="4326" max="4326" width="7" style="3" customWidth="1"/>
    <col min="4327" max="4327" width="6" style="3" customWidth="1"/>
    <col min="4328" max="4328" width="5" style="3" customWidth="1"/>
    <col min="4329" max="4333" width="6" style="3" customWidth="1"/>
    <col min="4334" max="4334" width="5" style="3" customWidth="1"/>
    <col min="4335" max="4335" width="6" style="3" customWidth="1"/>
    <col min="4336" max="4338" width="7" style="3" customWidth="1"/>
    <col min="4339" max="4339" width="6" style="3" customWidth="1"/>
    <col min="4340" max="4340" width="5" style="3" customWidth="1"/>
    <col min="4341" max="4344" width="6" style="3" customWidth="1"/>
    <col min="4345" max="4346" width="5" style="3" customWidth="1"/>
    <col min="4347" max="4347" width="6" style="3" customWidth="1"/>
    <col min="4348" max="4352" width="7" style="3"/>
    <col min="4353" max="4353" width="11" style="3" customWidth="1"/>
    <col min="4354" max="4354" width="7" style="3" customWidth="1"/>
    <col min="4355" max="4355" width="12" style="3" customWidth="1"/>
    <col min="4356" max="4356" width="7.140625" style="3" customWidth="1"/>
    <col min="4357" max="4544" width="8.28515625" style="3" customWidth="1"/>
    <col min="4545" max="4545" width="6" style="3" customWidth="1"/>
    <col min="4546" max="4546" width="8" style="3" customWidth="1"/>
    <col min="4547" max="4550" width="7" style="3" customWidth="1"/>
    <col min="4551" max="4551" width="6" style="3" customWidth="1"/>
    <col min="4552" max="4552" width="7" style="3" customWidth="1"/>
    <col min="4553" max="4553" width="5" style="3" customWidth="1"/>
    <col min="4554" max="4555" width="7" style="3" customWidth="1"/>
    <col min="4556" max="4558" width="8" style="3" customWidth="1"/>
    <col min="4559" max="4562" width="7" style="3" customWidth="1"/>
    <col min="4563" max="4563" width="6" style="3" customWidth="1"/>
    <col min="4564" max="4564" width="7" style="3" customWidth="1"/>
    <col min="4565" max="4565" width="5" style="3" customWidth="1"/>
    <col min="4566" max="4566" width="7" style="3" customWidth="1"/>
    <col min="4567" max="4567" width="6" style="3" customWidth="1"/>
    <col min="4568" max="4568" width="8" style="3" customWidth="1"/>
    <col min="4569" max="4569" width="7" style="3" customWidth="1"/>
    <col min="4570" max="4572" width="6" style="3" customWidth="1"/>
    <col min="4573" max="4573" width="7" style="3" customWidth="1"/>
    <col min="4574" max="4576" width="6" style="3" customWidth="1"/>
    <col min="4577" max="4578" width="2" style="3" customWidth="1"/>
    <col min="4579" max="4579" width="6" style="3" customWidth="1"/>
    <col min="4580" max="4580" width="7" style="3" customWidth="1"/>
    <col min="4581" max="4581" width="6" style="3" customWidth="1"/>
    <col min="4582" max="4582" width="7" style="3" customWidth="1"/>
    <col min="4583" max="4583" width="6" style="3" customWidth="1"/>
    <col min="4584" max="4584" width="5" style="3" customWidth="1"/>
    <col min="4585" max="4589" width="6" style="3" customWidth="1"/>
    <col min="4590" max="4590" width="5" style="3" customWidth="1"/>
    <col min="4591" max="4591" width="6" style="3" customWidth="1"/>
    <col min="4592" max="4594" width="7" style="3" customWidth="1"/>
    <col min="4595" max="4595" width="6" style="3" customWidth="1"/>
    <col min="4596" max="4596" width="5" style="3" customWidth="1"/>
    <col min="4597" max="4600" width="6" style="3" customWidth="1"/>
    <col min="4601" max="4602" width="5" style="3" customWidth="1"/>
    <col min="4603" max="4603" width="6" style="3" customWidth="1"/>
    <col min="4604" max="4608" width="7" style="3"/>
    <col min="4609" max="4609" width="11" style="3" customWidth="1"/>
    <col min="4610" max="4610" width="7" style="3" customWidth="1"/>
    <col min="4611" max="4611" width="12" style="3" customWidth="1"/>
    <col min="4612" max="4612" width="7.140625" style="3" customWidth="1"/>
    <col min="4613" max="4800" width="8.28515625" style="3" customWidth="1"/>
    <col min="4801" max="4801" width="6" style="3" customWidth="1"/>
    <col min="4802" max="4802" width="8" style="3" customWidth="1"/>
    <col min="4803" max="4806" width="7" style="3" customWidth="1"/>
    <col min="4807" max="4807" width="6" style="3" customWidth="1"/>
    <col min="4808" max="4808" width="7" style="3" customWidth="1"/>
    <col min="4809" max="4809" width="5" style="3" customWidth="1"/>
    <col min="4810" max="4811" width="7" style="3" customWidth="1"/>
    <col min="4812" max="4814" width="8" style="3" customWidth="1"/>
    <col min="4815" max="4818" width="7" style="3" customWidth="1"/>
    <col min="4819" max="4819" width="6" style="3" customWidth="1"/>
    <col min="4820" max="4820" width="7" style="3" customWidth="1"/>
    <col min="4821" max="4821" width="5" style="3" customWidth="1"/>
    <col min="4822" max="4822" width="7" style="3" customWidth="1"/>
    <col min="4823" max="4823" width="6" style="3" customWidth="1"/>
    <col min="4824" max="4824" width="8" style="3" customWidth="1"/>
    <col min="4825" max="4825" width="7" style="3" customWidth="1"/>
    <col min="4826" max="4828" width="6" style="3" customWidth="1"/>
    <col min="4829" max="4829" width="7" style="3" customWidth="1"/>
    <col min="4830" max="4832" width="6" style="3" customWidth="1"/>
    <col min="4833" max="4834" width="2" style="3" customWidth="1"/>
    <col min="4835" max="4835" width="6" style="3" customWidth="1"/>
    <col min="4836" max="4836" width="7" style="3" customWidth="1"/>
    <col min="4837" max="4837" width="6" style="3" customWidth="1"/>
    <col min="4838" max="4838" width="7" style="3" customWidth="1"/>
    <col min="4839" max="4839" width="6" style="3" customWidth="1"/>
    <col min="4840" max="4840" width="5" style="3" customWidth="1"/>
    <col min="4841" max="4845" width="6" style="3" customWidth="1"/>
    <col min="4846" max="4846" width="5" style="3" customWidth="1"/>
    <col min="4847" max="4847" width="6" style="3" customWidth="1"/>
    <col min="4848" max="4850" width="7" style="3" customWidth="1"/>
    <col min="4851" max="4851" width="6" style="3" customWidth="1"/>
    <col min="4852" max="4852" width="5" style="3" customWidth="1"/>
    <col min="4853" max="4856" width="6" style="3" customWidth="1"/>
    <col min="4857" max="4858" width="5" style="3" customWidth="1"/>
    <col min="4859" max="4859" width="6" style="3" customWidth="1"/>
    <col min="4860" max="4864" width="7" style="3"/>
    <col min="4865" max="4865" width="11" style="3" customWidth="1"/>
    <col min="4866" max="4866" width="7" style="3" customWidth="1"/>
    <col min="4867" max="4867" width="12" style="3" customWidth="1"/>
    <col min="4868" max="4868" width="7.140625" style="3" customWidth="1"/>
    <col min="4869" max="5056" width="8.28515625" style="3" customWidth="1"/>
    <col min="5057" max="5057" width="6" style="3" customWidth="1"/>
    <col min="5058" max="5058" width="8" style="3" customWidth="1"/>
    <col min="5059" max="5062" width="7" style="3" customWidth="1"/>
    <col min="5063" max="5063" width="6" style="3" customWidth="1"/>
    <col min="5064" max="5064" width="7" style="3" customWidth="1"/>
    <col min="5065" max="5065" width="5" style="3" customWidth="1"/>
    <col min="5066" max="5067" width="7" style="3" customWidth="1"/>
    <col min="5068" max="5070" width="8" style="3" customWidth="1"/>
    <col min="5071" max="5074" width="7" style="3" customWidth="1"/>
    <col min="5075" max="5075" width="6" style="3" customWidth="1"/>
    <col min="5076" max="5076" width="7" style="3" customWidth="1"/>
    <col min="5077" max="5077" width="5" style="3" customWidth="1"/>
    <col min="5078" max="5078" width="7" style="3" customWidth="1"/>
    <col min="5079" max="5079" width="6" style="3" customWidth="1"/>
    <col min="5080" max="5080" width="8" style="3" customWidth="1"/>
    <col min="5081" max="5081" width="7" style="3" customWidth="1"/>
    <col min="5082" max="5084" width="6" style="3" customWidth="1"/>
    <col min="5085" max="5085" width="7" style="3" customWidth="1"/>
    <col min="5086" max="5088" width="6" style="3" customWidth="1"/>
    <col min="5089" max="5090" width="2" style="3" customWidth="1"/>
    <col min="5091" max="5091" width="6" style="3" customWidth="1"/>
    <col min="5092" max="5092" width="7" style="3" customWidth="1"/>
    <col min="5093" max="5093" width="6" style="3" customWidth="1"/>
    <col min="5094" max="5094" width="7" style="3" customWidth="1"/>
    <col min="5095" max="5095" width="6" style="3" customWidth="1"/>
    <col min="5096" max="5096" width="5" style="3" customWidth="1"/>
    <col min="5097" max="5101" width="6" style="3" customWidth="1"/>
    <col min="5102" max="5102" width="5" style="3" customWidth="1"/>
    <col min="5103" max="5103" width="6" style="3" customWidth="1"/>
    <col min="5104" max="5106" width="7" style="3" customWidth="1"/>
    <col min="5107" max="5107" width="6" style="3" customWidth="1"/>
    <col min="5108" max="5108" width="5" style="3" customWidth="1"/>
    <col min="5109" max="5112" width="6" style="3" customWidth="1"/>
    <col min="5113" max="5114" width="5" style="3" customWidth="1"/>
    <col min="5115" max="5115" width="6" style="3" customWidth="1"/>
    <col min="5116" max="5120" width="7" style="3"/>
    <col min="5121" max="5121" width="11" style="3" customWidth="1"/>
    <col min="5122" max="5122" width="7" style="3" customWidth="1"/>
    <col min="5123" max="5123" width="12" style="3" customWidth="1"/>
    <col min="5124" max="5124" width="7.140625" style="3" customWidth="1"/>
    <col min="5125" max="5312" width="8.28515625" style="3" customWidth="1"/>
    <col min="5313" max="5313" width="6" style="3" customWidth="1"/>
    <col min="5314" max="5314" width="8" style="3" customWidth="1"/>
    <col min="5315" max="5318" width="7" style="3" customWidth="1"/>
    <col min="5319" max="5319" width="6" style="3" customWidth="1"/>
    <col min="5320" max="5320" width="7" style="3" customWidth="1"/>
    <col min="5321" max="5321" width="5" style="3" customWidth="1"/>
    <col min="5322" max="5323" width="7" style="3" customWidth="1"/>
    <col min="5324" max="5326" width="8" style="3" customWidth="1"/>
    <col min="5327" max="5330" width="7" style="3" customWidth="1"/>
    <col min="5331" max="5331" width="6" style="3" customWidth="1"/>
    <col min="5332" max="5332" width="7" style="3" customWidth="1"/>
    <col min="5333" max="5333" width="5" style="3" customWidth="1"/>
    <col min="5334" max="5334" width="7" style="3" customWidth="1"/>
    <col min="5335" max="5335" width="6" style="3" customWidth="1"/>
    <col min="5336" max="5336" width="8" style="3" customWidth="1"/>
    <col min="5337" max="5337" width="7" style="3" customWidth="1"/>
    <col min="5338" max="5340" width="6" style="3" customWidth="1"/>
    <col min="5341" max="5341" width="7" style="3" customWidth="1"/>
    <col min="5342" max="5344" width="6" style="3" customWidth="1"/>
    <col min="5345" max="5346" width="2" style="3" customWidth="1"/>
    <col min="5347" max="5347" width="6" style="3" customWidth="1"/>
    <col min="5348" max="5348" width="7" style="3" customWidth="1"/>
    <col min="5349" max="5349" width="6" style="3" customWidth="1"/>
    <col min="5350" max="5350" width="7" style="3" customWidth="1"/>
    <col min="5351" max="5351" width="6" style="3" customWidth="1"/>
    <col min="5352" max="5352" width="5" style="3" customWidth="1"/>
    <col min="5353" max="5357" width="6" style="3" customWidth="1"/>
    <col min="5358" max="5358" width="5" style="3" customWidth="1"/>
    <col min="5359" max="5359" width="6" style="3" customWidth="1"/>
    <col min="5360" max="5362" width="7" style="3" customWidth="1"/>
    <col min="5363" max="5363" width="6" style="3" customWidth="1"/>
    <col min="5364" max="5364" width="5" style="3" customWidth="1"/>
    <col min="5365" max="5368" width="6" style="3" customWidth="1"/>
    <col min="5369" max="5370" width="5" style="3" customWidth="1"/>
    <col min="5371" max="5371" width="6" style="3" customWidth="1"/>
    <col min="5372" max="5376" width="7" style="3"/>
    <col min="5377" max="5377" width="11" style="3" customWidth="1"/>
    <col min="5378" max="5378" width="7" style="3" customWidth="1"/>
    <col min="5379" max="5379" width="12" style="3" customWidth="1"/>
    <col min="5380" max="5380" width="7.140625" style="3" customWidth="1"/>
    <col min="5381" max="5568" width="8.28515625" style="3" customWidth="1"/>
    <col min="5569" max="5569" width="6" style="3" customWidth="1"/>
    <col min="5570" max="5570" width="8" style="3" customWidth="1"/>
    <col min="5571" max="5574" width="7" style="3" customWidth="1"/>
    <col min="5575" max="5575" width="6" style="3" customWidth="1"/>
    <col min="5576" max="5576" width="7" style="3" customWidth="1"/>
    <col min="5577" max="5577" width="5" style="3" customWidth="1"/>
    <col min="5578" max="5579" width="7" style="3" customWidth="1"/>
    <col min="5580" max="5582" width="8" style="3" customWidth="1"/>
    <col min="5583" max="5586" width="7" style="3" customWidth="1"/>
    <col min="5587" max="5587" width="6" style="3" customWidth="1"/>
    <col min="5588" max="5588" width="7" style="3" customWidth="1"/>
    <col min="5589" max="5589" width="5" style="3" customWidth="1"/>
    <col min="5590" max="5590" width="7" style="3" customWidth="1"/>
    <col min="5591" max="5591" width="6" style="3" customWidth="1"/>
    <col min="5592" max="5592" width="8" style="3" customWidth="1"/>
    <col min="5593" max="5593" width="7" style="3" customWidth="1"/>
    <col min="5594" max="5596" width="6" style="3" customWidth="1"/>
    <col min="5597" max="5597" width="7" style="3" customWidth="1"/>
    <col min="5598" max="5600" width="6" style="3" customWidth="1"/>
    <col min="5601" max="5602" width="2" style="3" customWidth="1"/>
    <col min="5603" max="5603" width="6" style="3" customWidth="1"/>
    <col min="5604" max="5604" width="7" style="3" customWidth="1"/>
    <col min="5605" max="5605" width="6" style="3" customWidth="1"/>
    <col min="5606" max="5606" width="7" style="3" customWidth="1"/>
    <col min="5607" max="5607" width="6" style="3" customWidth="1"/>
    <col min="5608" max="5608" width="5" style="3" customWidth="1"/>
    <col min="5609" max="5613" width="6" style="3" customWidth="1"/>
    <col min="5614" max="5614" width="5" style="3" customWidth="1"/>
    <col min="5615" max="5615" width="6" style="3" customWidth="1"/>
    <col min="5616" max="5618" width="7" style="3" customWidth="1"/>
    <col min="5619" max="5619" width="6" style="3" customWidth="1"/>
    <col min="5620" max="5620" width="5" style="3" customWidth="1"/>
    <col min="5621" max="5624" width="6" style="3" customWidth="1"/>
    <col min="5625" max="5626" width="5" style="3" customWidth="1"/>
    <col min="5627" max="5627" width="6" style="3" customWidth="1"/>
    <col min="5628" max="5632" width="7" style="3"/>
    <col min="5633" max="5633" width="11" style="3" customWidth="1"/>
    <col min="5634" max="5634" width="7" style="3" customWidth="1"/>
    <col min="5635" max="5635" width="12" style="3" customWidth="1"/>
    <col min="5636" max="5636" width="7.140625" style="3" customWidth="1"/>
    <col min="5637" max="5824" width="8.28515625" style="3" customWidth="1"/>
    <col min="5825" max="5825" width="6" style="3" customWidth="1"/>
    <col min="5826" max="5826" width="8" style="3" customWidth="1"/>
    <col min="5827" max="5830" width="7" style="3" customWidth="1"/>
    <col min="5831" max="5831" width="6" style="3" customWidth="1"/>
    <col min="5832" max="5832" width="7" style="3" customWidth="1"/>
    <col min="5833" max="5833" width="5" style="3" customWidth="1"/>
    <col min="5834" max="5835" width="7" style="3" customWidth="1"/>
    <col min="5836" max="5838" width="8" style="3" customWidth="1"/>
    <col min="5839" max="5842" width="7" style="3" customWidth="1"/>
    <col min="5843" max="5843" width="6" style="3" customWidth="1"/>
    <col min="5844" max="5844" width="7" style="3" customWidth="1"/>
    <col min="5845" max="5845" width="5" style="3" customWidth="1"/>
    <col min="5846" max="5846" width="7" style="3" customWidth="1"/>
    <col min="5847" max="5847" width="6" style="3" customWidth="1"/>
    <col min="5848" max="5848" width="8" style="3" customWidth="1"/>
    <col min="5849" max="5849" width="7" style="3" customWidth="1"/>
    <col min="5850" max="5852" width="6" style="3" customWidth="1"/>
    <col min="5853" max="5853" width="7" style="3" customWidth="1"/>
    <col min="5854" max="5856" width="6" style="3" customWidth="1"/>
    <col min="5857" max="5858" width="2" style="3" customWidth="1"/>
    <col min="5859" max="5859" width="6" style="3" customWidth="1"/>
    <col min="5860" max="5860" width="7" style="3" customWidth="1"/>
    <col min="5861" max="5861" width="6" style="3" customWidth="1"/>
    <col min="5862" max="5862" width="7" style="3" customWidth="1"/>
    <col min="5863" max="5863" width="6" style="3" customWidth="1"/>
    <col min="5864" max="5864" width="5" style="3" customWidth="1"/>
    <col min="5865" max="5869" width="6" style="3" customWidth="1"/>
    <col min="5870" max="5870" width="5" style="3" customWidth="1"/>
    <col min="5871" max="5871" width="6" style="3" customWidth="1"/>
    <col min="5872" max="5874" width="7" style="3" customWidth="1"/>
    <col min="5875" max="5875" width="6" style="3" customWidth="1"/>
    <col min="5876" max="5876" width="5" style="3" customWidth="1"/>
    <col min="5877" max="5880" width="6" style="3" customWidth="1"/>
    <col min="5881" max="5882" width="5" style="3" customWidth="1"/>
    <col min="5883" max="5883" width="6" style="3" customWidth="1"/>
    <col min="5884" max="5888" width="7" style="3"/>
    <col min="5889" max="5889" width="11" style="3" customWidth="1"/>
    <col min="5890" max="5890" width="7" style="3" customWidth="1"/>
    <col min="5891" max="5891" width="12" style="3" customWidth="1"/>
    <col min="5892" max="5892" width="7.140625" style="3" customWidth="1"/>
    <col min="5893" max="6080" width="8.28515625" style="3" customWidth="1"/>
    <col min="6081" max="6081" width="6" style="3" customWidth="1"/>
    <col min="6082" max="6082" width="8" style="3" customWidth="1"/>
    <col min="6083" max="6086" width="7" style="3" customWidth="1"/>
    <col min="6087" max="6087" width="6" style="3" customWidth="1"/>
    <col min="6088" max="6088" width="7" style="3" customWidth="1"/>
    <col min="6089" max="6089" width="5" style="3" customWidth="1"/>
    <col min="6090" max="6091" width="7" style="3" customWidth="1"/>
    <col min="6092" max="6094" width="8" style="3" customWidth="1"/>
    <col min="6095" max="6098" width="7" style="3" customWidth="1"/>
    <col min="6099" max="6099" width="6" style="3" customWidth="1"/>
    <col min="6100" max="6100" width="7" style="3" customWidth="1"/>
    <col min="6101" max="6101" width="5" style="3" customWidth="1"/>
    <col min="6102" max="6102" width="7" style="3" customWidth="1"/>
    <col min="6103" max="6103" width="6" style="3" customWidth="1"/>
    <col min="6104" max="6104" width="8" style="3" customWidth="1"/>
    <col min="6105" max="6105" width="7" style="3" customWidth="1"/>
    <col min="6106" max="6108" width="6" style="3" customWidth="1"/>
    <col min="6109" max="6109" width="7" style="3" customWidth="1"/>
    <col min="6110" max="6112" width="6" style="3" customWidth="1"/>
    <col min="6113" max="6114" width="2" style="3" customWidth="1"/>
    <col min="6115" max="6115" width="6" style="3" customWidth="1"/>
    <col min="6116" max="6116" width="7" style="3" customWidth="1"/>
    <col min="6117" max="6117" width="6" style="3" customWidth="1"/>
    <col min="6118" max="6118" width="7" style="3" customWidth="1"/>
    <col min="6119" max="6119" width="6" style="3" customWidth="1"/>
    <col min="6120" max="6120" width="5" style="3" customWidth="1"/>
    <col min="6121" max="6125" width="6" style="3" customWidth="1"/>
    <col min="6126" max="6126" width="5" style="3" customWidth="1"/>
    <col min="6127" max="6127" width="6" style="3" customWidth="1"/>
    <col min="6128" max="6130" width="7" style="3" customWidth="1"/>
    <col min="6131" max="6131" width="6" style="3" customWidth="1"/>
    <col min="6132" max="6132" width="5" style="3" customWidth="1"/>
    <col min="6133" max="6136" width="6" style="3" customWidth="1"/>
    <col min="6137" max="6138" width="5" style="3" customWidth="1"/>
    <col min="6139" max="6139" width="6" style="3" customWidth="1"/>
    <col min="6140" max="6144" width="7" style="3"/>
    <col min="6145" max="6145" width="11" style="3" customWidth="1"/>
    <col min="6146" max="6146" width="7" style="3" customWidth="1"/>
    <col min="6147" max="6147" width="12" style="3" customWidth="1"/>
    <col min="6148" max="6148" width="7.140625" style="3" customWidth="1"/>
    <col min="6149" max="6336" width="8.28515625" style="3" customWidth="1"/>
    <col min="6337" max="6337" width="6" style="3" customWidth="1"/>
    <col min="6338" max="6338" width="8" style="3" customWidth="1"/>
    <col min="6339" max="6342" width="7" style="3" customWidth="1"/>
    <col min="6343" max="6343" width="6" style="3" customWidth="1"/>
    <col min="6344" max="6344" width="7" style="3" customWidth="1"/>
    <col min="6345" max="6345" width="5" style="3" customWidth="1"/>
    <col min="6346" max="6347" width="7" style="3" customWidth="1"/>
    <col min="6348" max="6350" width="8" style="3" customWidth="1"/>
    <col min="6351" max="6354" width="7" style="3" customWidth="1"/>
    <col min="6355" max="6355" width="6" style="3" customWidth="1"/>
    <col min="6356" max="6356" width="7" style="3" customWidth="1"/>
    <col min="6357" max="6357" width="5" style="3" customWidth="1"/>
    <col min="6358" max="6358" width="7" style="3" customWidth="1"/>
    <col min="6359" max="6359" width="6" style="3" customWidth="1"/>
    <col min="6360" max="6360" width="8" style="3" customWidth="1"/>
    <col min="6361" max="6361" width="7" style="3" customWidth="1"/>
    <col min="6362" max="6364" width="6" style="3" customWidth="1"/>
    <col min="6365" max="6365" width="7" style="3" customWidth="1"/>
    <col min="6366" max="6368" width="6" style="3" customWidth="1"/>
    <col min="6369" max="6370" width="2" style="3" customWidth="1"/>
    <col min="6371" max="6371" width="6" style="3" customWidth="1"/>
    <col min="6372" max="6372" width="7" style="3" customWidth="1"/>
    <col min="6373" max="6373" width="6" style="3" customWidth="1"/>
    <col min="6374" max="6374" width="7" style="3" customWidth="1"/>
    <col min="6375" max="6375" width="6" style="3" customWidth="1"/>
    <col min="6376" max="6376" width="5" style="3" customWidth="1"/>
    <col min="6377" max="6381" width="6" style="3" customWidth="1"/>
    <col min="6382" max="6382" width="5" style="3" customWidth="1"/>
    <col min="6383" max="6383" width="6" style="3" customWidth="1"/>
    <col min="6384" max="6386" width="7" style="3" customWidth="1"/>
    <col min="6387" max="6387" width="6" style="3" customWidth="1"/>
    <col min="6388" max="6388" width="5" style="3" customWidth="1"/>
    <col min="6389" max="6392" width="6" style="3" customWidth="1"/>
    <col min="6393" max="6394" width="5" style="3" customWidth="1"/>
    <col min="6395" max="6395" width="6" style="3" customWidth="1"/>
    <col min="6396" max="6400" width="7" style="3"/>
    <col min="6401" max="6401" width="11" style="3" customWidth="1"/>
    <col min="6402" max="6402" width="7" style="3" customWidth="1"/>
    <col min="6403" max="6403" width="12" style="3" customWidth="1"/>
    <col min="6404" max="6404" width="7.140625" style="3" customWidth="1"/>
    <col min="6405" max="6592" width="8.28515625" style="3" customWidth="1"/>
    <col min="6593" max="6593" width="6" style="3" customWidth="1"/>
    <col min="6594" max="6594" width="8" style="3" customWidth="1"/>
    <col min="6595" max="6598" width="7" style="3" customWidth="1"/>
    <col min="6599" max="6599" width="6" style="3" customWidth="1"/>
    <col min="6600" max="6600" width="7" style="3" customWidth="1"/>
    <col min="6601" max="6601" width="5" style="3" customWidth="1"/>
    <col min="6602" max="6603" width="7" style="3" customWidth="1"/>
    <col min="6604" max="6606" width="8" style="3" customWidth="1"/>
    <col min="6607" max="6610" width="7" style="3" customWidth="1"/>
    <col min="6611" max="6611" width="6" style="3" customWidth="1"/>
    <col min="6612" max="6612" width="7" style="3" customWidth="1"/>
    <col min="6613" max="6613" width="5" style="3" customWidth="1"/>
    <col min="6614" max="6614" width="7" style="3" customWidth="1"/>
    <col min="6615" max="6615" width="6" style="3" customWidth="1"/>
    <col min="6616" max="6616" width="8" style="3" customWidth="1"/>
    <col min="6617" max="6617" width="7" style="3" customWidth="1"/>
    <col min="6618" max="6620" width="6" style="3" customWidth="1"/>
    <col min="6621" max="6621" width="7" style="3" customWidth="1"/>
    <col min="6622" max="6624" width="6" style="3" customWidth="1"/>
    <col min="6625" max="6626" width="2" style="3" customWidth="1"/>
    <col min="6627" max="6627" width="6" style="3" customWidth="1"/>
    <col min="6628" max="6628" width="7" style="3" customWidth="1"/>
    <col min="6629" max="6629" width="6" style="3" customWidth="1"/>
    <col min="6630" max="6630" width="7" style="3" customWidth="1"/>
    <col min="6631" max="6631" width="6" style="3" customWidth="1"/>
    <col min="6632" max="6632" width="5" style="3" customWidth="1"/>
    <col min="6633" max="6637" width="6" style="3" customWidth="1"/>
    <col min="6638" max="6638" width="5" style="3" customWidth="1"/>
    <col min="6639" max="6639" width="6" style="3" customWidth="1"/>
    <col min="6640" max="6642" width="7" style="3" customWidth="1"/>
    <col min="6643" max="6643" width="6" style="3" customWidth="1"/>
    <col min="6644" max="6644" width="5" style="3" customWidth="1"/>
    <col min="6645" max="6648" width="6" style="3" customWidth="1"/>
    <col min="6649" max="6650" width="5" style="3" customWidth="1"/>
    <col min="6651" max="6651" width="6" style="3" customWidth="1"/>
    <col min="6652" max="6656" width="7" style="3"/>
    <col min="6657" max="6657" width="11" style="3" customWidth="1"/>
    <col min="6658" max="6658" width="7" style="3" customWidth="1"/>
    <col min="6659" max="6659" width="12" style="3" customWidth="1"/>
    <col min="6660" max="6660" width="7.140625" style="3" customWidth="1"/>
    <col min="6661" max="6848" width="8.28515625" style="3" customWidth="1"/>
    <col min="6849" max="6849" width="6" style="3" customWidth="1"/>
    <col min="6850" max="6850" width="8" style="3" customWidth="1"/>
    <col min="6851" max="6854" width="7" style="3" customWidth="1"/>
    <col min="6855" max="6855" width="6" style="3" customWidth="1"/>
    <col min="6856" max="6856" width="7" style="3" customWidth="1"/>
    <col min="6857" max="6857" width="5" style="3" customWidth="1"/>
    <col min="6858" max="6859" width="7" style="3" customWidth="1"/>
    <col min="6860" max="6862" width="8" style="3" customWidth="1"/>
    <col min="6863" max="6866" width="7" style="3" customWidth="1"/>
    <col min="6867" max="6867" width="6" style="3" customWidth="1"/>
    <col min="6868" max="6868" width="7" style="3" customWidth="1"/>
    <col min="6869" max="6869" width="5" style="3" customWidth="1"/>
    <col min="6870" max="6870" width="7" style="3" customWidth="1"/>
    <col min="6871" max="6871" width="6" style="3" customWidth="1"/>
    <col min="6872" max="6872" width="8" style="3" customWidth="1"/>
    <col min="6873" max="6873" width="7" style="3" customWidth="1"/>
    <col min="6874" max="6876" width="6" style="3" customWidth="1"/>
    <col min="6877" max="6877" width="7" style="3" customWidth="1"/>
    <col min="6878" max="6880" width="6" style="3" customWidth="1"/>
    <col min="6881" max="6882" width="2" style="3" customWidth="1"/>
    <col min="6883" max="6883" width="6" style="3" customWidth="1"/>
    <col min="6884" max="6884" width="7" style="3" customWidth="1"/>
    <col min="6885" max="6885" width="6" style="3" customWidth="1"/>
    <col min="6886" max="6886" width="7" style="3" customWidth="1"/>
    <col min="6887" max="6887" width="6" style="3" customWidth="1"/>
    <col min="6888" max="6888" width="5" style="3" customWidth="1"/>
    <col min="6889" max="6893" width="6" style="3" customWidth="1"/>
    <col min="6894" max="6894" width="5" style="3" customWidth="1"/>
    <col min="6895" max="6895" width="6" style="3" customWidth="1"/>
    <col min="6896" max="6898" width="7" style="3" customWidth="1"/>
    <col min="6899" max="6899" width="6" style="3" customWidth="1"/>
    <col min="6900" max="6900" width="5" style="3" customWidth="1"/>
    <col min="6901" max="6904" width="6" style="3" customWidth="1"/>
    <col min="6905" max="6906" width="5" style="3" customWidth="1"/>
    <col min="6907" max="6907" width="6" style="3" customWidth="1"/>
    <col min="6908" max="6912" width="7" style="3"/>
    <col min="6913" max="6913" width="11" style="3" customWidth="1"/>
    <col min="6914" max="6914" width="7" style="3" customWidth="1"/>
    <col min="6915" max="6915" width="12" style="3" customWidth="1"/>
    <col min="6916" max="6916" width="7.140625" style="3" customWidth="1"/>
    <col min="6917" max="7104" width="8.28515625" style="3" customWidth="1"/>
    <col min="7105" max="7105" width="6" style="3" customWidth="1"/>
    <col min="7106" max="7106" width="8" style="3" customWidth="1"/>
    <col min="7107" max="7110" width="7" style="3" customWidth="1"/>
    <col min="7111" max="7111" width="6" style="3" customWidth="1"/>
    <col min="7112" max="7112" width="7" style="3" customWidth="1"/>
    <col min="7113" max="7113" width="5" style="3" customWidth="1"/>
    <col min="7114" max="7115" width="7" style="3" customWidth="1"/>
    <col min="7116" max="7118" width="8" style="3" customWidth="1"/>
    <col min="7119" max="7122" width="7" style="3" customWidth="1"/>
    <col min="7123" max="7123" width="6" style="3" customWidth="1"/>
    <col min="7124" max="7124" width="7" style="3" customWidth="1"/>
    <col min="7125" max="7125" width="5" style="3" customWidth="1"/>
    <col min="7126" max="7126" width="7" style="3" customWidth="1"/>
    <col min="7127" max="7127" width="6" style="3" customWidth="1"/>
    <col min="7128" max="7128" width="8" style="3" customWidth="1"/>
    <col min="7129" max="7129" width="7" style="3" customWidth="1"/>
    <col min="7130" max="7132" width="6" style="3" customWidth="1"/>
    <col min="7133" max="7133" width="7" style="3" customWidth="1"/>
    <col min="7134" max="7136" width="6" style="3" customWidth="1"/>
    <col min="7137" max="7138" width="2" style="3" customWidth="1"/>
    <col min="7139" max="7139" width="6" style="3" customWidth="1"/>
    <col min="7140" max="7140" width="7" style="3" customWidth="1"/>
    <col min="7141" max="7141" width="6" style="3" customWidth="1"/>
    <col min="7142" max="7142" width="7" style="3" customWidth="1"/>
    <col min="7143" max="7143" width="6" style="3" customWidth="1"/>
    <col min="7144" max="7144" width="5" style="3" customWidth="1"/>
    <col min="7145" max="7149" width="6" style="3" customWidth="1"/>
    <col min="7150" max="7150" width="5" style="3" customWidth="1"/>
    <col min="7151" max="7151" width="6" style="3" customWidth="1"/>
    <col min="7152" max="7154" width="7" style="3" customWidth="1"/>
    <col min="7155" max="7155" width="6" style="3" customWidth="1"/>
    <col min="7156" max="7156" width="5" style="3" customWidth="1"/>
    <col min="7157" max="7160" width="6" style="3" customWidth="1"/>
    <col min="7161" max="7162" width="5" style="3" customWidth="1"/>
    <col min="7163" max="7163" width="6" style="3" customWidth="1"/>
    <col min="7164" max="7168" width="7" style="3"/>
    <col min="7169" max="7169" width="11" style="3" customWidth="1"/>
    <col min="7170" max="7170" width="7" style="3" customWidth="1"/>
    <col min="7171" max="7171" width="12" style="3" customWidth="1"/>
    <col min="7172" max="7172" width="7.140625" style="3" customWidth="1"/>
    <col min="7173" max="7360" width="8.28515625" style="3" customWidth="1"/>
    <col min="7361" max="7361" width="6" style="3" customWidth="1"/>
    <col min="7362" max="7362" width="8" style="3" customWidth="1"/>
    <col min="7363" max="7366" width="7" style="3" customWidth="1"/>
    <col min="7367" max="7367" width="6" style="3" customWidth="1"/>
    <col min="7368" max="7368" width="7" style="3" customWidth="1"/>
    <col min="7369" max="7369" width="5" style="3" customWidth="1"/>
    <col min="7370" max="7371" width="7" style="3" customWidth="1"/>
    <col min="7372" max="7374" width="8" style="3" customWidth="1"/>
    <col min="7375" max="7378" width="7" style="3" customWidth="1"/>
    <col min="7379" max="7379" width="6" style="3" customWidth="1"/>
    <col min="7380" max="7380" width="7" style="3" customWidth="1"/>
    <col min="7381" max="7381" width="5" style="3" customWidth="1"/>
    <col min="7382" max="7382" width="7" style="3" customWidth="1"/>
    <col min="7383" max="7383" width="6" style="3" customWidth="1"/>
    <col min="7384" max="7384" width="8" style="3" customWidth="1"/>
    <col min="7385" max="7385" width="7" style="3" customWidth="1"/>
    <col min="7386" max="7388" width="6" style="3" customWidth="1"/>
    <col min="7389" max="7389" width="7" style="3" customWidth="1"/>
    <col min="7390" max="7392" width="6" style="3" customWidth="1"/>
    <col min="7393" max="7394" width="2" style="3" customWidth="1"/>
    <col min="7395" max="7395" width="6" style="3" customWidth="1"/>
    <col min="7396" max="7396" width="7" style="3" customWidth="1"/>
    <col min="7397" max="7397" width="6" style="3" customWidth="1"/>
    <col min="7398" max="7398" width="7" style="3" customWidth="1"/>
    <col min="7399" max="7399" width="6" style="3" customWidth="1"/>
    <col min="7400" max="7400" width="5" style="3" customWidth="1"/>
    <col min="7401" max="7405" width="6" style="3" customWidth="1"/>
    <col min="7406" max="7406" width="5" style="3" customWidth="1"/>
    <col min="7407" max="7407" width="6" style="3" customWidth="1"/>
    <col min="7408" max="7410" width="7" style="3" customWidth="1"/>
    <col min="7411" max="7411" width="6" style="3" customWidth="1"/>
    <col min="7412" max="7412" width="5" style="3" customWidth="1"/>
    <col min="7413" max="7416" width="6" style="3" customWidth="1"/>
    <col min="7417" max="7418" width="5" style="3" customWidth="1"/>
    <col min="7419" max="7419" width="6" style="3" customWidth="1"/>
    <col min="7420" max="7424" width="7" style="3"/>
    <col min="7425" max="7425" width="11" style="3" customWidth="1"/>
    <col min="7426" max="7426" width="7" style="3" customWidth="1"/>
    <col min="7427" max="7427" width="12" style="3" customWidth="1"/>
    <col min="7428" max="7428" width="7.140625" style="3" customWidth="1"/>
    <col min="7429" max="7616" width="8.28515625" style="3" customWidth="1"/>
    <col min="7617" max="7617" width="6" style="3" customWidth="1"/>
    <col min="7618" max="7618" width="8" style="3" customWidth="1"/>
    <col min="7619" max="7622" width="7" style="3" customWidth="1"/>
    <col min="7623" max="7623" width="6" style="3" customWidth="1"/>
    <col min="7624" max="7624" width="7" style="3" customWidth="1"/>
    <col min="7625" max="7625" width="5" style="3" customWidth="1"/>
    <col min="7626" max="7627" width="7" style="3" customWidth="1"/>
    <col min="7628" max="7630" width="8" style="3" customWidth="1"/>
    <col min="7631" max="7634" width="7" style="3" customWidth="1"/>
    <col min="7635" max="7635" width="6" style="3" customWidth="1"/>
    <col min="7636" max="7636" width="7" style="3" customWidth="1"/>
    <col min="7637" max="7637" width="5" style="3" customWidth="1"/>
    <col min="7638" max="7638" width="7" style="3" customWidth="1"/>
    <col min="7639" max="7639" width="6" style="3" customWidth="1"/>
    <col min="7640" max="7640" width="8" style="3" customWidth="1"/>
    <col min="7641" max="7641" width="7" style="3" customWidth="1"/>
    <col min="7642" max="7644" width="6" style="3" customWidth="1"/>
    <col min="7645" max="7645" width="7" style="3" customWidth="1"/>
    <col min="7646" max="7648" width="6" style="3" customWidth="1"/>
    <col min="7649" max="7650" width="2" style="3" customWidth="1"/>
    <col min="7651" max="7651" width="6" style="3" customWidth="1"/>
    <col min="7652" max="7652" width="7" style="3" customWidth="1"/>
    <col min="7653" max="7653" width="6" style="3" customWidth="1"/>
    <col min="7654" max="7654" width="7" style="3" customWidth="1"/>
    <col min="7655" max="7655" width="6" style="3" customWidth="1"/>
    <col min="7656" max="7656" width="5" style="3" customWidth="1"/>
    <col min="7657" max="7661" width="6" style="3" customWidth="1"/>
    <col min="7662" max="7662" width="5" style="3" customWidth="1"/>
    <col min="7663" max="7663" width="6" style="3" customWidth="1"/>
    <col min="7664" max="7666" width="7" style="3" customWidth="1"/>
    <col min="7667" max="7667" width="6" style="3" customWidth="1"/>
    <col min="7668" max="7668" width="5" style="3" customWidth="1"/>
    <col min="7669" max="7672" width="6" style="3" customWidth="1"/>
    <col min="7673" max="7674" width="5" style="3" customWidth="1"/>
    <col min="7675" max="7675" width="6" style="3" customWidth="1"/>
    <col min="7676" max="7680" width="7" style="3"/>
    <col min="7681" max="7681" width="11" style="3" customWidth="1"/>
    <col min="7682" max="7682" width="7" style="3" customWidth="1"/>
    <col min="7683" max="7683" width="12" style="3" customWidth="1"/>
    <col min="7684" max="7684" width="7.140625" style="3" customWidth="1"/>
    <col min="7685" max="7872" width="8.28515625" style="3" customWidth="1"/>
    <col min="7873" max="7873" width="6" style="3" customWidth="1"/>
    <col min="7874" max="7874" width="8" style="3" customWidth="1"/>
    <col min="7875" max="7878" width="7" style="3" customWidth="1"/>
    <col min="7879" max="7879" width="6" style="3" customWidth="1"/>
    <col min="7880" max="7880" width="7" style="3" customWidth="1"/>
    <col min="7881" max="7881" width="5" style="3" customWidth="1"/>
    <col min="7882" max="7883" width="7" style="3" customWidth="1"/>
    <col min="7884" max="7886" width="8" style="3" customWidth="1"/>
    <col min="7887" max="7890" width="7" style="3" customWidth="1"/>
    <col min="7891" max="7891" width="6" style="3" customWidth="1"/>
    <col min="7892" max="7892" width="7" style="3" customWidth="1"/>
    <col min="7893" max="7893" width="5" style="3" customWidth="1"/>
    <col min="7894" max="7894" width="7" style="3" customWidth="1"/>
    <col min="7895" max="7895" width="6" style="3" customWidth="1"/>
    <col min="7896" max="7896" width="8" style="3" customWidth="1"/>
    <col min="7897" max="7897" width="7" style="3" customWidth="1"/>
    <col min="7898" max="7900" width="6" style="3" customWidth="1"/>
    <col min="7901" max="7901" width="7" style="3" customWidth="1"/>
    <col min="7902" max="7904" width="6" style="3" customWidth="1"/>
    <col min="7905" max="7906" width="2" style="3" customWidth="1"/>
    <col min="7907" max="7907" width="6" style="3" customWidth="1"/>
    <col min="7908" max="7908" width="7" style="3" customWidth="1"/>
    <col min="7909" max="7909" width="6" style="3" customWidth="1"/>
    <col min="7910" max="7910" width="7" style="3" customWidth="1"/>
    <col min="7911" max="7911" width="6" style="3" customWidth="1"/>
    <col min="7912" max="7912" width="5" style="3" customWidth="1"/>
    <col min="7913" max="7917" width="6" style="3" customWidth="1"/>
    <col min="7918" max="7918" width="5" style="3" customWidth="1"/>
    <col min="7919" max="7919" width="6" style="3" customWidth="1"/>
    <col min="7920" max="7922" width="7" style="3" customWidth="1"/>
    <col min="7923" max="7923" width="6" style="3" customWidth="1"/>
    <col min="7924" max="7924" width="5" style="3" customWidth="1"/>
    <col min="7925" max="7928" width="6" style="3" customWidth="1"/>
    <col min="7929" max="7930" width="5" style="3" customWidth="1"/>
    <col min="7931" max="7931" width="6" style="3" customWidth="1"/>
    <col min="7932" max="7936" width="7" style="3"/>
    <col min="7937" max="7937" width="11" style="3" customWidth="1"/>
    <col min="7938" max="7938" width="7" style="3" customWidth="1"/>
    <col min="7939" max="7939" width="12" style="3" customWidth="1"/>
    <col min="7940" max="7940" width="7.140625" style="3" customWidth="1"/>
    <col min="7941" max="8128" width="8.28515625" style="3" customWidth="1"/>
    <col min="8129" max="8129" width="6" style="3" customWidth="1"/>
    <col min="8130" max="8130" width="8" style="3" customWidth="1"/>
    <col min="8131" max="8134" width="7" style="3" customWidth="1"/>
    <col min="8135" max="8135" width="6" style="3" customWidth="1"/>
    <col min="8136" max="8136" width="7" style="3" customWidth="1"/>
    <col min="8137" max="8137" width="5" style="3" customWidth="1"/>
    <col min="8138" max="8139" width="7" style="3" customWidth="1"/>
    <col min="8140" max="8142" width="8" style="3" customWidth="1"/>
    <col min="8143" max="8146" width="7" style="3" customWidth="1"/>
    <col min="8147" max="8147" width="6" style="3" customWidth="1"/>
    <col min="8148" max="8148" width="7" style="3" customWidth="1"/>
    <col min="8149" max="8149" width="5" style="3" customWidth="1"/>
    <col min="8150" max="8150" width="7" style="3" customWidth="1"/>
    <col min="8151" max="8151" width="6" style="3" customWidth="1"/>
    <col min="8152" max="8152" width="8" style="3" customWidth="1"/>
    <col min="8153" max="8153" width="7" style="3" customWidth="1"/>
    <col min="8154" max="8156" width="6" style="3" customWidth="1"/>
    <col min="8157" max="8157" width="7" style="3" customWidth="1"/>
    <col min="8158" max="8160" width="6" style="3" customWidth="1"/>
    <col min="8161" max="8162" width="2" style="3" customWidth="1"/>
    <col min="8163" max="8163" width="6" style="3" customWidth="1"/>
    <col min="8164" max="8164" width="7" style="3" customWidth="1"/>
    <col min="8165" max="8165" width="6" style="3" customWidth="1"/>
    <col min="8166" max="8166" width="7" style="3" customWidth="1"/>
    <col min="8167" max="8167" width="6" style="3" customWidth="1"/>
    <col min="8168" max="8168" width="5" style="3" customWidth="1"/>
    <col min="8169" max="8173" width="6" style="3" customWidth="1"/>
    <col min="8174" max="8174" width="5" style="3" customWidth="1"/>
    <col min="8175" max="8175" width="6" style="3" customWidth="1"/>
    <col min="8176" max="8178" width="7" style="3" customWidth="1"/>
    <col min="8179" max="8179" width="6" style="3" customWidth="1"/>
    <col min="8180" max="8180" width="5" style="3" customWidth="1"/>
    <col min="8181" max="8184" width="6" style="3" customWidth="1"/>
    <col min="8185" max="8186" width="5" style="3" customWidth="1"/>
    <col min="8187" max="8187" width="6" style="3" customWidth="1"/>
    <col min="8188" max="8192" width="7" style="3"/>
    <col min="8193" max="8193" width="11" style="3" customWidth="1"/>
    <col min="8194" max="8194" width="7" style="3" customWidth="1"/>
    <col min="8195" max="8195" width="12" style="3" customWidth="1"/>
    <col min="8196" max="8196" width="7.140625" style="3" customWidth="1"/>
    <col min="8197" max="8384" width="8.28515625" style="3" customWidth="1"/>
    <col min="8385" max="8385" width="6" style="3" customWidth="1"/>
    <col min="8386" max="8386" width="8" style="3" customWidth="1"/>
    <col min="8387" max="8390" width="7" style="3" customWidth="1"/>
    <col min="8391" max="8391" width="6" style="3" customWidth="1"/>
    <col min="8392" max="8392" width="7" style="3" customWidth="1"/>
    <col min="8393" max="8393" width="5" style="3" customWidth="1"/>
    <col min="8394" max="8395" width="7" style="3" customWidth="1"/>
    <col min="8396" max="8398" width="8" style="3" customWidth="1"/>
    <col min="8399" max="8402" width="7" style="3" customWidth="1"/>
    <col min="8403" max="8403" width="6" style="3" customWidth="1"/>
    <col min="8404" max="8404" width="7" style="3" customWidth="1"/>
    <col min="8405" max="8405" width="5" style="3" customWidth="1"/>
    <col min="8406" max="8406" width="7" style="3" customWidth="1"/>
    <col min="8407" max="8407" width="6" style="3" customWidth="1"/>
    <col min="8408" max="8408" width="8" style="3" customWidth="1"/>
    <col min="8409" max="8409" width="7" style="3" customWidth="1"/>
    <col min="8410" max="8412" width="6" style="3" customWidth="1"/>
    <col min="8413" max="8413" width="7" style="3" customWidth="1"/>
    <col min="8414" max="8416" width="6" style="3" customWidth="1"/>
    <col min="8417" max="8418" width="2" style="3" customWidth="1"/>
    <col min="8419" max="8419" width="6" style="3" customWidth="1"/>
    <col min="8420" max="8420" width="7" style="3" customWidth="1"/>
    <col min="8421" max="8421" width="6" style="3" customWidth="1"/>
    <col min="8422" max="8422" width="7" style="3" customWidth="1"/>
    <col min="8423" max="8423" width="6" style="3" customWidth="1"/>
    <col min="8424" max="8424" width="5" style="3" customWidth="1"/>
    <col min="8425" max="8429" width="6" style="3" customWidth="1"/>
    <col min="8430" max="8430" width="5" style="3" customWidth="1"/>
    <col min="8431" max="8431" width="6" style="3" customWidth="1"/>
    <col min="8432" max="8434" width="7" style="3" customWidth="1"/>
    <col min="8435" max="8435" width="6" style="3" customWidth="1"/>
    <col min="8436" max="8436" width="5" style="3" customWidth="1"/>
    <col min="8437" max="8440" width="6" style="3" customWidth="1"/>
    <col min="8441" max="8442" width="5" style="3" customWidth="1"/>
    <col min="8443" max="8443" width="6" style="3" customWidth="1"/>
    <col min="8444" max="8448" width="7" style="3"/>
    <col min="8449" max="8449" width="11" style="3" customWidth="1"/>
    <col min="8450" max="8450" width="7" style="3" customWidth="1"/>
    <col min="8451" max="8451" width="12" style="3" customWidth="1"/>
    <col min="8452" max="8452" width="7.140625" style="3" customWidth="1"/>
    <col min="8453" max="8640" width="8.28515625" style="3" customWidth="1"/>
    <col min="8641" max="8641" width="6" style="3" customWidth="1"/>
    <col min="8642" max="8642" width="8" style="3" customWidth="1"/>
    <col min="8643" max="8646" width="7" style="3" customWidth="1"/>
    <col min="8647" max="8647" width="6" style="3" customWidth="1"/>
    <col min="8648" max="8648" width="7" style="3" customWidth="1"/>
    <col min="8649" max="8649" width="5" style="3" customWidth="1"/>
    <col min="8650" max="8651" width="7" style="3" customWidth="1"/>
    <col min="8652" max="8654" width="8" style="3" customWidth="1"/>
    <col min="8655" max="8658" width="7" style="3" customWidth="1"/>
    <col min="8659" max="8659" width="6" style="3" customWidth="1"/>
    <col min="8660" max="8660" width="7" style="3" customWidth="1"/>
    <col min="8661" max="8661" width="5" style="3" customWidth="1"/>
    <col min="8662" max="8662" width="7" style="3" customWidth="1"/>
    <col min="8663" max="8663" width="6" style="3" customWidth="1"/>
    <col min="8664" max="8664" width="8" style="3" customWidth="1"/>
    <col min="8665" max="8665" width="7" style="3" customWidth="1"/>
    <col min="8666" max="8668" width="6" style="3" customWidth="1"/>
    <col min="8669" max="8669" width="7" style="3" customWidth="1"/>
    <col min="8670" max="8672" width="6" style="3" customWidth="1"/>
    <col min="8673" max="8674" width="2" style="3" customWidth="1"/>
    <col min="8675" max="8675" width="6" style="3" customWidth="1"/>
    <col min="8676" max="8676" width="7" style="3" customWidth="1"/>
    <col min="8677" max="8677" width="6" style="3" customWidth="1"/>
    <col min="8678" max="8678" width="7" style="3" customWidth="1"/>
    <col min="8679" max="8679" width="6" style="3" customWidth="1"/>
    <col min="8680" max="8680" width="5" style="3" customWidth="1"/>
    <col min="8681" max="8685" width="6" style="3" customWidth="1"/>
    <col min="8686" max="8686" width="5" style="3" customWidth="1"/>
    <col min="8687" max="8687" width="6" style="3" customWidth="1"/>
    <col min="8688" max="8690" width="7" style="3" customWidth="1"/>
    <col min="8691" max="8691" width="6" style="3" customWidth="1"/>
    <col min="8692" max="8692" width="5" style="3" customWidth="1"/>
    <col min="8693" max="8696" width="6" style="3" customWidth="1"/>
    <col min="8697" max="8698" width="5" style="3" customWidth="1"/>
    <col min="8699" max="8699" width="6" style="3" customWidth="1"/>
    <col min="8700" max="8704" width="7" style="3"/>
    <col min="8705" max="8705" width="11" style="3" customWidth="1"/>
    <col min="8706" max="8706" width="7" style="3" customWidth="1"/>
    <col min="8707" max="8707" width="12" style="3" customWidth="1"/>
    <col min="8708" max="8708" width="7.140625" style="3" customWidth="1"/>
    <col min="8709" max="8896" width="8.28515625" style="3" customWidth="1"/>
    <col min="8897" max="8897" width="6" style="3" customWidth="1"/>
    <col min="8898" max="8898" width="8" style="3" customWidth="1"/>
    <col min="8899" max="8902" width="7" style="3" customWidth="1"/>
    <col min="8903" max="8903" width="6" style="3" customWidth="1"/>
    <col min="8904" max="8904" width="7" style="3" customWidth="1"/>
    <col min="8905" max="8905" width="5" style="3" customWidth="1"/>
    <col min="8906" max="8907" width="7" style="3" customWidth="1"/>
    <col min="8908" max="8910" width="8" style="3" customWidth="1"/>
    <col min="8911" max="8914" width="7" style="3" customWidth="1"/>
    <col min="8915" max="8915" width="6" style="3" customWidth="1"/>
    <col min="8916" max="8916" width="7" style="3" customWidth="1"/>
    <col min="8917" max="8917" width="5" style="3" customWidth="1"/>
    <col min="8918" max="8918" width="7" style="3" customWidth="1"/>
    <col min="8919" max="8919" width="6" style="3" customWidth="1"/>
    <col min="8920" max="8920" width="8" style="3" customWidth="1"/>
    <col min="8921" max="8921" width="7" style="3" customWidth="1"/>
    <col min="8922" max="8924" width="6" style="3" customWidth="1"/>
    <col min="8925" max="8925" width="7" style="3" customWidth="1"/>
    <col min="8926" max="8928" width="6" style="3" customWidth="1"/>
    <col min="8929" max="8930" width="2" style="3" customWidth="1"/>
    <col min="8931" max="8931" width="6" style="3" customWidth="1"/>
    <col min="8932" max="8932" width="7" style="3" customWidth="1"/>
    <col min="8933" max="8933" width="6" style="3" customWidth="1"/>
    <col min="8934" max="8934" width="7" style="3" customWidth="1"/>
    <col min="8935" max="8935" width="6" style="3" customWidth="1"/>
    <col min="8936" max="8936" width="5" style="3" customWidth="1"/>
    <col min="8937" max="8941" width="6" style="3" customWidth="1"/>
    <col min="8942" max="8942" width="5" style="3" customWidth="1"/>
    <col min="8943" max="8943" width="6" style="3" customWidth="1"/>
    <col min="8944" max="8946" width="7" style="3" customWidth="1"/>
    <col min="8947" max="8947" width="6" style="3" customWidth="1"/>
    <col min="8948" max="8948" width="5" style="3" customWidth="1"/>
    <col min="8949" max="8952" width="6" style="3" customWidth="1"/>
    <col min="8953" max="8954" width="5" style="3" customWidth="1"/>
    <col min="8955" max="8955" width="6" style="3" customWidth="1"/>
    <col min="8956" max="8960" width="7" style="3"/>
    <col min="8961" max="8961" width="11" style="3" customWidth="1"/>
    <col min="8962" max="8962" width="7" style="3" customWidth="1"/>
    <col min="8963" max="8963" width="12" style="3" customWidth="1"/>
    <col min="8964" max="8964" width="7.140625" style="3" customWidth="1"/>
    <col min="8965" max="9152" width="8.28515625" style="3" customWidth="1"/>
    <col min="9153" max="9153" width="6" style="3" customWidth="1"/>
    <col min="9154" max="9154" width="8" style="3" customWidth="1"/>
    <col min="9155" max="9158" width="7" style="3" customWidth="1"/>
    <col min="9159" max="9159" width="6" style="3" customWidth="1"/>
    <col min="9160" max="9160" width="7" style="3" customWidth="1"/>
    <col min="9161" max="9161" width="5" style="3" customWidth="1"/>
    <col min="9162" max="9163" width="7" style="3" customWidth="1"/>
    <col min="9164" max="9166" width="8" style="3" customWidth="1"/>
    <col min="9167" max="9170" width="7" style="3" customWidth="1"/>
    <col min="9171" max="9171" width="6" style="3" customWidth="1"/>
    <col min="9172" max="9172" width="7" style="3" customWidth="1"/>
    <col min="9173" max="9173" width="5" style="3" customWidth="1"/>
    <col min="9174" max="9174" width="7" style="3" customWidth="1"/>
    <col min="9175" max="9175" width="6" style="3" customWidth="1"/>
    <col min="9176" max="9176" width="8" style="3" customWidth="1"/>
    <col min="9177" max="9177" width="7" style="3" customWidth="1"/>
    <col min="9178" max="9180" width="6" style="3" customWidth="1"/>
    <col min="9181" max="9181" width="7" style="3" customWidth="1"/>
    <col min="9182" max="9184" width="6" style="3" customWidth="1"/>
    <col min="9185" max="9186" width="2" style="3" customWidth="1"/>
    <col min="9187" max="9187" width="6" style="3" customWidth="1"/>
    <col min="9188" max="9188" width="7" style="3" customWidth="1"/>
    <col min="9189" max="9189" width="6" style="3" customWidth="1"/>
    <col min="9190" max="9190" width="7" style="3" customWidth="1"/>
    <col min="9191" max="9191" width="6" style="3" customWidth="1"/>
    <col min="9192" max="9192" width="5" style="3" customWidth="1"/>
    <col min="9193" max="9197" width="6" style="3" customWidth="1"/>
    <col min="9198" max="9198" width="5" style="3" customWidth="1"/>
    <col min="9199" max="9199" width="6" style="3" customWidth="1"/>
    <col min="9200" max="9202" width="7" style="3" customWidth="1"/>
    <col min="9203" max="9203" width="6" style="3" customWidth="1"/>
    <col min="9204" max="9204" width="5" style="3" customWidth="1"/>
    <col min="9205" max="9208" width="6" style="3" customWidth="1"/>
    <col min="9209" max="9210" width="5" style="3" customWidth="1"/>
    <col min="9211" max="9211" width="6" style="3" customWidth="1"/>
    <col min="9212" max="9216" width="7" style="3"/>
    <col min="9217" max="9217" width="11" style="3" customWidth="1"/>
    <col min="9218" max="9218" width="7" style="3" customWidth="1"/>
    <col min="9219" max="9219" width="12" style="3" customWidth="1"/>
    <col min="9220" max="9220" width="7.140625" style="3" customWidth="1"/>
    <col min="9221" max="9408" width="8.28515625" style="3" customWidth="1"/>
    <col min="9409" max="9409" width="6" style="3" customWidth="1"/>
    <col min="9410" max="9410" width="8" style="3" customWidth="1"/>
    <col min="9411" max="9414" width="7" style="3" customWidth="1"/>
    <col min="9415" max="9415" width="6" style="3" customWidth="1"/>
    <col min="9416" max="9416" width="7" style="3" customWidth="1"/>
    <col min="9417" max="9417" width="5" style="3" customWidth="1"/>
    <col min="9418" max="9419" width="7" style="3" customWidth="1"/>
    <col min="9420" max="9422" width="8" style="3" customWidth="1"/>
    <col min="9423" max="9426" width="7" style="3" customWidth="1"/>
    <col min="9427" max="9427" width="6" style="3" customWidth="1"/>
    <col min="9428" max="9428" width="7" style="3" customWidth="1"/>
    <col min="9429" max="9429" width="5" style="3" customWidth="1"/>
    <col min="9430" max="9430" width="7" style="3" customWidth="1"/>
    <col min="9431" max="9431" width="6" style="3" customWidth="1"/>
    <col min="9432" max="9432" width="8" style="3" customWidth="1"/>
    <col min="9433" max="9433" width="7" style="3" customWidth="1"/>
    <col min="9434" max="9436" width="6" style="3" customWidth="1"/>
    <col min="9437" max="9437" width="7" style="3" customWidth="1"/>
    <col min="9438" max="9440" width="6" style="3" customWidth="1"/>
    <col min="9441" max="9442" width="2" style="3" customWidth="1"/>
    <col min="9443" max="9443" width="6" style="3" customWidth="1"/>
    <col min="9444" max="9444" width="7" style="3" customWidth="1"/>
    <col min="9445" max="9445" width="6" style="3" customWidth="1"/>
    <col min="9446" max="9446" width="7" style="3" customWidth="1"/>
    <col min="9447" max="9447" width="6" style="3" customWidth="1"/>
    <col min="9448" max="9448" width="5" style="3" customWidth="1"/>
    <col min="9449" max="9453" width="6" style="3" customWidth="1"/>
    <col min="9454" max="9454" width="5" style="3" customWidth="1"/>
    <col min="9455" max="9455" width="6" style="3" customWidth="1"/>
    <col min="9456" max="9458" width="7" style="3" customWidth="1"/>
    <col min="9459" max="9459" width="6" style="3" customWidth="1"/>
    <col min="9460" max="9460" width="5" style="3" customWidth="1"/>
    <col min="9461" max="9464" width="6" style="3" customWidth="1"/>
    <col min="9465" max="9466" width="5" style="3" customWidth="1"/>
    <col min="9467" max="9467" width="6" style="3" customWidth="1"/>
    <col min="9468" max="9472" width="7" style="3"/>
    <col min="9473" max="9473" width="11" style="3" customWidth="1"/>
    <col min="9474" max="9474" width="7" style="3" customWidth="1"/>
    <col min="9475" max="9475" width="12" style="3" customWidth="1"/>
    <col min="9476" max="9476" width="7.140625" style="3" customWidth="1"/>
    <col min="9477" max="9664" width="8.28515625" style="3" customWidth="1"/>
    <col min="9665" max="9665" width="6" style="3" customWidth="1"/>
    <col min="9666" max="9666" width="8" style="3" customWidth="1"/>
    <col min="9667" max="9670" width="7" style="3" customWidth="1"/>
    <col min="9671" max="9671" width="6" style="3" customWidth="1"/>
    <col min="9672" max="9672" width="7" style="3" customWidth="1"/>
    <col min="9673" max="9673" width="5" style="3" customWidth="1"/>
    <col min="9674" max="9675" width="7" style="3" customWidth="1"/>
    <col min="9676" max="9678" width="8" style="3" customWidth="1"/>
    <col min="9679" max="9682" width="7" style="3" customWidth="1"/>
    <col min="9683" max="9683" width="6" style="3" customWidth="1"/>
    <col min="9684" max="9684" width="7" style="3" customWidth="1"/>
    <col min="9685" max="9685" width="5" style="3" customWidth="1"/>
    <col min="9686" max="9686" width="7" style="3" customWidth="1"/>
    <col min="9687" max="9687" width="6" style="3" customWidth="1"/>
    <col min="9688" max="9688" width="8" style="3" customWidth="1"/>
    <col min="9689" max="9689" width="7" style="3" customWidth="1"/>
    <col min="9690" max="9692" width="6" style="3" customWidth="1"/>
    <col min="9693" max="9693" width="7" style="3" customWidth="1"/>
    <col min="9694" max="9696" width="6" style="3" customWidth="1"/>
    <col min="9697" max="9698" width="2" style="3" customWidth="1"/>
    <col min="9699" max="9699" width="6" style="3" customWidth="1"/>
    <col min="9700" max="9700" width="7" style="3" customWidth="1"/>
    <col min="9701" max="9701" width="6" style="3" customWidth="1"/>
    <col min="9702" max="9702" width="7" style="3" customWidth="1"/>
    <col min="9703" max="9703" width="6" style="3" customWidth="1"/>
    <col min="9704" max="9704" width="5" style="3" customWidth="1"/>
    <col min="9705" max="9709" width="6" style="3" customWidth="1"/>
    <col min="9710" max="9710" width="5" style="3" customWidth="1"/>
    <col min="9711" max="9711" width="6" style="3" customWidth="1"/>
    <col min="9712" max="9714" width="7" style="3" customWidth="1"/>
    <col min="9715" max="9715" width="6" style="3" customWidth="1"/>
    <col min="9716" max="9716" width="5" style="3" customWidth="1"/>
    <col min="9717" max="9720" width="6" style="3" customWidth="1"/>
    <col min="9721" max="9722" width="5" style="3" customWidth="1"/>
    <col min="9723" max="9723" width="6" style="3" customWidth="1"/>
    <col min="9724" max="9728" width="7" style="3"/>
    <col min="9729" max="9729" width="11" style="3" customWidth="1"/>
    <col min="9730" max="9730" width="7" style="3" customWidth="1"/>
    <col min="9731" max="9731" width="12" style="3" customWidth="1"/>
    <col min="9732" max="9732" width="7.140625" style="3" customWidth="1"/>
    <col min="9733" max="9920" width="8.28515625" style="3" customWidth="1"/>
    <col min="9921" max="9921" width="6" style="3" customWidth="1"/>
    <col min="9922" max="9922" width="8" style="3" customWidth="1"/>
    <col min="9923" max="9926" width="7" style="3" customWidth="1"/>
    <col min="9927" max="9927" width="6" style="3" customWidth="1"/>
    <col min="9928" max="9928" width="7" style="3" customWidth="1"/>
    <col min="9929" max="9929" width="5" style="3" customWidth="1"/>
    <col min="9930" max="9931" width="7" style="3" customWidth="1"/>
    <col min="9932" max="9934" width="8" style="3" customWidth="1"/>
    <col min="9935" max="9938" width="7" style="3" customWidth="1"/>
    <col min="9939" max="9939" width="6" style="3" customWidth="1"/>
    <col min="9940" max="9940" width="7" style="3" customWidth="1"/>
    <col min="9941" max="9941" width="5" style="3" customWidth="1"/>
    <col min="9942" max="9942" width="7" style="3" customWidth="1"/>
    <col min="9943" max="9943" width="6" style="3" customWidth="1"/>
    <col min="9944" max="9944" width="8" style="3" customWidth="1"/>
    <col min="9945" max="9945" width="7" style="3" customWidth="1"/>
    <col min="9946" max="9948" width="6" style="3" customWidth="1"/>
    <col min="9949" max="9949" width="7" style="3" customWidth="1"/>
    <col min="9950" max="9952" width="6" style="3" customWidth="1"/>
    <col min="9953" max="9954" width="2" style="3" customWidth="1"/>
    <col min="9955" max="9955" width="6" style="3" customWidth="1"/>
    <col min="9956" max="9956" width="7" style="3" customWidth="1"/>
    <col min="9957" max="9957" width="6" style="3" customWidth="1"/>
    <col min="9958" max="9958" width="7" style="3" customWidth="1"/>
    <col min="9959" max="9959" width="6" style="3" customWidth="1"/>
    <col min="9960" max="9960" width="5" style="3" customWidth="1"/>
    <col min="9961" max="9965" width="6" style="3" customWidth="1"/>
    <col min="9966" max="9966" width="5" style="3" customWidth="1"/>
    <col min="9967" max="9967" width="6" style="3" customWidth="1"/>
    <col min="9968" max="9970" width="7" style="3" customWidth="1"/>
    <col min="9971" max="9971" width="6" style="3" customWidth="1"/>
    <col min="9972" max="9972" width="5" style="3" customWidth="1"/>
    <col min="9973" max="9976" width="6" style="3" customWidth="1"/>
    <col min="9977" max="9978" width="5" style="3" customWidth="1"/>
    <col min="9979" max="9979" width="6" style="3" customWidth="1"/>
    <col min="9980" max="9984" width="7" style="3"/>
    <col min="9985" max="9985" width="11" style="3" customWidth="1"/>
    <col min="9986" max="9986" width="7" style="3" customWidth="1"/>
    <col min="9987" max="9987" width="12" style="3" customWidth="1"/>
    <col min="9988" max="9988" width="7.140625" style="3" customWidth="1"/>
    <col min="9989" max="10176" width="8.28515625" style="3" customWidth="1"/>
    <col min="10177" max="10177" width="6" style="3" customWidth="1"/>
    <col min="10178" max="10178" width="8" style="3" customWidth="1"/>
    <col min="10179" max="10182" width="7" style="3" customWidth="1"/>
    <col min="10183" max="10183" width="6" style="3" customWidth="1"/>
    <col min="10184" max="10184" width="7" style="3" customWidth="1"/>
    <col min="10185" max="10185" width="5" style="3" customWidth="1"/>
    <col min="10186" max="10187" width="7" style="3" customWidth="1"/>
    <col min="10188" max="10190" width="8" style="3" customWidth="1"/>
    <col min="10191" max="10194" width="7" style="3" customWidth="1"/>
    <col min="10195" max="10195" width="6" style="3" customWidth="1"/>
    <col min="10196" max="10196" width="7" style="3" customWidth="1"/>
    <col min="10197" max="10197" width="5" style="3" customWidth="1"/>
    <col min="10198" max="10198" width="7" style="3" customWidth="1"/>
    <col min="10199" max="10199" width="6" style="3" customWidth="1"/>
    <col min="10200" max="10200" width="8" style="3" customWidth="1"/>
    <col min="10201" max="10201" width="7" style="3" customWidth="1"/>
    <col min="10202" max="10204" width="6" style="3" customWidth="1"/>
    <col min="10205" max="10205" width="7" style="3" customWidth="1"/>
    <col min="10206" max="10208" width="6" style="3" customWidth="1"/>
    <col min="10209" max="10210" width="2" style="3" customWidth="1"/>
    <col min="10211" max="10211" width="6" style="3" customWidth="1"/>
    <col min="10212" max="10212" width="7" style="3" customWidth="1"/>
    <col min="10213" max="10213" width="6" style="3" customWidth="1"/>
    <col min="10214" max="10214" width="7" style="3" customWidth="1"/>
    <col min="10215" max="10215" width="6" style="3" customWidth="1"/>
    <col min="10216" max="10216" width="5" style="3" customWidth="1"/>
    <col min="10217" max="10221" width="6" style="3" customWidth="1"/>
    <col min="10222" max="10222" width="5" style="3" customWidth="1"/>
    <col min="10223" max="10223" width="6" style="3" customWidth="1"/>
    <col min="10224" max="10226" width="7" style="3" customWidth="1"/>
    <col min="10227" max="10227" width="6" style="3" customWidth="1"/>
    <col min="10228" max="10228" width="5" style="3" customWidth="1"/>
    <col min="10229" max="10232" width="6" style="3" customWidth="1"/>
    <col min="10233" max="10234" width="5" style="3" customWidth="1"/>
    <col min="10235" max="10235" width="6" style="3" customWidth="1"/>
    <col min="10236" max="10240" width="7" style="3"/>
    <col min="10241" max="10241" width="11" style="3" customWidth="1"/>
    <col min="10242" max="10242" width="7" style="3" customWidth="1"/>
    <col min="10243" max="10243" width="12" style="3" customWidth="1"/>
    <col min="10244" max="10244" width="7.140625" style="3" customWidth="1"/>
    <col min="10245" max="10432" width="8.28515625" style="3" customWidth="1"/>
    <col min="10433" max="10433" width="6" style="3" customWidth="1"/>
    <col min="10434" max="10434" width="8" style="3" customWidth="1"/>
    <col min="10435" max="10438" width="7" style="3" customWidth="1"/>
    <col min="10439" max="10439" width="6" style="3" customWidth="1"/>
    <col min="10440" max="10440" width="7" style="3" customWidth="1"/>
    <col min="10441" max="10441" width="5" style="3" customWidth="1"/>
    <col min="10442" max="10443" width="7" style="3" customWidth="1"/>
    <col min="10444" max="10446" width="8" style="3" customWidth="1"/>
    <col min="10447" max="10450" width="7" style="3" customWidth="1"/>
    <col min="10451" max="10451" width="6" style="3" customWidth="1"/>
    <col min="10452" max="10452" width="7" style="3" customWidth="1"/>
    <col min="10453" max="10453" width="5" style="3" customWidth="1"/>
    <col min="10454" max="10454" width="7" style="3" customWidth="1"/>
    <col min="10455" max="10455" width="6" style="3" customWidth="1"/>
    <col min="10456" max="10456" width="8" style="3" customWidth="1"/>
    <col min="10457" max="10457" width="7" style="3" customWidth="1"/>
    <col min="10458" max="10460" width="6" style="3" customWidth="1"/>
    <col min="10461" max="10461" width="7" style="3" customWidth="1"/>
    <col min="10462" max="10464" width="6" style="3" customWidth="1"/>
    <col min="10465" max="10466" width="2" style="3" customWidth="1"/>
    <col min="10467" max="10467" width="6" style="3" customWidth="1"/>
    <col min="10468" max="10468" width="7" style="3" customWidth="1"/>
    <col min="10469" max="10469" width="6" style="3" customWidth="1"/>
    <col min="10470" max="10470" width="7" style="3" customWidth="1"/>
    <col min="10471" max="10471" width="6" style="3" customWidth="1"/>
    <col min="10472" max="10472" width="5" style="3" customWidth="1"/>
    <col min="10473" max="10477" width="6" style="3" customWidth="1"/>
    <col min="10478" max="10478" width="5" style="3" customWidth="1"/>
    <col min="10479" max="10479" width="6" style="3" customWidth="1"/>
    <col min="10480" max="10482" width="7" style="3" customWidth="1"/>
    <col min="10483" max="10483" width="6" style="3" customWidth="1"/>
    <col min="10484" max="10484" width="5" style="3" customWidth="1"/>
    <col min="10485" max="10488" width="6" style="3" customWidth="1"/>
    <col min="10489" max="10490" width="5" style="3" customWidth="1"/>
    <col min="10491" max="10491" width="6" style="3" customWidth="1"/>
    <col min="10492" max="10496" width="7" style="3"/>
    <col min="10497" max="10497" width="11" style="3" customWidth="1"/>
    <col min="10498" max="10498" width="7" style="3" customWidth="1"/>
    <col min="10499" max="10499" width="12" style="3" customWidth="1"/>
    <col min="10500" max="10500" width="7.140625" style="3" customWidth="1"/>
    <col min="10501" max="10688" width="8.28515625" style="3" customWidth="1"/>
    <col min="10689" max="10689" width="6" style="3" customWidth="1"/>
    <col min="10690" max="10690" width="8" style="3" customWidth="1"/>
    <col min="10691" max="10694" width="7" style="3" customWidth="1"/>
    <col min="10695" max="10695" width="6" style="3" customWidth="1"/>
    <col min="10696" max="10696" width="7" style="3" customWidth="1"/>
    <col min="10697" max="10697" width="5" style="3" customWidth="1"/>
    <col min="10698" max="10699" width="7" style="3" customWidth="1"/>
    <col min="10700" max="10702" width="8" style="3" customWidth="1"/>
    <col min="10703" max="10706" width="7" style="3" customWidth="1"/>
    <col min="10707" max="10707" width="6" style="3" customWidth="1"/>
    <col min="10708" max="10708" width="7" style="3" customWidth="1"/>
    <col min="10709" max="10709" width="5" style="3" customWidth="1"/>
    <col min="10710" max="10710" width="7" style="3" customWidth="1"/>
    <col min="10711" max="10711" width="6" style="3" customWidth="1"/>
    <col min="10712" max="10712" width="8" style="3" customWidth="1"/>
    <col min="10713" max="10713" width="7" style="3" customWidth="1"/>
    <col min="10714" max="10716" width="6" style="3" customWidth="1"/>
    <col min="10717" max="10717" width="7" style="3" customWidth="1"/>
    <col min="10718" max="10720" width="6" style="3" customWidth="1"/>
    <col min="10721" max="10722" width="2" style="3" customWidth="1"/>
    <col min="10723" max="10723" width="6" style="3" customWidth="1"/>
    <col min="10724" max="10724" width="7" style="3" customWidth="1"/>
    <col min="10725" max="10725" width="6" style="3" customWidth="1"/>
    <col min="10726" max="10726" width="7" style="3" customWidth="1"/>
    <col min="10727" max="10727" width="6" style="3" customWidth="1"/>
    <col min="10728" max="10728" width="5" style="3" customWidth="1"/>
    <col min="10729" max="10733" width="6" style="3" customWidth="1"/>
    <col min="10734" max="10734" width="5" style="3" customWidth="1"/>
    <col min="10735" max="10735" width="6" style="3" customWidth="1"/>
    <col min="10736" max="10738" width="7" style="3" customWidth="1"/>
    <col min="10739" max="10739" width="6" style="3" customWidth="1"/>
    <col min="10740" max="10740" width="5" style="3" customWidth="1"/>
    <col min="10741" max="10744" width="6" style="3" customWidth="1"/>
    <col min="10745" max="10746" width="5" style="3" customWidth="1"/>
    <col min="10747" max="10747" width="6" style="3" customWidth="1"/>
    <col min="10748" max="10752" width="7" style="3"/>
    <col min="10753" max="10753" width="11" style="3" customWidth="1"/>
    <col min="10754" max="10754" width="7" style="3" customWidth="1"/>
    <col min="10755" max="10755" width="12" style="3" customWidth="1"/>
    <col min="10756" max="10756" width="7.140625" style="3" customWidth="1"/>
    <col min="10757" max="10944" width="8.28515625" style="3" customWidth="1"/>
    <col min="10945" max="10945" width="6" style="3" customWidth="1"/>
    <col min="10946" max="10946" width="8" style="3" customWidth="1"/>
    <col min="10947" max="10950" width="7" style="3" customWidth="1"/>
    <col min="10951" max="10951" width="6" style="3" customWidth="1"/>
    <col min="10952" max="10952" width="7" style="3" customWidth="1"/>
    <col min="10953" max="10953" width="5" style="3" customWidth="1"/>
    <col min="10954" max="10955" width="7" style="3" customWidth="1"/>
    <col min="10956" max="10958" width="8" style="3" customWidth="1"/>
    <col min="10959" max="10962" width="7" style="3" customWidth="1"/>
    <col min="10963" max="10963" width="6" style="3" customWidth="1"/>
    <col min="10964" max="10964" width="7" style="3" customWidth="1"/>
    <col min="10965" max="10965" width="5" style="3" customWidth="1"/>
    <col min="10966" max="10966" width="7" style="3" customWidth="1"/>
    <col min="10967" max="10967" width="6" style="3" customWidth="1"/>
    <col min="10968" max="10968" width="8" style="3" customWidth="1"/>
    <col min="10969" max="10969" width="7" style="3" customWidth="1"/>
    <col min="10970" max="10972" width="6" style="3" customWidth="1"/>
    <col min="10973" max="10973" width="7" style="3" customWidth="1"/>
    <col min="10974" max="10976" width="6" style="3" customWidth="1"/>
    <col min="10977" max="10978" width="2" style="3" customWidth="1"/>
    <col min="10979" max="10979" width="6" style="3" customWidth="1"/>
    <col min="10980" max="10980" width="7" style="3" customWidth="1"/>
    <col min="10981" max="10981" width="6" style="3" customWidth="1"/>
    <col min="10982" max="10982" width="7" style="3" customWidth="1"/>
    <col min="10983" max="10983" width="6" style="3" customWidth="1"/>
    <col min="10984" max="10984" width="5" style="3" customWidth="1"/>
    <col min="10985" max="10989" width="6" style="3" customWidth="1"/>
    <col min="10990" max="10990" width="5" style="3" customWidth="1"/>
    <col min="10991" max="10991" width="6" style="3" customWidth="1"/>
    <col min="10992" max="10994" width="7" style="3" customWidth="1"/>
    <col min="10995" max="10995" width="6" style="3" customWidth="1"/>
    <col min="10996" max="10996" width="5" style="3" customWidth="1"/>
    <col min="10997" max="11000" width="6" style="3" customWidth="1"/>
    <col min="11001" max="11002" width="5" style="3" customWidth="1"/>
    <col min="11003" max="11003" width="6" style="3" customWidth="1"/>
    <col min="11004" max="11008" width="7" style="3"/>
    <col min="11009" max="11009" width="11" style="3" customWidth="1"/>
    <col min="11010" max="11010" width="7" style="3" customWidth="1"/>
    <col min="11011" max="11011" width="12" style="3" customWidth="1"/>
    <col min="11012" max="11012" width="7.140625" style="3" customWidth="1"/>
    <col min="11013" max="11200" width="8.28515625" style="3" customWidth="1"/>
    <col min="11201" max="11201" width="6" style="3" customWidth="1"/>
    <col min="11202" max="11202" width="8" style="3" customWidth="1"/>
    <col min="11203" max="11206" width="7" style="3" customWidth="1"/>
    <col min="11207" max="11207" width="6" style="3" customWidth="1"/>
    <col min="11208" max="11208" width="7" style="3" customWidth="1"/>
    <col min="11209" max="11209" width="5" style="3" customWidth="1"/>
    <col min="11210" max="11211" width="7" style="3" customWidth="1"/>
    <col min="11212" max="11214" width="8" style="3" customWidth="1"/>
    <col min="11215" max="11218" width="7" style="3" customWidth="1"/>
    <col min="11219" max="11219" width="6" style="3" customWidth="1"/>
    <col min="11220" max="11220" width="7" style="3" customWidth="1"/>
    <col min="11221" max="11221" width="5" style="3" customWidth="1"/>
    <col min="11222" max="11222" width="7" style="3" customWidth="1"/>
    <col min="11223" max="11223" width="6" style="3" customWidth="1"/>
    <col min="11224" max="11224" width="8" style="3" customWidth="1"/>
    <col min="11225" max="11225" width="7" style="3" customWidth="1"/>
    <col min="11226" max="11228" width="6" style="3" customWidth="1"/>
    <col min="11229" max="11229" width="7" style="3" customWidth="1"/>
    <col min="11230" max="11232" width="6" style="3" customWidth="1"/>
    <col min="11233" max="11234" width="2" style="3" customWidth="1"/>
    <col min="11235" max="11235" width="6" style="3" customWidth="1"/>
    <col min="11236" max="11236" width="7" style="3" customWidth="1"/>
    <col min="11237" max="11237" width="6" style="3" customWidth="1"/>
    <col min="11238" max="11238" width="7" style="3" customWidth="1"/>
    <col min="11239" max="11239" width="6" style="3" customWidth="1"/>
    <col min="11240" max="11240" width="5" style="3" customWidth="1"/>
    <col min="11241" max="11245" width="6" style="3" customWidth="1"/>
    <col min="11246" max="11246" width="5" style="3" customWidth="1"/>
    <col min="11247" max="11247" width="6" style="3" customWidth="1"/>
    <col min="11248" max="11250" width="7" style="3" customWidth="1"/>
    <col min="11251" max="11251" width="6" style="3" customWidth="1"/>
    <col min="11252" max="11252" width="5" style="3" customWidth="1"/>
    <col min="11253" max="11256" width="6" style="3" customWidth="1"/>
    <col min="11257" max="11258" width="5" style="3" customWidth="1"/>
    <col min="11259" max="11259" width="6" style="3" customWidth="1"/>
    <col min="11260" max="11264" width="7" style="3"/>
    <col min="11265" max="11265" width="11" style="3" customWidth="1"/>
    <col min="11266" max="11266" width="7" style="3" customWidth="1"/>
    <col min="11267" max="11267" width="12" style="3" customWidth="1"/>
    <col min="11268" max="11268" width="7.140625" style="3" customWidth="1"/>
    <col min="11269" max="11456" width="8.28515625" style="3" customWidth="1"/>
    <col min="11457" max="11457" width="6" style="3" customWidth="1"/>
    <col min="11458" max="11458" width="8" style="3" customWidth="1"/>
    <col min="11459" max="11462" width="7" style="3" customWidth="1"/>
    <col min="11463" max="11463" width="6" style="3" customWidth="1"/>
    <col min="11464" max="11464" width="7" style="3" customWidth="1"/>
    <col min="11465" max="11465" width="5" style="3" customWidth="1"/>
    <col min="11466" max="11467" width="7" style="3" customWidth="1"/>
    <col min="11468" max="11470" width="8" style="3" customWidth="1"/>
    <col min="11471" max="11474" width="7" style="3" customWidth="1"/>
    <col min="11475" max="11475" width="6" style="3" customWidth="1"/>
    <col min="11476" max="11476" width="7" style="3" customWidth="1"/>
    <col min="11477" max="11477" width="5" style="3" customWidth="1"/>
    <col min="11478" max="11478" width="7" style="3" customWidth="1"/>
    <col min="11479" max="11479" width="6" style="3" customWidth="1"/>
    <col min="11480" max="11480" width="8" style="3" customWidth="1"/>
    <col min="11481" max="11481" width="7" style="3" customWidth="1"/>
    <col min="11482" max="11484" width="6" style="3" customWidth="1"/>
    <col min="11485" max="11485" width="7" style="3" customWidth="1"/>
    <col min="11486" max="11488" width="6" style="3" customWidth="1"/>
    <col min="11489" max="11490" width="2" style="3" customWidth="1"/>
    <col min="11491" max="11491" width="6" style="3" customWidth="1"/>
    <col min="11492" max="11492" width="7" style="3" customWidth="1"/>
    <col min="11493" max="11493" width="6" style="3" customWidth="1"/>
    <col min="11494" max="11494" width="7" style="3" customWidth="1"/>
    <col min="11495" max="11495" width="6" style="3" customWidth="1"/>
    <col min="11496" max="11496" width="5" style="3" customWidth="1"/>
    <col min="11497" max="11501" width="6" style="3" customWidth="1"/>
    <col min="11502" max="11502" width="5" style="3" customWidth="1"/>
    <col min="11503" max="11503" width="6" style="3" customWidth="1"/>
    <col min="11504" max="11506" width="7" style="3" customWidth="1"/>
    <col min="11507" max="11507" width="6" style="3" customWidth="1"/>
    <col min="11508" max="11508" width="5" style="3" customWidth="1"/>
    <col min="11509" max="11512" width="6" style="3" customWidth="1"/>
    <col min="11513" max="11514" width="5" style="3" customWidth="1"/>
    <col min="11515" max="11515" width="6" style="3" customWidth="1"/>
    <col min="11516" max="11520" width="7" style="3"/>
    <col min="11521" max="11521" width="11" style="3" customWidth="1"/>
    <col min="11522" max="11522" width="7" style="3" customWidth="1"/>
    <col min="11523" max="11523" width="12" style="3" customWidth="1"/>
    <col min="11524" max="11524" width="7.140625" style="3" customWidth="1"/>
    <col min="11525" max="11712" width="8.28515625" style="3" customWidth="1"/>
    <col min="11713" max="11713" width="6" style="3" customWidth="1"/>
    <col min="11714" max="11714" width="8" style="3" customWidth="1"/>
    <col min="11715" max="11718" width="7" style="3" customWidth="1"/>
    <col min="11719" max="11719" width="6" style="3" customWidth="1"/>
    <col min="11720" max="11720" width="7" style="3" customWidth="1"/>
    <col min="11721" max="11721" width="5" style="3" customWidth="1"/>
    <col min="11722" max="11723" width="7" style="3" customWidth="1"/>
    <col min="11724" max="11726" width="8" style="3" customWidth="1"/>
    <col min="11727" max="11730" width="7" style="3" customWidth="1"/>
    <col min="11731" max="11731" width="6" style="3" customWidth="1"/>
    <col min="11732" max="11732" width="7" style="3" customWidth="1"/>
    <col min="11733" max="11733" width="5" style="3" customWidth="1"/>
    <col min="11734" max="11734" width="7" style="3" customWidth="1"/>
    <col min="11735" max="11735" width="6" style="3" customWidth="1"/>
    <col min="11736" max="11736" width="8" style="3" customWidth="1"/>
    <col min="11737" max="11737" width="7" style="3" customWidth="1"/>
    <col min="11738" max="11740" width="6" style="3" customWidth="1"/>
    <col min="11741" max="11741" width="7" style="3" customWidth="1"/>
    <col min="11742" max="11744" width="6" style="3" customWidth="1"/>
    <col min="11745" max="11746" width="2" style="3" customWidth="1"/>
    <col min="11747" max="11747" width="6" style="3" customWidth="1"/>
    <col min="11748" max="11748" width="7" style="3" customWidth="1"/>
    <col min="11749" max="11749" width="6" style="3" customWidth="1"/>
    <col min="11750" max="11750" width="7" style="3" customWidth="1"/>
    <col min="11751" max="11751" width="6" style="3" customWidth="1"/>
    <col min="11752" max="11752" width="5" style="3" customWidth="1"/>
    <col min="11753" max="11757" width="6" style="3" customWidth="1"/>
    <col min="11758" max="11758" width="5" style="3" customWidth="1"/>
    <col min="11759" max="11759" width="6" style="3" customWidth="1"/>
    <col min="11760" max="11762" width="7" style="3" customWidth="1"/>
    <col min="11763" max="11763" width="6" style="3" customWidth="1"/>
    <col min="11764" max="11764" width="5" style="3" customWidth="1"/>
    <col min="11765" max="11768" width="6" style="3" customWidth="1"/>
    <col min="11769" max="11770" width="5" style="3" customWidth="1"/>
    <col min="11771" max="11771" width="6" style="3" customWidth="1"/>
    <col min="11772" max="11776" width="7" style="3"/>
    <col min="11777" max="11777" width="11" style="3" customWidth="1"/>
    <col min="11778" max="11778" width="7" style="3" customWidth="1"/>
    <col min="11779" max="11779" width="12" style="3" customWidth="1"/>
    <col min="11780" max="11780" width="7.140625" style="3" customWidth="1"/>
    <col min="11781" max="11968" width="8.28515625" style="3" customWidth="1"/>
    <col min="11969" max="11969" width="6" style="3" customWidth="1"/>
    <col min="11970" max="11970" width="8" style="3" customWidth="1"/>
    <col min="11971" max="11974" width="7" style="3" customWidth="1"/>
    <col min="11975" max="11975" width="6" style="3" customWidth="1"/>
    <col min="11976" max="11976" width="7" style="3" customWidth="1"/>
    <col min="11977" max="11977" width="5" style="3" customWidth="1"/>
    <col min="11978" max="11979" width="7" style="3" customWidth="1"/>
    <col min="11980" max="11982" width="8" style="3" customWidth="1"/>
    <col min="11983" max="11986" width="7" style="3" customWidth="1"/>
    <col min="11987" max="11987" width="6" style="3" customWidth="1"/>
    <col min="11988" max="11988" width="7" style="3" customWidth="1"/>
    <col min="11989" max="11989" width="5" style="3" customWidth="1"/>
    <col min="11990" max="11990" width="7" style="3" customWidth="1"/>
    <col min="11991" max="11991" width="6" style="3" customWidth="1"/>
    <col min="11992" max="11992" width="8" style="3" customWidth="1"/>
    <col min="11993" max="11993" width="7" style="3" customWidth="1"/>
    <col min="11994" max="11996" width="6" style="3" customWidth="1"/>
    <col min="11997" max="11997" width="7" style="3" customWidth="1"/>
    <col min="11998" max="12000" width="6" style="3" customWidth="1"/>
    <col min="12001" max="12002" width="2" style="3" customWidth="1"/>
    <col min="12003" max="12003" width="6" style="3" customWidth="1"/>
    <col min="12004" max="12004" width="7" style="3" customWidth="1"/>
    <col min="12005" max="12005" width="6" style="3" customWidth="1"/>
    <col min="12006" max="12006" width="7" style="3" customWidth="1"/>
    <col min="12007" max="12007" width="6" style="3" customWidth="1"/>
    <col min="12008" max="12008" width="5" style="3" customWidth="1"/>
    <col min="12009" max="12013" width="6" style="3" customWidth="1"/>
    <col min="12014" max="12014" width="5" style="3" customWidth="1"/>
    <col min="12015" max="12015" width="6" style="3" customWidth="1"/>
    <col min="12016" max="12018" width="7" style="3" customWidth="1"/>
    <col min="12019" max="12019" width="6" style="3" customWidth="1"/>
    <col min="12020" max="12020" width="5" style="3" customWidth="1"/>
    <col min="12021" max="12024" width="6" style="3" customWidth="1"/>
    <col min="12025" max="12026" width="5" style="3" customWidth="1"/>
    <col min="12027" max="12027" width="6" style="3" customWidth="1"/>
    <col min="12028" max="12032" width="7" style="3"/>
    <col min="12033" max="12033" width="11" style="3" customWidth="1"/>
    <col min="12034" max="12034" width="7" style="3" customWidth="1"/>
    <col min="12035" max="12035" width="12" style="3" customWidth="1"/>
    <col min="12036" max="12036" width="7.140625" style="3" customWidth="1"/>
    <col min="12037" max="12224" width="8.28515625" style="3" customWidth="1"/>
    <col min="12225" max="12225" width="6" style="3" customWidth="1"/>
    <col min="12226" max="12226" width="8" style="3" customWidth="1"/>
    <col min="12227" max="12230" width="7" style="3" customWidth="1"/>
    <col min="12231" max="12231" width="6" style="3" customWidth="1"/>
    <col min="12232" max="12232" width="7" style="3" customWidth="1"/>
    <col min="12233" max="12233" width="5" style="3" customWidth="1"/>
    <col min="12234" max="12235" width="7" style="3" customWidth="1"/>
    <col min="12236" max="12238" width="8" style="3" customWidth="1"/>
    <col min="12239" max="12242" width="7" style="3" customWidth="1"/>
    <col min="12243" max="12243" width="6" style="3" customWidth="1"/>
    <col min="12244" max="12244" width="7" style="3" customWidth="1"/>
    <col min="12245" max="12245" width="5" style="3" customWidth="1"/>
    <col min="12246" max="12246" width="7" style="3" customWidth="1"/>
    <col min="12247" max="12247" width="6" style="3" customWidth="1"/>
    <col min="12248" max="12248" width="8" style="3" customWidth="1"/>
    <col min="12249" max="12249" width="7" style="3" customWidth="1"/>
    <col min="12250" max="12252" width="6" style="3" customWidth="1"/>
    <col min="12253" max="12253" width="7" style="3" customWidth="1"/>
    <col min="12254" max="12256" width="6" style="3" customWidth="1"/>
    <col min="12257" max="12258" width="2" style="3" customWidth="1"/>
    <col min="12259" max="12259" width="6" style="3" customWidth="1"/>
    <col min="12260" max="12260" width="7" style="3" customWidth="1"/>
    <col min="12261" max="12261" width="6" style="3" customWidth="1"/>
    <col min="12262" max="12262" width="7" style="3" customWidth="1"/>
    <col min="12263" max="12263" width="6" style="3" customWidth="1"/>
    <col min="12264" max="12264" width="5" style="3" customWidth="1"/>
    <col min="12265" max="12269" width="6" style="3" customWidth="1"/>
    <col min="12270" max="12270" width="5" style="3" customWidth="1"/>
    <col min="12271" max="12271" width="6" style="3" customWidth="1"/>
    <col min="12272" max="12274" width="7" style="3" customWidth="1"/>
    <col min="12275" max="12275" width="6" style="3" customWidth="1"/>
    <col min="12276" max="12276" width="5" style="3" customWidth="1"/>
    <col min="12277" max="12280" width="6" style="3" customWidth="1"/>
    <col min="12281" max="12282" width="5" style="3" customWidth="1"/>
    <col min="12283" max="12283" width="6" style="3" customWidth="1"/>
    <col min="12284" max="12288" width="7" style="3"/>
    <col min="12289" max="12289" width="11" style="3" customWidth="1"/>
    <col min="12290" max="12290" width="7" style="3" customWidth="1"/>
    <col min="12291" max="12291" width="12" style="3" customWidth="1"/>
    <col min="12292" max="12292" width="7.140625" style="3" customWidth="1"/>
    <col min="12293" max="12480" width="8.28515625" style="3" customWidth="1"/>
    <col min="12481" max="12481" width="6" style="3" customWidth="1"/>
    <col min="12482" max="12482" width="8" style="3" customWidth="1"/>
    <col min="12483" max="12486" width="7" style="3" customWidth="1"/>
    <col min="12487" max="12487" width="6" style="3" customWidth="1"/>
    <col min="12488" max="12488" width="7" style="3" customWidth="1"/>
    <col min="12489" max="12489" width="5" style="3" customWidth="1"/>
    <col min="12490" max="12491" width="7" style="3" customWidth="1"/>
    <col min="12492" max="12494" width="8" style="3" customWidth="1"/>
    <col min="12495" max="12498" width="7" style="3" customWidth="1"/>
    <col min="12499" max="12499" width="6" style="3" customWidth="1"/>
    <col min="12500" max="12500" width="7" style="3" customWidth="1"/>
    <col min="12501" max="12501" width="5" style="3" customWidth="1"/>
    <col min="12502" max="12502" width="7" style="3" customWidth="1"/>
    <col min="12503" max="12503" width="6" style="3" customWidth="1"/>
    <col min="12504" max="12504" width="8" style="3" customWidth="1"/>
    <col min="12505" max="12505" width="7" style="3" customWidth="1"/>
    <col min="12506" max="12508" width="6" style="3" customWidth="1"/>
    <col min="12509" max="12509" width="7" style="3" customWidth="1"/>
    <col min="12510" max="12512" width="6" style="3" customWidth="1"/>
    <col min="12513" max="12514" width="2" style="3" customWidth="1"/>
    <col min="12515" max="12515" width="6" style="3" customWidth="1"/>
    <col min="12516" max="12516" width="7" style="3" customWidth="1"/>
    <col min="12517" max="12517" width="6" style="3" customWidth="1"/>
    <col min="12518" max="12518" width="7" style="3" customWidth="1"/>
    <col min="12519" max="12519" width="6" style="3" customWidth="1"/>
    <col min="12520" max="12520" width="5" style="3" customWidth="1"/>
    <col min="12521" max="12525" width="6" style="3" customWidth="1"/>
    <col min="12526" max="12526" width="5" style="3" customWidth="1"/>
    <col min="12527" max="12527" width="6" style="3" customWidth="1"/>
    <col min="12528" max="12530" width="7" style="3" customWidth="1"/>
    <col min="12531" max="12531" width="6" style="3" customWidth="1"/>
    <col min="12532" max="12532" width="5" style="3" customWidth="1"/>
    <col min="12533" max="12536" width="6" style="3" customWidth="1"/>
    <col min="12537" max="12538" width="5" style="3" customWidth="1"/>
    <col min="12539" max="12539" width="6" style="3" customWidth="1"/>
    <col min="12540" max="12544" width="7" style="3"/>
    <col min="12545" max="12545" width="11" style="3" customWidth="1"/>
    <col min="12546" max="12546" width="7" style="3" customWidth="1"/>
    <col min="12547" max="12547" width="12" style="3" customWidth="1"/>
    <col min="12548" max="12548" width="7.140625" style="3" customWidth="1"/>
    <col min="12549" max="12736" width="8.28515625" style="3" customWidth="1"/>
    <col min="12737" max="12737" width="6" style="3" customWidth="1"/>
    <col min="12738" max="12738" width="8" style="3" customWidth="1"/>
    <col min="12739" max="12742" width="7" style="3" customWidth="1"/>
    <col min="12743" max="12743" width="6" style="3" customWidth="1"/>
    <col min="12744" max="12744" width="7" style="3" customWidth="1"/>
    <col min="12745" max="12745" width="5" style="3" customWidth="1"/>
    <col min="12746" max="12747" width="7" style="3" customWidth="1"/>
    <col min="12748" max="12750" width="8" style="3" customWidth="1"/>
    <col min="12751" max="12754" width="7" style="3" customWidth="1"/>
    <col min="12755" max="12755" width="6" style="3" customWidth="1"/>
    <col min="12756" max="12756" width="7" style="3" customWidth="1"/>
    <col min="12757" max="12757" width="5" style="3" customWidth="1"/>
    <col min="12758" max="12758" width="7" style="3" customWidth="1"/>
    <col min="12759" max="12759" width="6" style="3" customWidth="1"/>
    <col min="12760" max="12760" width="8" style="3" customWidth="1"/>
    <col min="12761" max="12761" width="7" style="3" customWidth="1"/>
    <col min="12762" max="12764" width="6" style="3" customWidth="1"/>
    <col min="12765" max="12765" width="7" style="3" customWidth="1"/>
    <col min="12766" max="12768" width="6" style="3" customWidth="1"/>
    <col min="12769" max="12770" width="2" style="3" customWidth="1"/>
    <col min="12771" max="12771" width="6" style="3" customWidth="1"/>
    <col min="12772" max="12772" width="7" style="3" customWidth="1"/>
    <col min="12773" max="12773" width="6" style="3" customWidth="1"/>
    <col min="12774" max="12774" width="7" style="3" customWidth="1"/>
    <col min="12775" max="12775" width="6" style="3" customWidth="1"/>
    <col min="12776" max="12776" width="5" style="3" customWidth="1"/>
    <col min="12777" max="12781" width="6" style="3" customWidth="1"/>
    <col min="12782" max="12782" width="5" style="3" customWidth="1"/>
    <col min="12783" max="12783" width="6" style="3" customWidth="1"/>
    <col min="12784" max="12786" width="7" style="3" customWidth="1"/>
    <col min="12787" max="12787" width="6" style="3" customWidth="1"/>
    <col min="12788" max="12788" width="5" style="3" customWidth="1"/>
    <col min="12789" max="12792" width="6" style="3" customWidth="1"/>
    <col min="12793" max="12794" width="5" style="3" customWidth="1"/>
    <col min="12795" max="12795" width="6" style="3" customWidth="1"/>
    <col min="12796" max="12800" width="7" style="3"/>
    <col min="12801" max="12801" width="11" style="3" customWidth="1"/>
    <col min="12802" max="12802" width="7" style="3" customWidth="1"/>
    <col min="12803" max="12803" width="12" style="3" customWidth="1"/>
    <col min="12804" max="12804" width="7.140625" style="3" customWidth="1"/>
    <col min="12805" max="12992" width="8.28515625" style="3" customWidth="1"/>
    <col min="12993" max="12993" width="6" style="3" customWidth="1"/>
    <col min="12994" max="12994" width="8" style="3" customWidth="1"/>
    <col min="12995" max="12998" width="7" style="3" customWidth="1"/>
    <col min="12999" max="12999" width="6" style="3" customWidth="1"/>
    <col min="13000" max="13000" width="7" style="3" customWidth="1"/>
    <col min="13001" max="13001" width="5" style="3" customWidth="1"/>
    <col min="13002" max="13003" width="7" style="3" customWidth="1"/>
    <col min="13004" max="13006" width="8" style="3" customWidth="1"/>
    <col min="13007" max="13010" width="7" style="3" customWidth="1"/>
    <col min="13011" max="13011" width="6" style="3" customWidth="1"/>
    <col min="13012" max="13012" width="7" style="3" customWidth="1"/>
    <col min="13013" max="13013" width="5" style="3" customWidth="1"/>
    <col min="13014" max="13014" width="7" style="3" customWidth="1"/>
    <col min="13015" max="13015" width="6" style="3" customWidth="1"/>
    <col min="13016" max="13016" width="8" style="3" customWidth="1"/>
    <col min="13017" max="13017" width="7" style="3" customWidth="1"/>
    <col min="13018" max="13020" width="6" style="3" customWidth="1"/>
    <col min="13021" max="13021" width="7" style="3" customWidth="1"/>
    <col min="13022" max="13024" width="6" style="3" customWidth="1"/>
    <col min="13025" max="13026" width="2" style="3" customWidth="1"/>
    <col min="13027" max="13027" width="6" style="3" customWidth="1"/>
    <col min="13028" max="13028" width="7" style="3" customWidth="1"/>
    <col min="13029" max="13029" width="6" style="3" customWidth="1"/>
    <col min="13030" max="13030" width="7" style="3" customWidth="1"/>
    <col min="13031" max="13031" width="6" style="3" customWidth="1"/>
    <col min="13032" max="13032" width="5" style="3" customWidth="1"/>
    <col min="13033" max="13037" width="6" style="3" customWidth="1"/>
    <col min="13038" max="13038" width="5" style="3" customWidth="1"/>
    <col min="13039" max="13039" width="6" style="3" customWidth="1"/>
    <col min="13040" max="13042" width="7" style="3" customWidth="1"/>
    <col min="13043" max="13043" width="6" style="3" customWidth="1"/>
    <col min="13044" max="13044" width="5" style="3" customWidth="1"/>
    <col min="13045" max="13048" width="6" style="3" customWidth="1"/>
    <col min="13049" max="13050" width="5" style="3" customWidth="1"/>
    <col min="13051" max="13051" width="6" style="3" customWidth="1"/>
    <col min="13052" max="13056" width="7" style="3"/>
    <col min="13057" max="13057" width="11" style="3" customWidth="1"/>
    <col min="13058" max="13058" width="7" style="3" customWidth="1"/>
    <col min="13059" max="13059" width="12" style="3" customWidth="1"/>
    <col min="13060" max="13060" width="7.140625" style="3" customWidth="1"/>
    <col min="13061" max="13248" width="8.28515625" style="3" customWidth="1"/>
    <col min="13249" max="13249" width="6" style="3" customWidth="1"/>
    <col min="13250" max="13250" width="8" style="3" customWidth="1"/>
    <col min="13251" max="13254" width="7" style="3" customWidth="1"/>
    <col min="13255" max="13255" width="6" style="3" customWidth="1"/>
    <col min="13256" max="13256" width="7" style="3" customWidth="1"/>
    <col min="13257" max="13257" width="5" style="3" customWidth="1"/>
    <col min="13258" max="13259" width="7" style="3" customWidth="1"/>
    <col min="13260" max="13262" width="8" style="3" customWidth="1"/>
    <col min="13263" max="13266" width="7" style="3" customWidth="1"/>
    <col min="13267" max="13267" width="6" style="3" customWidth="1"/>
    <col min="13268" max="13268" width="7" style="3" customWidth="1"/>
    <col min="13269" max="13269" width="5" style="3" customWidth="1"/>
    <col min="13270" max="13270" width="7" style="3" customWidth="1"/>
    <col min="13271" max="13271" width="6" style="3" customWidth="1"/>
    <col min="13272" max="13272" width="8" style="3" customWidth="1"/>
    <col min="13273" max="13273" width="7" style="3" customWidth="1"/>
    <col min="13274" max="13276" width="6" style="3" customWidth="1"/>
    <col min="13277" max="13277" width="7" style="3" customWidth="1"/>
    <col min="13278" max="13280" width="6" style="3" customWidth="1"/>
    <col min="13281" max="13282" width="2" style="3" customWidth="1"/>
    <col min="13283" max="13283" width="6" style="3" customWidth="1"/>
    <col min="13284" max="13284" width="7" style="3" customWidth="1"/>
    <col min="13285" max="13285" width="6" style="3" customWidth="1"/>
    <col min="13286" max="13286" width="7" style="3" customWidth="1"/>
    <col min="13287" max="13287" width="6" style="3" customWidth="1"/>
    <col min="13288" max="13288" width="5" style="3" customWidth="1"/>
    <col min="13289" max="13293" width="6" style="3" customWidth="1"/>
    <col min="13294" max="13294" width="5" style="3" customWidth="1"/>
    <col min="13295" max="13295" width="6" style="3" customWidth="1"/>
    <col min="13296" max="13298" width="7" style="3" customWidth="1"/>
    <col min="13299" max="13299" width="6" style="3" customWidth="1"/>
    <col min="13300" max="13300" width="5" style="3" customWidth="1"/>
    <col min="13301" max="13304" width="6" style="3" customWidth="1"/>
    <col min="13305" max="13306" width="5" style="3" customWidth="1"/>
    <col min="13307" max="13307" width="6" style="3" customWidth="1"/>
    <col min="13308" max="13312" width="7" style="3"/>
    <col min="13313" max="13313" width="11" style="3" customWidth="1"/>
    <col min="13314" max="13314" width="7" style="3" customWidth="1"/>
    <col min="13315" max="13315" width="12" style="3" customWidth="1"/>
    <col min="13316" max="13316" width="7.140625" style="3" customWidth="1"/>
    <col min="13317" max="13504" width="8.28515625" style="3" customWidth="1"/>
    <col min="13505" max="13505" width="6" style="3" customWidth="1"/>
    <col min="13506" max="13506" width="8" style="3" customWidth="1"/>
    <col min="13507" max="13510" width="7" style="3" customWidth="1"/>
    <col min="13511" max="13511" width="6" style="3" customWidth="1"/>
    <col min="13512" max="13512" width="7" style="3" customWidth="1"/>
    <col min="13513" max="13513" width="5" style="3" customWidth="1"/>
    <col min="13514" max="13515" width="7" style="3" customWidth="1"/>
    <col min="13516" max="13518" width="8" style="3" customWidth="1"/>
    <col min="13519" max="13522" width="7" style="3" customWidth="1"/>
    <col min="13523" max="13523" width="6" style="3" customWidth="1"/>
    <col min="13524" max="13524" width="7" style="3" customWidth="1"/>
    <col min="13525" max="13525" width="5" style="3" customWidth="1"/>
    <col min="13526" max="13526" width="7" style="3" customWidth="1"/>
    <col min="13527" max="13527" width="6" style="3" customWidth="1"/>
    <col min="13528" max="13528" width="8" style="3" customWidth="1"/>
    <col min="13529" max="13529" width="7" style="3" customWidth="1"/>
    <col min="13530" max="13532" width="6" style="3" customWidth="1"/>
    <col min="13533" max="13533" width="7" style="3" customWidth="1"/>
    <col min="13534" max="13536" width="6" style="3" customWidth="1"/>
    <col min="13537" max="13538" width="2" style="3" customWidth="1"/>
    <col min="13539" max="13539" width="6" style="3" customWidth="1"/>
    <col min="13540" max="13540" width="7" style="3" customWidth="1"/>
    <col min="13541" max="13541" width="6" style="3" customWidth="1"/>
    <col min="13542" max="13542" width="7" style="3" customWidth="1"/>
    <col min="13543" max="13543" width="6" style="3" customWidth="1"/>
    <col min="13544" max="13544" width="5" style="3" customWidth="1"/>
    <col min="13545" max="13549" width="6" style="3" customWidth="1"/>
    <col min="13550" max="13550" width="5" style="3" customWidth="1"/>
    <col min="13551" max="13551" width="6" style="3" customWidth="1"/>
    <col min="13552" max="13554" width="7" style="3" customWidth="1"/>
    <col min="13555" max="13555" width="6" style="3" customWidth="1"/>
    <col min="13556" max="13556" width="5" style="3" customWidth="1"/>
    <col min="13557" max="13560" width="6" style="3" customWidth="1"/>
    <col min="13561" max="13562" width="5" style="3" customWidth="1"/>
    <col min="13563" max="13563" width="6" style="3" customWidth="1"/>
    <col min="13564" max="13568" width="7" style="3"/>
    <col min="13569" max="13569" width="11" style="3" customWidth="1"/>
    <col min="13570" max="13570" width="7" style="3" customWidth="1"/>
    <col min="13571" max="13571" width="12" style="3" customWidth="1"/>
    <col min="13572" max="13572" width="7.140625" style="3" customWidth="1"/>
    <col min="13573" max="13760" width="8.28515625" style="3" customWidth="1"/>
    <col min="13761" max="13761" width="6" style="3" customWidth="1"/>
    <col min="13762" max="13762" width="8" style="3" customWidth="1"/>
    <col min="13763" max="13766" width="7" style="3" customWidth="1"/>
    <col min="13767" max="13767" width="6" style="3" customWidth="1"/>
    <col min="13768" max="13768" width="7" style="3" customWidth="1"/>
    <col min="13769" max="13769" width="5" style="3" customWidth="1"/>
    <col min="13770" max="13771" width="7" style="3" customWidth="1"/>
    <col min="13772" max="13774" width="8" style="3" customWidth="1"/>
    <col min="13775" max="13778" width="7" style="3" customWidth="1"/>
    <col min="13779" max="13779" width="6" style="3" customWidth="1"/>
    <col min="13780" max="13780" width="7" style="3" customWidth="1"/>
    <col min="13781" max="13781" width="5" style="3" customWidth="1"/>
    <col min="13782" max="13782" width="7" style="3" customWidth="1"/>
    <col min="13783" max="13783" width="6" style="3" customWidth="1"/>
    <col min="13784" max="13784" width="8" style="3" customWidth="1"/>
    <col min="13785" max="13785" width="7" style="3" customWidth="1"/>
    <col min="13786" max="13788" width="6" style="3" customWidth="1"/>
    <col min="13789" max="13789" width="7" style="3" customWidth="1"/>
    <col min="13790" max="13792" width="6" style="3" customWidth="1"/>
    <col min="13793" max="13794" width="2" style="3" customWidth="1"/>
    <col min="13795" max="13795" width="6" style="3" customWidth="1"/>
    <col min="13796" max="13796" width="7" style="3" customWidth="1"/>
    <col min="13797" max="13797" width="6" style="3" customWidth="1"/>
    <col min="13798" max="13798" width="7" style="3" customWidth="1"/>
    <col min="13799" max="13799" width="6" style="3" customWidth="1"/>
    <col min="13800" max="13800" width="5" style="3" customWidth="1"/>
    <col min="13801" max="13805" width="6" style="3" customWidth="1"/>
    <col min="13806" max="13806" width="5" style="3" customWidth="1"/>
    <col min="13807" max="13807" width="6" style="3" customWidth="1"/>
    <col min="13808" max="13810" width="7" style="3" customWidth="1"/>
    <col min="13811" max="13811" width="6" style="3" customWidth="1"/>
    <col min="13812" max="13812" width="5" style="3" customWidth="1"/>
    <col min="13813" max="13816" width="6" style="3" customWidth="1"/>
    <col min="13817" max="13818" width="5" style="3" customWidth="1"/>
    <col min="13819" max="13819" width="6" style="3" customWidth="1"/>
    <col min="13820" max="13824" width="7" style="3"/>
    <col min="13825" max="13825" width="11" style="3" customWidth="1"/>
    <col min="13826" max="13826" width="7" style="3" customWidth="1"/>
    <col min="13827" max="13827" width="12" style="3" customWidth="1"/>
    <col min="13828" max="13828" width="7.140625" style="3" customWidth="1"/>
    <col min="13829" max="14016" width="8.28515625" style="3" customWidth="1"/>
    <col min="14017" max="14017" width="6" style="3" customWidth="1"/>
    <col min="14018" max="14018" width="8" style="3" customWidth="1"/>
    <col min="14019" max="14022" width="7" style="3" customWidth="1"/>
    <col min="14023" max="14023" width="6" style="3" customWidth="1"/>
    <col min="14024" max="14024" width="7" style="3" customWidth="1"/>
    <col min="14025" max="14025" width="5" style="3" customWidth="1"/>
    <col min="14026" max="14027" width="7" style="3" customWidth="1"/>
    <col min="14028" max="14030" width="8" style="3" customWidth="1"/>
    <col min="14031" max="14034" width="7" style="3" customWidth="1"/>
    <col min="14035" max="14035" width="6" style="3" customWidth="1"/>
    <col min="14036" max="14036" width="7" style="3" customWidth="1"/>
    <col min="14037" max="14037" width="5" style="3" customWidth="1"/>
    <col min="14038" max="14038" width="7" style="3" customWidth="1"/>
    <col min="14039" max="14039" width="6" style="3" customWidth="1"/>
    <col min="14040" max="14040" width="8" style="3" customWidth="1"/>
    <col min="14041" max="14041" width="7" style="3" customWidth="1"/>
    <col min="14042" max="14044" width="6" style="3" customWidth="1"/>
    <col min="14045" max="14045" width="7" style="3" customWidth="1"/>
    <col min="14046" max="14048" width="6" style="3" customWidth="1"/>
    <col min="14049" max="14050" width="2" style="3" customWidth="1"/>
    <col min="14051" max="14051" width="6" style="3" customWidth="1"/>
    <col min="14052" max="14052" width="7" style="3" customWidth="1"/>
    <col min="14053" max="14053" width="6" style="3" customWidth="1"/>
    <col min="14054" max="14054" width="7" style="3" customWidth="1"/>
    <col min="14055" max="14055" width="6" style="3" customWidth="1"/>
    <col min="14056" max="14056" width="5" style="3" customWidth="1"/>
    <col min="14057" max="14061" width="6" style="3" customWidth="1"/>
    <col min="14062" max="14062" width="5" style="3" customWidth="1"/>
    <col min="14063" max="14063" width="6" style="3" customWidth="1"/>
    <col min="14064" max="14066" width="7" style="3" customWidth="1"/>
    <col min="14067" max="14067" width="6" style="3" customWidth="1"/>
    <col min="14068" max="14068" width="5" style="3" customWidth="1"/>
    <col min="14069" max="14072" width="6" style="3" customWidth="1"/>
    <col min="14073" max="14074" width="5" style="3" customWidth="1"/>
    <col min="14075" max="14075" width="6" style="3" customWidth="1"/>
    <col min="14076" max="14080" width="7" style="3"/>
    <col min="14081" max="14081" width="11" style="3" customWidth="1"/>
    <col min="14082" max="14082" width="7" style="3" customWidth="1"/>
    <col min="14083" max="14083" width="12" style="3" customWidth="1"/>
    <col min="14084" max="14084" width="7.140625" style="3" customWidth="1"/>
    <col min="14085" max="14272" width="8.28515625" style="3" customWidth="1"/>
    <col min="14273" max="14273" width="6" style="3" customWidth="1"/>
    <col min="14274" max="14274" width="8" style="3" customWidth="1"/>
    <col min="14275" max="14278" width="7" style="3" customWidth="1"/>
    <col min="14279" max="14279" width="6" style="3" customWidth="1"/>
    <col min="14280" max="14280" width="7" style="3" customWidth="1"/>
    <col min="14281" max="14281" width="5" style="3" customWidth="1"/>
    <col min="14282" max="14283" width="7" style="3" customWidth="1"/>
    <col min="14284" max="14286" width="8" style="3" customWidth="1"/>
    <col min="14287" max="14290" width="7" style="3" customWidth="1"/>
    <col min="14291" max="14291" width="6" style="3" customWidth="1"/>
    <col min="14292" max="14292" width="7" style="3" customWidth="1"/>
    <col min="14293" max="14293" width="5" style="3" customWidth="1"/>
    <col min="14294" max="14294" width="7" style="3" customWidth="1"/>
    <col min="14295" max="14295" width="6" style="3" customWidth="1"/>
    <col min="14296" max="14296" width="8" style="3" customWidth="1"/>
    <col min="14297" max="14297" width="7" style="3" customWidth="1"/>
    <col min="14298" max="14300" width="6" style="3" customWidth="1"/>
    <col min="14301" max="14301" width="7" style="3" customWidth="1"/>
    <col min="14302" max="14304" width="6" style="3" customWidth="1"/>
    <col min="14305" max="14306" width="2" style="3" customWidth="1"/>
    <col min="14307" max="14307" width="6" style="3" customWidth="1"/>
    <col min="14308" max="14308" width="7" style="3" customWidth="1"/>
    <col min="14309" max="14309" width="6" style="3" customWidth="1"/>
    <col min="14310" max="14310" width="7" style="3" customWidth="1"/>
    <col min="14311" max="14311" width="6" style="3" customWidth="1"/>
    <col min="14312" max="14312" width="5" style="3" customWidth="1"/>
    <col min="14313" max="14317" width="6" style="3" customWidth="1"/>
    <col min="14318" max="14318" width="5" style="3" customWidth="1"/>
    <col min="14319" max="14319" width="6" style="3" customWidth="1"/>
    <col min="14320" max="14322" width="7" style="3" customWidth="1"/>
    <col min="14323" max="14323" width="6" style="3" customWidth="1"/>
    <col min="14324" max="14324" width="5" style="3" customWidth="1"/>
    <col min="14325" max="14328" width="6" style="3" customWidth="1"/>
    <col min="14329" max="14330" width="5" style="3" customWidth="1"/>
    <col min="14331" max="14331" width="6" style="3" customWidth="1"/>
    <col min="14332" max="14336" width="7" style="3"/>
    <col min="14337" max="14337" width="11" style="3" customWidth="1"/>
    <col min="14338" max="14338" width="7" style="3" customWidth="1"/>
    <col min="14339" max="14339" width="12" style="3" customWidth="1"/>
    <col min="14340" max="14340" width="7.140625" style="3" customWidth="1"/>
    <col min="14341" max="14528" width="8.28515625" style="3" customWidth="1"/>
    <col min="14529" max="14529" width="6" style="3" customWidth="1"/>
    <col min="14530" max="14530" width="8" style="3" customWidth="1"/>
    <col min="14531" max="14534" width="7" style="3" customWidth="1"/>
    <col min="14535" max="14535" width="6" style="3" customWidth="1"/>
    <col min="14536" max="14536" width="7" style="3" customWidth="1"/>
    <col min="14537" max="14537" width="5" style="3" customWidth="1"/>
    <col min="14538" max="14539" width="7" style="3" customWidth="1"/>
    <col min="14540" max="14542" width="8" style="3" customWidth="1"/>
    <col min="14543" max="14546" width="7" style="3" customWidth="1"/>
    <col min="14547" max="14547" width="6" style="3" customWidth="1"/>
    <col min="14548" max="14548" width="7" style="3" customWidth="1"/>
    <col min="14549" max="14549" width="5" style="3" customWidth="1"/>
    <col min="14550" max="14550" width="7" style="3" customWidth="1"/>
    <col min="14551" max="14551" width="6" style="3" customWidth="1"/>
    <col min="14552" max="14552" width="8" style="3" customWidth="1"/>
    <col min="14553" max="14553" width="7" style="3" customWidth="1"/>
    <col min="14554" max="14556" width="6" style="3" customWidth="1"/>
    <col min="14557" max="14557" width="7" style="3" customWidth="1"/>
    <col min="14558" max="14560" width="6" style="3" customWidth="1"/>
    <col min="14561" max="14562" width="2" style="3" customWidth="1"/>
    <col min="14563" max="14563" width="6" style="3" customWidth="1"/>
    <col min="14564" max="14564" width="7" style="3" customWidth="1"/>
    <col min="14565" max="14565" width="6" style="3" customWidth="1"/>
    <col min="14566" max="14566" width="7" style="3" customWidth="1"/>
    <col min="14567" max="14567" width="6" style="3" customWidth="1"/>
    <col min="14568" max="14568" width="5" style="3" customWidth="1"/>
    <col min="14569" max="14573" width="6" style="3" customWidth="1"/>
    <col min="14574" max="14574" width="5" style="3" customWidth="1"/>
    <col min="14575" max="14575" width="6" style="3" customWidth="1"/>
    <col min="14576" max="14578" width="7" style="3" customWidth="1"/>
    <col min="14579" max="14579" width="6" style="3" customWidth="1"/>
    <col min="14580" max="14580" width="5" style="3" customWidth="1"/>
    <col min="14581" max="14584" width="6" style="3" customWidth="1"/>
    <col min="14585" max="14586" width="5" style="3" customWidth="1"/>
    <col min="14587" max="14587" width="6" style="3" customWidth="1"/>
    <col min="14588" max="14592" width="7" style="3"/>
    <col min="14593" max="14593" width="11" style="3" customWidth="1"/>
    <col min="14594" max="14594" width="7" style="3" customWidth="1"/>
    <col min="14595" max="14595" width="12" style="3" customWidth="1"/>
    <col min="14596" max="14596" width="7.140625" style="3" customWidth="1"/>
    <col min="14597" max="14784" width="8.28515625" style="3" customWidth="1"/>
    <col min="14785" max="14785" width="6" style="3" customWidth="1"/>
    <col min="14786" max="14786" width="8" style="3" customWidth="1"/>
    <col min="14787" max="14790" width="7" style="3" customWidth="1"/>
    <col min="14791" max="14791" width="6" style="3" customWidth="1"/>
    <col min="14792" max="14792" width="7" style="3" customWidth="1"/>
    <col min="14793" max="14793" width="5" style="3" customWidth="1"/>
    <col min="14794" max="14795" width="7" style="3" customWidth="1"/>
    <col min="14796" max="14798" width="8" style="3" customWidth="1"/>
    <col min="14799" max="14802" width="7" style="3" customWidth="1"/>
    <col min="14803" max="14803" width="6" style="3" customWidth="1"/>
    <col min="14804" max="14804" width="7" style="3" customWidth="1"/>
    <col min="14805" max="14805" width="5" style="3" customWidth="1"/>
    <col min="14806" max="14806" width="7" style="3" customWidth="1"/>
    <col min="14807" max="14807" width="6" style="3" customWidth="1"/>
    <col min="14808" max="14808" width="8" style="3" customWidth="1"/>
    <col min="14809" max="14809" width="7" style="3" customWidth="1"/>
    <col min="14810" max="14812" width="6" style="3" customWidth="1"/>
    <col min="14813" max="14813" width="7" style="3" customWidth="1"/>
    <col min="14814" max="14816" width="6" style="3" customWidth="1"/>
    <col min="14817" max="14818" width="2" style="3" customWidth="1"/>
    <col min="14819" max="14819" width="6" style="3" customWidth="1"/>
    <col min="14820" max="14820" width="7" style="3" customWidth="1"/>
    <col min="14821" max="14821" width="6" style="3" customWidth="1"/>
    <col min="14822" max="14822" width="7" style="3" customWidth="1"/>
    <col min="14823" max="14823" width="6" style="3" customWidth="1"/>
    <col min="14824" max="14824" width="5" style="3" customWidth="1"/>
    <col min="14825" max="14829" width="6" style="3" customWidth="1"/>
    <col min="14830" max="14830" width="5" style="3" customWidth="1"/>
    <col min="14831" max="14831" width="6" style="3" customWidth="1"/>
    <col min="14832" max="14834" width="7" style="3" customWidth="1"/>
    <col min="14835" max="14835" width="6" style="3" customWidth="1"/>
    <col min="14836" max="14836" width="5" style="3" customWidth="1"/>
    <col min="14837" max="14840" width="6" style="3" customWidth="1"/>
    <col min="14841" max="14842" width="5" style="3" customWidth="1"/>
    <col min="14843" max="14843" width="6" style="3" customWidth="1"/>
    <col min="14844" max="14848" width="7" style="3"/>
    <col min="14849" max="14849" width="11" style="3" customWidth="1"/>
    <col min="14850" max="14850" width="7" style="3" customWidth="1"/>
    <col min="14851" max="14851" width="12" style="3" customWidth="1"/>
    <col min="14852" max="14852" width="7.140625" style="3" customWidth="1"/>
    <col min="14853" max="15040" width="8.28515625" style="3" customWidth="1"/>
    <col min="15041" max="15041" width="6" style="3" customWidth="1"/>
    <col min="15042" max="15042" width="8" style="3" customWidth="1"/>
    <col min="15043" max="15046" width="7" style="3" customWidth="1"/>
    <col min="15047" max="15047" width="6" style="3" customWidth="1"/>
    <col min="15048" max="15048" width="7" style="3" customWidth="1"/>
    <col min="15049" max="15049" width="5" style="3" customWidth="1"/>
    <col min="15050" max="15051" width="7" style="3" customWidth="1"/>
    <col min="15052" max="15054" width="8" style="3" customWidth="1"/>
    <col min="15055" max="15058" width="7" style="3" customWidth="1"/>
    <col min="15059" max="15059" width="6" style="3" customWidth="1"/>
    <col min="15060" max="15060" width="7" style="3" customWidth="1"/>
    <col min="15061" max="15061" width="5" style="3" customWidth="1"/>
    <col min="15062" max="15062" width="7" style="3" customWidth="1"/>
    <col min="15063" max="15063" width="6" style="3" customWidth="1"/>
    <col min="15064" max="15064" width="8" style="3" customWidth="1"/>
    <col min="15065" max="15065" width="7" style="3" customWidth="1"/>
    <col min="15066" max="15068" width="6" style="3" customWidth="1"/>
    <col min="15069" max="15069" width="7" style="3" customWidth="1"/>
    <col min="15070" max="15072" width="6" style="3" customWidth="1"/>
    <col min="15073" max="15074" width="2" style="3" customWidth="1"/>
    <col min="15075" max="15075" width="6" style="3" customWidth="1"/>
    <col min="15076" max="15076" width="7" style="3" customWidth="1"/>
    <col min="15077" max="15077" width="6" style="3" customWidth="1"/>
    <col min="15078" max="15078" width="7" style="3" customWidth="1"/>
    <col min="15079" max="15079" width="6" style="3" customWidth="1"/>
    <col min="15080" max="15080" width="5" style="3" customWidth="1"/>
    <col min="15081" max="15085" width="6" style="3" customWidth="1"/>
    <col min="15086" max="15086" width="5" style="3" customWidth="1"/>
    <col min="15087" max="15087" width="6" style="3" customWidth="1"/>
    <col min="15088" max="15090" width="7" style="3" customWidth="1"/>
    <col min="15091" max="15091" width="6" style="3" customWidth="1"/>
    <col min="15092" max="15092" width="5" style="3" customWidth="1"/>
    <col min="15093" max="15096" width="6" style="3" customWidth="1"/>
    <col min="15097" max="15098" width="5" style="3" customWidth="1"/>
    <col min="15099" max="15099" width="6" style="3" customWidth="1"/>
    <col min="15100" max="15104" width="7" style="3"/>
    <col min="15105" max="15105" width="11" style="3" customWidth="1"/>
    <col min="15106" max="15106" width="7" style="3" customWidth="1"/>
    <col min="15107" max="15107" width="12" style="3" customWidth="1"/>
    <col min="15108" max="15108" width="7.140625" style="3" customWidth="1"/>
    <col min="15109" max="15296" width="8.28515625" style="3" customWidth="1"/>
    <col min="15297" max="15297" width="6" style="3" customWidth="1"/>
    <col min="15298" max="15298" width="8" style="3" customWidth="1"/>
    <col min="15299" max="15302" width="7" style="3" customWidth="1"/>
    <col min="15303" max="15303" width="6" style="3" customWidth="1"/>
    <col min="15304" max="15304" width="7" style="3" customWidth="1"/>
    <col min="15305" max="15305" width="5" style="3" customWidth="1"/>
    <col min="15306" max="15307" width="7" style="3" customWidth="1"/>
    <col min="15308" max="15310" width="8" style="3" customWidth="1"/>
    <col min="15311" max="15314" width="7" style="3" customWidth="1"/>
    <col min="15315" max="15315" width="6" style="3" customWidth="1"/>
    <col min="15316" max="15316" width="7" style="3" customWidth="1"/>
    <col min="15317" max="15317" width="5" style="3" customWidth="1"/>
    <col min="15318" max="15318" width="7" style="3" customWidth="1"/>
    <col min="15319" max="15319" width="6" style="3" customWidth="1"/>
    <col min="15320" max="15320" width="8" style="3" customWidth="1"/>
    <col min="15321" max="15321" width="7" style="3" customWidth="1"/>
    <col min="15322" max="15324" width="6" style="3" customWidth="1"/>
    <col min="15325" max="15325" width="7" style="3" customWidth="1"/>
    <col min="15326" max="15328" width="6" style="3" customWidth="1"/>
    <col min="15329" max="15330" width="2" style="3" customWidth="1"/>
    <col min="15331" max="15331" width="6" style="3" customWidth="1"/>
    <col min="15332" max="15332" width="7" style="3" customWidth="1"/>
    <col min="15333" max="15333" width="6" style="3" customWidth="1"/>
    <col min="15334" max="15334" width="7" style="3" customWidth="1"/>
    <col min="15335" max="15335" width="6" style="3" customWidth="1"/>
    <col min="15336" max="15336" width="5" style="3" customWidth="1"/>
    <col min="15337" max="15341" width="6" style="3" customWidth="1"/>
    <col min="15342" max="15342" width="5" style="3" customWidth="1"/>
    <col min="15343" max="15343" width="6" style="3" customWidth="1"/>
    <col min="15344" max="15346" width="7" style="3" customWidth="1"/>
    <col min="15347" max="15347" width="6" style="3" customWidth="1"/>
    <col min="15348" max="15348" width="5" style="3" customWidth="1"/>
    <col min="15349" max="15352" width="6" style="3" customWidth="1"/>
    <col min="15353" max="15354" width="5" style="3" customWidth="1"/>
    <col min="15355" max="15355" width="6" style="3" customWidth="1"/>
    <col min="15356" max="15360" width="7" style="3"/>
    <col min="15361" max="15361" width="11" style="3" customWidth="1"/>
    <col min="15362" max="15362" width="7" style="3" customWidth="1"/>
    <col min="15363" max="15363" width="12" style="3" customWidth="1"/>
    <col min="15364" max="15364" width="7.140625" style="3" customWidth="1"/>
    <col min="15365" max="15552" width="8.28515625" style="3" customWidth="1"/>
    <col min="15553" max="15553" width="6" style="3" customWidth="1"/>
    <col min="15554" max="15554" width="8" style="3" customWidth="1"/>
    <col min="15555" max="15558" width="7" style="3" customWidth="1"/>
    <col min="15559" max="15559" width="6" style="3" customWidth="1"/>
    <col min="15560" max="15560" width="7" style="3" customWidth="1"/>
    <col min="15561" max="15561" width="5" style="3" customWidth="1"/>
    <col min="15562" max="15563" width="7" style="3" customWidth="1"/>
    <col min="15564" max="15566" width="8" style="3" customWidth="1"/>
    <col min="15567" max="15570" width="7" style="3" customWidth="1"/>
    <col min="15571" max="15571" width="6" style="3" customWidth="1"/>
    <col min="15572" max="15572" width="7" style="3" customWidth="1"/>
    <col min="15573" max="15573" width="5" style="3" customWidth="1"/>
    <col min="15574" max="15574" width="7" style="3" customWidth="1"/>
    <col min="15575" max="15575" width="6" style="3" customWidth="1"/>
    <col min="15576" max="15576" width="8" style="3" customWidth="1"/>
    <col min="15577" max="15577" width="7" style="3" customWidth="1"/>
    <col min="15578" max="15580" width="6" style="3" customWidth="1"/>
    <col min="15581" max="15581" width="7" style="3" customWidth="1"/>
    <col min="15582" max="15584" width="6" style="3" customWidth="1"/>
    <col min="15585" max="15586" width="2" style="3" customWidth="1"/>
    <col min="15587" max="15587" width="6" style="3" customWidth="1"/>
    <col min="15588" max="15588" width="7" style="3" customWidth="1"/>
    <col min="15589" max="15589" width="6" style="3" customWidth="1"/>
    <col min="15590" max="15590" width="7" style="3" customWidth="1"/>
    <col min="15591" max="15591" width="6" style="3" customWidth="1"/>
    <col min="15592" max="15592" width="5" style="3" customWidth="1"/>
    <col min="15593" max="15597" width="6" style="3" customWidth="1"/>
    <col min="15598" max="15598" width="5" style="3" customWidth="1"/>
    <col min="15599" max="15599" width="6" style="3" customWidth="1"/>
    <col min="15600" max="15602" width="7" style="3" customWidth="1"/>
    <col min="15603" max="15603" width="6" style="3" customWidth="1"/>
    <col min="15604" max="15604" width="5" style="3" customWidth="1"/>
    <col min="15605" max="15608" width="6" style="3" customWidth="1"/>
    <col min="15609" max="15610" width="5" style="3" customWidth="1"/>
    <col min="15611" max="15611" width="6" style="3" customWidth="1"/>
    <col min="15612" max="15616" width="7" style="3"/>
    <col min="15617" max="15617" width="11" style="3" customWidth="1"/>
    <col min="15618" max="15618" width="7" style="3" customWidth="1"/>
    <col min="15619" max="15619" width="12" style="3" customWidth="1"/>
    <col min="15620" max="15620" width="7.140625" style="3" customWidth="1"/>
    <col min="15621" max="15808" width="8.28515625" style="3" customWidth="1"/>
    <col min="15809" max="15809" width="6" style="3" customWidth="1"/>
    <col min="15810" max="15810" width="8" style="3" customWidth="1"/>
    <col min="15811" max="15814" width="7" style="3" customWidth="1"/>
    <col min="15815" max="15815" width="6" style="3" customWidth="1"/>
    <col min="15816" max="15816" width="7" style="3" customWidth="1"/>
    <col min="15817" max="15817" width="5" style="3" customWidth="1"/>
    <col min="15818" max="15819" width="7" style="3" customWidth="1"/>
    <col min="15820" max="15822" width="8" style="3" customWidth="1"/>
    <col min="15823" max="15826" width="7" style="3" customWidth="1"/>
    <col min="15827" max="15827" width="6" style="3" customWidth="1"/>
    <col min="15828" max="15828" width="7" style="3" customWidth="1"/>
    <col min="15829" max="15829" width="5" style="3" customWidth="1"/>
    <col min="15830" max="15830" width="7" style="3" customWidth="1"/>
    <col min="15831" max="15831" width="6" style="3" customWidth="1"/>
    <col min="15832" max="15832" width="8" style="3" customWidth="1"/>
    <col min="15833" max="15833" width="7" style="3" customWidth="1"/>
    <col min="15834" max="15836" width="6" style="3" customWidth="1"/>
    <col min="15837" max="15837" width="7" style="3" customWidth="1"/>
    <col min="15838" max="15840" width="6" style="3" customWidth="1"/>
    <col min="15841" max="15842" width="2" style="3" customWidth="1"/>
    <col min="15843" max="15843" width="6" style="3" customWidth="1"/>
    <col min="15844" max="15844" width="7" style="3" customWidth="1"/>
    <col min="15845" max="15845" width="6" style="3" customWidth="1"/>
    <col min="15846" max="15846" width="7" style="3" customWidth="1"/>
    <col min="15847" max="15847" width="6" style="3" customWidth="1"/>
    <col min="15848" max="15848" width="5" style="3" customWidth="1"/>
    <col min="15849" max="15853" width="6" style="3" customWidth="1"/>
    <col min="15854" max="15854" width="5" style="3" customWidth="1"/>
    <col min="15855" max="15855" width="6" style="3" customWidth="1"/>
    <col min="15856" max="15858" width="7" style="3" customWidth="1"/>
    <col min="15859" max="15859" width="6" style="3" customWidth="1"/>
    <col min="15860" max="15860" width="5" style="3" customWidth="1"/>
    <col min="15861" max="15864" width="6" style="3" customWidth="1"/>
    <col min="15865" max="15866" width="5" style="3" customWidth="1"/>
    <col min="15867" max="15867" width="6" style="3" customWidth="1"/>
    <col min="15868" max="15872" width="7" style="3"/>
    <col min="15873" max="15873" width="11" style="3" customWidth="1"/>
    <col min="15874" max="15874" width="7" style="3" customWidth="1"/>
    <col min="15875" max="15875" width="12" style="3" customWidth="1"/>
    <col min="15876" max="15876" width="7.140625" style="3" customWidth="1"/>
    <col min="15877" max="16064" width="8.28515625" style="3" customWidth="1"/>
    <col min="16065" max="16065" width="6" style="3" customWidth="1"/>
    <col min="16066" max="16066" width="8" style="3" customWidth="1"/>
    <col min="16067" max="16070" width="7" style="3" customWidth="1"/>
    <col min="16071" max="16071" width="6" style="3" customWidth="1"/>
    <col min="16072" max="16072" width="7" style="3" customWidth="1"/>
    <col min="16073" max="16073" width="5" style="3" customWidth="1"/>
    <col min="16074" max="16075" width="7" style="3" customWidth="1"/>
    <col min="16076" max="16078" width="8" style="3" customWidth="1"/>
    <col min="16079" max="16082" width="7" style="3" customWidth="1"/>
    <col min="16083" max="16083" width="6" style="3" customWidth="1"/>
    <col min="16084" max="16084" width="7" style="3" customWidth="1"/>
    <col min="16085" max="16085" width="5" style="3" customWidth="1"/>
    <col min="16086" max="16086" width="7" style="3" customWidth="1"/>
    <col min="16087" max="16087" width="6" style="3" customWidth="1"/>
    <col min="16088" max="16088" width="8" style="3" customWidth="1"/>
    <col min="16089" max="16089" width="7" style="3" customWidth="1"/>
    <col min="16090" max="16092" width="6" style="3" customWidth="1"/>
    <col min="16093" max="16093" width="7" style="3" customWidth="1"/>
    <col min="16094" max="16096" width="6" style="3" customWidth="1"/>
    <col min="16097" max="16098" width="2" style="3" customWidth="1"/>
    <col min="16099" max="16099" width="6" style="3" customWidth="1"/>
    <col min="16100" max="16100" width="7" style="3" customWidth="1"/>
    <col min="16101" max="16101" width="6" style="3" customWidth="1"/>
    <col min="16102" max="16102" width="7" style="3" customWidth="1"/>
    <col min="16103" max="16103" width="6" style="3" customWidth="1"/>
    <col min="16104" max="16104" width="5" style="3" customWidth="1"/>
    <col min="16105" max="16109" width="6" style="3" customWidth="1"/>
    <col min="16110" max="16110" width="5" style="3" customWidth="1"/>
    <col min="16111" max="16111" width="6" style="3" customWidth="1"/>
    <col min="16112" max="16114" width="7" style="3" customWidth="1"/>
    <col min="16115" max="16115" width="6" style="3" customWidth="1"/>
    <col min="16116" max="16116" width="5" style="3" customWidth="1"/>
    <col min="16117" max="16120" width="6" style="3" customWidth="1"/>
    <col min="16121" max="16122" width="5" style="3" customWidth="1"/>
    <col min="16123" max="16123" width="6" style="3" customWidth="1"/>
    <col min="16124" max="16128" width="7" style="3"/>
    <col min="16129" max="16129" width="11" style="3" customWidth="1"/>
    <col min="16130" max="16130" width="7" style="3" customWidth="1"/>
    <col min="16131" max="16131" width="12" style="3" customWidth="1"/>
    <col min="16132" max="16132" width="7.140625" style="3" customWidth="1"/>
    <col min="16133" max="16320" width="8.28515625" style="3" customWidth="1"/>
    <col min="16321" max="16321" width="6" style="3" customWidth="1"/>
    <col min="16322" max="16322" width="8" style="3" customWidth="1"/>
    <col min="16323" max="16326" width="7" style="3" customWidth="1"/>
    <col min="16327" max="16327" width="6" style="3" customWidth="1"/>
    <col min="16328" max="16328" width="7" style="3" customWidth="1"/>
    <col min="16329" max="16329" width="5" style="3" customWidth="1"/>
    <col min="16330" max="16331" width="7" style="3" customWidth="1"/>
    <col min="16332" max="16334" width="8" style="3" customWidth="1"/>
    <col min="16335" max="16338" width="7" style="3" customWidth="1"/>
    <col min="16339" max="16339" width="6" style="3" customWidth="1"/>
    <col min="16340" max="16340" width="7" style="3" customWidth="1"/>
    <col min="16341" max="16341" width="5" style="3" customWidth="1"/>
    <col min="16342" max="16342" width="7" style="3" customWidth="1"/>
    <col min="16343" max="16343" width="6" style="3" customWidth="1"/>
    <col min="16344" max="16344" width="8" style="3" customWidth="1"/>
    <col min="16345" max="16345" width="7" style="3" customWidth="1"/>
    <col min="16346" max="16348" width="6" style="3" customWidth="1"/>
    <col min="16349" max="16349" width="7" style="3" customWidth="1"/>
    <col min="16350" max="16352" width="6" style="3" customWidth="1"/>
    <col min="16353" max="16354" width="2" style="3" customWidth="1"/>
    <col min="16355" max="16355" width="6" style="3" customWidth="1"/>
    <col min="16356" max="16356" width="7" style="3" customWidth="1"/>
    <col min="16357" max="16357" width="6" style="3" customWidth="1"/>
    <col min="16358" max="16358" width="7" style="3" customWidth="1"/>
    <col min="16359" max="16359" width="6" style="3" customWidth="1"/>
    <col min="16360" max="16360" width="5" style="3" customWidth="1"/>
    <col min="16361" max="16365" width="6" style="3" customWidth="1"/>
    <col min="16366" max="16366" width="5" style="3" customWidth="1"/>
    <col min="16367" max="16367" width="6" style="3" customWidth="1"/>
    <col min="16368" max="16370" width="7" style="3" customWidth="1"/>
    <col min="16371" max="16371" width="6" style="3" customWidth="1"/>
    <col min="16372" max="16372" width="5" style="3" customWidth="1"/>
    <col min="16373" max="16376" width="6" style="3" customWidth="1"/>
    <col min="16377" max="16378" width="5" style="3" customWidth="1"/>
    <col min="16379" max="16379" width="6" style="3" customWidth="1"/>
    <col min="16380" max="16384" width="7" style="3"/>
  </cols>
  <sheetData>
    <row r="1" spans="1:3" x14ac:dyDescent="0.2">
      <c r="A1" s="2" t="s">
        <v>6127</v>
      </c>
      <c r="B1" s="2">
        <v>133</v>
      </c>
    </row>
    <row r="2" spans="1:3" x14ac:dyDescent="0.2">
      <c r="A2" s="2" t="s">
        <v>6128</v>
      </c>
      <c r="B2" s="2">
        <v>152</v>
      </c>
      <c r="C2" s="4"/>
    </row>
    <row r="3" spans="1:3" x14ac:dyDescent="0.2">
      <c r="A3" s="2" t="s">
        <v>6129</v>
      </c>
      <c r="B3" s="2">
        <v>4</v>
      </c>
      <c r="C3" s="4"/>
    </row>
    <row r="4" spans="1:3" x14ac:dyDescent="0.2">
      <c r="A4" s="2" t="s">
        <v>6130</v>
      </c>
      <c r="B4" s="2">
        <v>26664</v>
      </c>
      <c r="C4" s="4"/>
    </row>
    <row r="5" spans="1:3" x14ac:dyDescent="0.2">
      <c r="A5" s="2" t="s">
        <v>6131</v>
      </c>
      <c r="B5" s="2">
        <v>7683</v>
      </c>
      <c r="C5" s="4"/>
    </row>
    <row r="6" spans="1:3" x14ac:dyDescent="0.2">
      <c r="A6" s="2" t="s">
        <v>6132</v>
      </c>
      <c r="B6" s="2">
        <v>1716</v>
      </c>
      <c r="C6" s="4"/>
    </row>
    <row r="7" spans="1:3" x14ac:dyDescent="0.2">
      <c r="A7" s="2" t="s">
        <v>6133</v>
      </c>
      <c r="B7" s="2">
        <v>1259</v>
      </c>
      <c r="C7" s="4"/>
    </row>
    <row r="8" spans="1:3" x14ac:dyDescent="0.2">
      <c r="A8" s="2" t="s">
        <v>6134</v>
      </c>
      <c r="B8" s="2">
        <v>146</v>
      </c>
      <c r="C8" s="4"/>
    </row>
    <row r="9" spans="1:3" x14ac:dyDescent="0.2">
      <c r="A9" s="2" t="s">
        <v>6135</v>
      </c>
      <c r="B9" s="2">
        <v>66</v>
      </c>
      <c r="C9" s="4"/>
    </row>
    <row r="10" spans="1:3" x14ac:dyDescent="0.2">
      <c r="A10" s="2" t="s">
        <v>6136</v>
      </c>
      <c r="B10" s="2">
        <v>13</v>
      </c>
      <c r="C10" s="4"/>
    </row>
    <row r="11" spans="1:3" x14ac:dyDescent="0.2">
      <c r="A11" s="2" t="s">
        <v>6137</v>
      </c>
      <c r="B11" s="2">
        <v>3</v>
      </c>
      <c r="C11" s="4"/>
    </row>
    <row r="12" spans="1:3" x14ac:dyDescent="0.2">
      <c r="A12" s="2" t="s">
        <v>6138</v>
      </c>
      <c r="B12" s="2">
        <v>5</v>
      </c>
      <c r="C12" s="4"/>
    </row>
    <row r="13" spans="1:3" x14ac:dyDescent="0.2">
      <c r="A13" s="2" t="s">
        <v>6139</v>
      </c>
      <c r="B13" s="2">
        <v>11</v>
      </c>
      <c r="C13" s="4"/>
    </row>
    <row r="14" spans="1:3" x14ac:dyDescent="0.2">
      <c r="A14" s="2" t="s">
        <v>6140</v>
      </c>
      <c r="B14" s="2">
        <v>5</v>
      </c>
      <c r="C14" s="4"/>
    </row>
    <row r="15" spans="1:3" x14ac:dyDescent="0.2">
      <c r="A15" s="2" t="s">
        <v>6141</v>
      </c>
      <c r="B15" s="2">
        <v>26</v>
      </c>
      <c r="C15" s="4"/>
    </row>
    <row r="16" spans="1:3" x14ac:dyDescent="0.2">
      <c r="A16" s="2" t="s">
        <v>6142</v>
      </c>
      <c r="B16" s="2">
        <v>17</v>
      </c>
      <c r="C16" s="4"/>
    </row>
    <row r="17" spans="1:3" x14ac:dyDescent="0.2">
      <c r="A17" s="2" t="s">
        <v>6143</v>
      </c>
      <c r="B17" s="2">
        <v>47</v>
      </c>
      <c r="C17" s="4"/>
    </row>
    <row r="18" spans="1:3" x14ac:dyDescent="0.2">
      <c r="A18" s="2" t="s">
        <v>6144</v>
      </c>
      <c r="B18" s="2">
        <v>921.7</v>
      </c>
      <c r="C18" s="4"/>
    </row>
    <row r="19" spans="1:3" x14ac:dyDescent="0.2">
      <c r="A19" s="2" t="s">
        <v>6145</v>
      </c>
      <c r="B19" s="2">
        <v>355.6</v>
      </c>
      <c r="C19" s="4"/>
    </row>
    <row r="20" spans="1:3" x14ac:dyDescent="0.2">
      <c r="A20" s="2" t="s">
        <v>6146</v>
      </c>
      <c r="B20" s="2">
        <v>98</v>
      </c>
      <c r="C20" s="4"/>
    </row>
    <row r="21" spans="1:3" x14ac:dyDescent="0.2">
      <c r="A21" s="2" t="s">
        <v>6147</v>
      </c>
      <c r="B21" s="2">
        <v>730.7</v>
      </c>
      <c r="C21" s="4"/>
    </row>
    <row r="22" spans="1:3" x14ac:dyDescent="0.2">
      <c r="A22" s="2" t="s">
        <v>6148</v>
      </c>
      <c r="B22" s="2">
        <v>235.4</v>
      </c>
      <c r="C22" s="4"/>
    </row>
    <row r="23" spans="1:3" x14ac:dyDescent="0.2">
      <c r="A23" s="2" t="s">
        <v>6149</v>
      </c>
      <c r="B23" s="2">
        <v>786.6</v>
      </c>
      <c r="C23" s="4"/>
    </row>
    <row r="24" spans="1:3" x14ac:dyDescent="0.2">
      <c r="A24" s="2" t="s">
        <v>6150</v>
      </c>
      <c r="B24" s="2">
        <v>184.5</v>
      </c>
      <c r="C24" s="4"/>
    </row>
    <row r="25" spans="1:3" x14ac:dyDescent="0.2">
      <c r="A25" s="2" t="s">
        <v>6151</v>
      </c>
      <c r="B25" s="2">
        <v>486.3</v>
      </c>
      <c r="C25" s="4"/>
    </row>
    <row r="26" spans="1:3" x14ac:dyDescent="0.2">
      <c r="A26" s="2" t="s">
        <v>6152</v>
      </c>
      <c r="B26" s="2">
        <v>3280.9</v>
      </c>
      <c r="C26" s="4"/>
    </row>
    <row r="27" spans="1:3" x14ac:dyDescent="0.2">
      <c r="A27" s="2" t="s">
        <v>6153</v>
      </c>
      <c r="B27" s="2">
        <v>1991.6</v>
      </c>
      <c r="C27" s="4"/>
    </row>
    <row r="28" spans="1:3" x14ac:dyDescent="0.2">
      <c r="A28" s="2" t="s">
        <v>6154</v>
      </c>
      <c r="B28" s="2">
        <v>929.5</v>
      </c>
      <c r="C28" s="4"/>
    </row>
    <row r="29" spans="1:3" x14ac:dyDescent="0.2">
      <c r="A29" s="2" t="s">
        <v>6155</v>
      </c>
      <c r="B29" s="2">
        <v>1141.9000000000001</v>
      </c>
      <c r="C29" s="4"/>
    </row>
    <row r="30" spans="1:3" x14ac:dyDescent="0.2">
      <c r="A30" s="2" t="s">
        <v>6156</v>
      </c>
      <c r="B30" s="2">
        <v>7343.9</v>
      </c>
      <c r="C30" s="4"/>
    </row>
    <row r="31" spans="1:3" x14ac:dyDescent="0.2">
      <c r="A31" s="2" t="s">
        <v>6157</v>
      </c>
      <c r="B31" s="2">
        <v>5194</v>
      </c>
      <c r="C31" s="4"/>
    </row>
    <row r="32" spans="1:3" x14ac:dyDescent="0.2">
      <c r="A32" s="2" t="s">
        <v>6158</v>
      </c>
      <c r="B32" s="2">
        <v>537.20000000000005</v>
      </c>
      <c r="C32" s="4"/>
    </row>
    <row r="33" spans="1:3" x14ac:dyDescent="0.2">
      <c r="A33" s="2" t="s">
        <v>6159</v>
      </c>
      <c r="B33" s="2">
        <v>5731.2</v>
      </c>
      <c r="C33" s="4"/>
    </row>
    <row r="34" spans="1:3" x14ac:dyDescent="0.2">
      <c r="A34" s="2" t="s">
        <v>6160</v>
      </c>
      <c r="B34" s="2">
        <v>1123</v>
      </c>
      <c r="C34" s="4"/>
    </row>
    <row r="35" spans="1:3" x14ac:dyDescent="0.2">
      <c r="A35" s="2" t="s">
        <v>6161</v>
      </c>
      <c r="B35" s="2">
        <v>189</v>
      </c>
      <c r="C35" s="4"/>
    </row>
    <row r="36" spans="1:3" x14ac:dyDescent="0.2">
      <c r="A36" s="2" t="s">
        <v>6162</v>
      </c>
      <c r="B36" s="2">
        <v>58</v>
      </c>
      <c r="C36" s="4"/>
    </row>
    <row r="37" spans="1:3" x14ac:dyDescent="0.2">
      <c r="A37" s="2" t="s">
        <v>6163</v>
      </c>
      <c r="B37" s="2">
        <v>112</v>
      </c>
      <c r="C37" s="4"/>
    </row>
    <row r="38" spans="1:3" x14ac:dyDescent="0.2">
      <c r="A38" s="2" t="s">
        <v>6164</v>
      </c>
      <c r="B38" s="2">
        <v>82</v>
      </c>
      <c r="C38" s="4"/>
    </row>
    <row r="39" spans="1:3" x14ac:dyDescent="0.2">
      <c r="A39" s="2" t="s">
        <v>6165</v>
      </c>
      <c r="B39" s="2">
        <v>79</v>
      </c>
      <c r="C39" s="4"/>
    </row>
    <row r="40" spans="1:3" x14ac:dyDescent="0.2">
      <c r="A40" s="2" t="s">
        <v>6166</v>
      </c>
      <c r="B40" s="2">
        <v>345</v>
      </c>
      <c r="C40" s="4"/>
    </row>
    <row r="41" spans="1:3" x14ac:dyDescent="0.2">
      <c r="A41" s="2" t="s">
        <v>6167</v>
      </c>
      <c r="B41" s="2">
        <v>30</v>
      </c>
      <c r="C41" s="4"/>
    </row>
    <row r="42" spans="1:3" x14ac:dyDescent="0.2">
      <c r="A42" s="2" t="s">
        <v>6168</v>
      </c>
      <c r="B42" s="2">
        <v>25</v>
      </c>
      <c r="C42" s="4"/>
    </row>
    <row r="43" spans="1:3" x14ac:dyDescent="0.2">
      <c r="A43" s="2" t="s">
        <v>6169</v>
      </c>
      <c r="B43" s="2">
        <v>240</v>
      </c>
      <c r="C43" s="4"/>
    </row>
    <row r="44" spans="1:3" x14ac:dyDescent="0.2">
      <c r="A44" s="2" t="s">
        <v>6170</v>
      </c>
      <c r="B44" s="2">
        <v>2283</v>
      </c>
      <c r="C44" s="4"/>
    </row>
    <row r="45" spans="1:3" x14ac:dyDescent="0.2">
      <c r="A45" s="2" t="s">
        <v>6171</v>
      </c>
      <c r="B45" s="2">
        <v>731</v>
      </c>
      <c r="C45" s="4"/>
    </row>
    <row r="46" spans="1:3" x14ac:dyDescent="0.2">
      <c r="A46" s="2" t="s">
        <v>6172</v>
      </c>
      <c r="B46" s="2">
        <v>316</v>
      </c>
      <c r="C46" s="4"/>
    </row>
    <row r="47" spans="1:3" x14ac:dyDescent="0.2">
      <c r="A47" s="2" t="s">
        <v>6173</v>
      </c>
      <c r="B47" s="2">
        <v>52</v>
      </c>
      <c r="C47" s="4"/>
    </row>
    <row r="48" spans="1:3" x14ac:dyDescent="0.2">
      <c r="A48" s="2" t="s">
        <v>6174</v>
      </c>
      <c r="B48" s="2">
        <v>17</v>
      </c>
      <c r="C48" s="4"/>
    </row>
    <row r="49" spans="1:3" x14ac:dyDescent="0.2">
      <c r="A49" s="2" t="s">
        <v>6175</v>
      </c>
      <c r="B49" s="2">
        <v>26</v>
      </c>
      <c r="C49" s="4"/>
    </row>
    <row r="50" spans="1:3" x14ac:dyDescent="0.2">
      <c r="A50" s="2" t="s">
        <v>6176</v>
      </c>
      <c r="B50" s="2">
        <v>21</v>
      </c>
      <c r="C50" s="4"/>
    </row>
    <row r="51" spans="1:3" x14ac:dyDescent="0.2">
      <c r="A51" s="2" t="s">
        <v>6177</v>
      </c>
      <c r="B51" s="2">
        <v>32</v>
      </c>
      <c r="C51" s="4"/>
    </row>
    <row r="52" spans="1:3" x14ac:dyDescent="0.2">
      <c r="A52" s="2" t="s">
        <v>6178</v>
      </c>
      <c r="B52" s="2">
        <v>16</v>
      </c>
      <c r="C52" s="4"/>
    </row>
    <row r="53" spans="1:3" x14ac:dyDescent="0.2">
      <c r="A53" s="2" t="s">
        <v>6179</v>
      </c>
      <c r="B53" s="2">
        <v>57</v>
      </c>
      <c r="C53" s="4"/>
    </row>
    <row r="54" spans="1:3" x14ac:dyDescent="0.2">
      <c r="A54" s="2" t="s">
        <v>6180</v>
      </c>
      <c r="B54" s="2">
        <v>12</v>
      </c>
      <c r="C54" s="4"/>
    </row>
    <row r="55" spans="1:3" x14ac:dyDescent="0.2">
      <c r="A55" s="2" t="s">
        <v>6181</v>
      </c>
      <c r="B55" s="2">
        <v>79</v>
      </c>
      <c r="C55" s="4"/>
    </row>
    <row r="56" spans="1:3" x14ac:dyDescent="0.2">
      <c r="A56" s="2" t="s">
        <v>6182</v>
      </c>
      <c r="B56" s="2">
        <v>628</v>
      </c>
      <c r="C56" s="4"/>
    </row>
    <row r="57" spans="1:3" x14ac:dyDescent="0.2">
      <c r="A57" s="2" t="s">
        <v>6183</v>
      </c>
      <c r="B57" s="2">
        <v>175</v>
      </c>
      <c r="C57" s="4"/>
    </row>
    <row r="58" spans="1:3" x14ac:dyDescent="0.2">
      <c r="A58" s="2" t="s">
        <v>6184</v>
      </c>
      <c r="B58" s="2">
        <v>13038</v>
      </c>
      <c r="C58" s="4"/>
    </row>
    <row r="59" spans="1:3" x14ac:dyDescent="0.2">
      <c r="A59" s="2" t="s">
        <v>6185</v>
      </c>
      <c r="B59" s="2">
        <v>1304</v>
      </c>
      <c r="C59" s="4"/>
    </row>
    <row r="60" spans="1:3" x14ac:dyDescent="0.2">
      <c r="A60" s="2" t="s">
        <v>6186</v>
      </c>
      <c r="B60" s="2">
        <v>515</v>
      </c>
      <c r="C60" s="4"/>
    </row>
    <row r="61" spans="1:3" x14ac:dyDescent="0.2">
      <c r="A61" s="2" t="s">
        <v>6187</v>
      </c>
      <c r="B61" s="2">
        <v>1459</v>
      </c>
      <c r="C61" s="4"/>
    </row>
    <row r="62" spans="1:3" x14ac:dyDescent="0.2">
      <c r="A62" s="2" t="s">
        <v>6188</v>
      </c>
      <c r="B62" s="2">
        <v>501</v>
      </c>
      <c r="C62" s="4"/>
    </row>
    <row r="63" spans="1:3" x14ac:dyDescent="0.2">
      <c r="A63" s="2" t="s">
        <v>6189</v>
      </c>
      <c r="B63" s="2">
        <v>909</v>
      </c>
      <c r="C63" s="4"/>
    </row>
    <row r="64" spans="1:3" x14ac:dyDescent="0.2">
      <c r="A64" s="2" t="s">
        <v>6190</v>
      </c>
      <c r="B64" s="2">
        <v>5180</v>
      </c>
      <c r="C64" s="4"/>
    </row>
    <row r="65" spans="1:3" x14ac:dyDescent="0.2">
      <c r="A65" s="2" t="s">
        <v>6191</v>
      </c>
      <c r="B65" s="2">
        <v>74</v>
      </c>
      <c r="C65" s="4"/>
    </row>
    <row r="66" spans="1:3" x14ac:dyDescent="0.2">
      <c r="A66" s="2" t="s">
        <v>6192</v>
      </c>
      <c r="B66" s="2">
        <v>1109</v>
      </c>
      <c r="C66" s="4"/>
    </row>
    <row r="67" spans="1:3" x14ac:dyDescent="0.2">
      <c r="A67" s="2" t="s">
        <v>6193</v>
      </c>
      <c r="B67" s="2">
        <v>1614</v>
      </c>
      <c r="C67" s="4"/>
    </row>
    <row r="68" spans="1:3" x14ac:dyDescent="0.2">
      <c r="A68" s="2" t="s">
        <v>6194</v>
      </c>
      <c r="B68" s="2">
        <v>25703</v>
      </c>
      <c r="C68" s="4"/>
    </row>
    <row r="69" spans="1:3" x14ac:dyDescent="0.2">
      <c r="A69" s="2" t="s">
        <v>6195</v>
      </c>
      <c r="B69" s="2">
        <v>8447</v>
      </c>
      <c r="C69" s="4"/>
    </row>
    <row r="70" spans="1:3" x14ac:dyDescent="0.2">
      <c r="A70" s="2" t="s">
        <v>6196</v>
      </c>
      <c r="B70" s="2">
        <v>9458</v>
      </c>
      <c r="C70" s="4"/>
    </row>
    <row r="71" spans="1:3" x14ac:dyDescent="0.2">
      <c r="A71" s="2" t="s">
        <v>6197</v>
      </c>
      <c r="B71" s="2">
        <v>1042</v>
      </c>
      <c r="C71" s="4"/>
    </row>
    <row r="72" spans="1:3" x14ac:dyDescent="0.2">
      <c r="A72" s="2" t="s">
        <v>6198</v>
      </c>
      <c r="B72" s="2">
        <v>484</v>
      </c>
      <c r="C72" s="4"/>
    </row>
    <row r="73" spans="1:3" x14ac:dyDescent="0.2">
      <c r="A73" s="2" t="s">
        <v>6199</v>
      </c>
      <c r="B73" s="2">
        <v>1186</v>
      </c>
      <c r="C73" s="4"/>
    </row>
    <row r="74" spans="1:3" x14ac:dyDescent="0.2">
      <c r="A74" s="2" t="s">
        <v>6200</v>
      </c>
      <c r="B74" s="2">
        <v>444</v>
      </c>
      <c r="C74" s="4"/>
    </row>
    <row r="75" spans="1:3" x14ac:dyDescent="0.2">
      <c r="A75" s="2" t="s">
        <v>6201</v>
      </c>
      <c r="B75" s="2">
        <v>605</v>
      </c>
      <c r="C75" s="4"/>
    </row>
    <row r="76" spans="1:3" x14ac:dyDescent="0.2">
      <c r="A76" s="2" t="s">
        <v>6202</v>
      </c>
      <c r="B76" s="2">
        <v>3247</v>
      </c>
      <c r="C76" s="4"/>
    </row>
    <row r="77" spans="1:3" x14ac:dyDescent="0.2">
      <c r="A77" s="2" t="s">
        <v>6203</v>
      </c>
      <c r="B77" s="2">
        <v>50</v>
      </c>
      <c r="C77" s="4"/>
    </row>
    <row r="78" spans="1:3" x14ac:dyDescent="0.2">
      <c r="A78" s="2" t="s">
        <v>6204</v>
      </c>
      <c r="B78" s="2">
        <v>1091</v>
      </c>
      <c r="C78" s="4"/>
    </row>
    <row r="79" spans="1:3" x14ac:dyDescent="0.2">
      <c r="A79" s="2" t="s">
        <v>6205</v>
      </c>
      <c r="B79" s="2">
        <v>924</v>
      </c>
      <c r="C79" s="4"/>
    </row>
    <row r="80" spans="1:3" x14ac:dyDescent="0.2">
      <c r="A80" s="2" t="s">
        <v>6206</v>
      </c>
      <c r="B80" s="2">
        <v>18531</v>
      </c>
      <c r="C80" s="4"/>
    </row>
    <row r="81" spans="1:3" x14ac:dyDescent="0.2">
      <c r="A81" s="2" t="s">
        <v>6207</v>
      </c>
      <c r="B81" s="2">
        <v>5223</v>
      </c>
      <c r="C81" s="4"/>
    </row>
    <row r="82" spans="1:3" x14ac:dyDescent="0.2">
      <c r="A82" s="2" t="s">
        <v>6208</v>
      </c>
      <c r="B82" s="2">
        <v>253</v>
      </c>
      <c r="C82" s="4"/>
    </row>
    <row r="83" spans="1:3" x14ac:dyDescent="0.2">
      <c r="A83" s="2" t="s">
        <v>6209</v>
      </c>
      <c r="B83" s="2">
        <v>68</v>
      </c>
      <c r="C83" s="4"/>
    </row>
    <row r="84" spans="1:3" x14ac:dyDescent="0.2">
      <c r="A84" s="2" t="s">
        <v>6210</v>
      </c>
      <c r="B84" s="2">
        <v>64</v>
      </c>
      <c r="C84" s="4"/>
    </row>
    <row r="85" spans="1:3" x14ac:dyDescent="0.2">
      <c r="A85" s="2" t="s">
        <v>6211</v>
      </c>
      <c r="B85" s="2">
        <v>108</v>
      </c>
      <c r="C85" s="4"/>
    </row>
    <row r="86" spans="1:3" x14ac:dyDescent="0.2">
      <c r="A86" s="2" t="s">
        <v>6212</v>
      </c>
      <c r="B86" s="2">
        <v>29</v>
      </c>
      <c r="C86" s="4"/>
    </row>
    <row r="87" spans="1:3" x14ac:dyDescent="0.2">
      <c r="A87" s="2" t="s">
        <v>6213</v>
      </c>
      <c r="B87" s="2">
        <v>191</v>
      </c>
      <c r="C87" s="4"/>
    </row>
    <row r="88" spans="1:3" x14ac:dyDescent="0.2">
      <c r="A88" s="2" t="s">
        <v>6214</v>
      </c>
      <c r="B88" s="2">
        <v>214</v>
      </c>
      <c r="C88" s="4"/>
    </row>
    <row r="89" spans="1:3" x14ac:dyDescent="0.2">
      <c r="A89" s="2" t="s">
        <v>6215</v>
      </c>
      <c r="B89" s="2">
        <v>0</v>
      </c>
      <c r="C89" s="4"/>
    </row>
    <row r="90" spans="1:3" x14ac:dyDescent="0.2">
      <c r="A90" s="2" t="s">
        <v>6216</v>
      </c>
      <c r="B90" s="2">
        <v>0</v>
      </c>
      <c r="C90" s="4"/>
    </row>
    <row r="91" spans="1:3" x14ac:dyDescent="0.2">
      <c r="A91" s="2" t="s">
        <v>6217</v>
      </c>
      <c r="B91" s="2">
        <v>77</v>
      </c>
      <c r="C91" s="4"/>
    </row>
    <row r="92" spans="1:3" x14ac:dyDescent="0.2">
      <c r="A92" s="2" t="s">
        <v>6218</v>
      </c>
      <c r="B92" s="2">
        <v>1004</v>
      </c>
      <c r="C92" s="4"/>
    </row>
    <row r="93" spans="1:3" x14ac:dyDescent="0.2">
      <c r="A93" s="2" t="s">
        <v>6219</v>
      </c>
      <c r="B93" s="2">
        <v>348</v>
      </c>
      <c r="C93" s="4"/>
    </row>
    <row r="94" spans="1:3" x14ac:dyDescent="0.2">
      <c r="A94" s="2" t="s">
        <v>6220</v>
      </c>
      <c r="B94" s="2">
        <v>1294</v>
      </c>
      <c r="C94" s="4"/>
    </row>
    <row r="95" spans="1:3" x14ac:dyDescent="0.2">
      <c r="A95" s="2" t="s">
        <v>6221</v>
      </c>
      <c r="B95" s="2">
        <v>59</v>
      </c>
      <c r="C95" s="4"/>
    </row>
    <row r="96" spans="1:3" x14ac:dyDescent="0.2">
      <c r="A96" s="2" t="s">
        <v>6222</v>
      </c>
      <c r="B96" s="2">
        <v>10</v>
      </c>
      <c r="C96" s="4"/>
    </row>
    <row r="97" spans="1:3" x14ac:dyDescent="0.2">
      <c r="A97" s="2" t="s">
        <v>6223</v>
      </c>
      <c r="B97" s="2">
        <v>29</v>
      </c>
      <c r="C97" s="4"/>
    </row>
    <row r="98" spans="1:3" x14ac:dyDescent="0.2">
      <c r="A98" s="2" t="s">
        <v>6224</v>
      </c>
      <c r="B98" s="2">
        <v>33</v>
      </c>
      <c r="C98" s="4"/>
    </row>
    <row r="99" spans="1:3" x14ac:dyDescent="0.2">
      <c r="A99" s="2" t="s">
        <v>6225</v>
      </c>
      <c r="B99" s="2">
        <v>74</v>
      </c>
      <c r="C99" s="4"/>
    </row>
    <row r="100" spans="1:3" x14ac:dyDescent="0.2">
      <c r="A100" s="2" t="s">
        <v>6226</v>
      </c>
      <c r="B100" s="2">
        <v>357</v>
      </c>
      <c r="C100" s="4"/>
    </row>
    <row r="101" spans="1:3" x14ac:dyDescent="0.2">
      <c r="A101" s="2" t="s">
        <v>6227</v>
      </c>
      <c r="B101" s="2">
        <v>98</v>
      </c>
      <c r="C101" s="4"/>
    </row>
    <row r="102" spans="1:3" x14ac:dyDescent="0.2">
      <c r="A102" s="2" t="s">
        <v>6228</v>
      </c>
      <c r="B102" s="2">
        <v>7</v>
      </c>
      <c r="C102" s="4"/>
    </row>
    <row r="103" spans="1:3" x14ac:dyDescent="0.2">
      <c r="A103" s="2" t="s">
        <v>6229</v>
      </c>
      <c r="B103" s="2">
        <v>394</v>
      </c>
      <c r="C103" s="4"/>
    </row>
    <row r="104" spans="1:3" x14ac:dyDescent="0.2">
      <c r="A104" s="2" t="s">
        <v>6230</v>
      </c>
      <c r="B104" s="2">
        <v>2355</v>
      </c>
      <c r="C104" s="4"/>
    </row>
    <row r="105" spans="1:3" x14ac:dyDescent="0.2">
      <c r="A105" s="2" t="s">
        <v>6231</v>
      </c>
      <c r="B105" s="2">
        <v>868</v>
      </c>
      <c r="C105" s="4"/>
    </row>
    <row r="106" spans="1:3" x14ac:dyDescent="0.2">
      <c r="A106" s="2" t="s">
        <v>6232</v>
      </c>
      <c r="B106" s="2">
        <v>1259</v>
      </c>
      <c r="C106" s="4"/>
    </row>
    <row r="107" spans="1:3" x14ac:dyDescent="0.2">
      <c r="A107" s="2" t="s">
        <v>6233</v>
      </c>
      <c r="B107" s="2">
        <v>59</v>
      </c>
      <c r="C107" s="4"/>
    </row>
    <row r="108" spans="1:3" x14ac:dyDescent="0.2">
      <c r="A108" s="2" t="s">
        <v>6234</v>
      </c>
      <c r="B108" s="2">
        <v>10</v>
      </c>
      <c r="C108" s="4"/>
    </row>
    <row r="109" spans="1:3" x14ac:dyDescent="0.2">
      <c r="A109" s="2" t="s">
        <v>6235</v>
      </c>
      <c r="B109" s="2">
        <v>29</v>
      </c>
      <c r="C109" s="4"/>
    </row>
    <row r="110" spans="1:3" x14ac:dyDescent="0.2">
      <c r="A110" s="2" t="s">
        <v>6236</v>
      </c>
      <c r="B110" s="2">
        <v>33</v>
      </c>
      <c r="C110" s="4"/>
    </row>
    <row r="111" spans="1:3" x14ac:dyDescent="0.2">
      <c r="A111" s="2" t="s">
        <v>6237</v>
      </c>
      <c r="B111" s="2">
        <v>69</v>
      </c>
      <c r="C111" s="4"/>
    </row>
    <row r="112" spans="1:3" x14ac:dyDescent="0.2">
      <c r="A112" s="2" t="s">
        <v>6238</v>
      </c>
      <c r="B112" s="2">
        <v>336</v>
      </c>
      <c r="C112" s="4"/>
    </row>
    <row r="113" spans="1:3" x14ac:dyDescent="0.2">
      <c r="A113" s="2" t="s">
        <v>6239</v>
      </c>
      <c r="B113" s="2">
        <v>98</v>
      </c>
      <c r="C113" s="4"/>
    </row>
    <row r="114" spans="1:3" x14ac:dyDescent="0.2">
      <c r="A114" s="2" t="s">
        <v>6240</v>
      </c>
      <c r="B114" s="2">
        <v>7</v>
      </c>
      <c r="C114" s="4"/>
    </row>
    <row r="115" spans="1:3" x14ac:dyDescent="0.2">
      <c r="A115" s="2" t="s">
        <v>6241</v>
      </c>
      <c r="B115" s="2">
        <v>370</v>
      </c>
      <c r="C115" s="4"/>
    </row>
    <row r="116" spans="1:3" x14ac:dyDescent="0.2">
      <c r="A116" s="2" t="s">
        <v>6242</v>
      </c>
      <c r="B116" s="2">
        <v>2270</v>
      </c>
      <c r="C116" s="4"/>
    </row>
    <row r="117" spans="1:3" x14ac:dyDescent="0.2">
      <c r="A117" s="2" t="s">
        <v>6243</v>
      </c>
      <c r="B117" s="2">
        <v>800</v>
      </c>
      <c r="C117" s="4"/>
    </row>
    <row r="118" spans="1:3" x14ac:dyDescent="0.2">
      <c r="A118" s="2" t="s">
        <v>6244</v>
      </c>
      <c r="B118" s="2">
        <v>121</v>
      </c>
      <c r="C118" s="4"/>
    </row>
    <row r="119" spans="1:3" x14ac:dyDescent="0.2">
      <c r="A119" s="2" t="s">
        <v>6245</v>
      </c>
      <c r="B119" s="2">
        <v>6</v>
      </c>
      <c r="C119" s="4"/>
    </row>
    <row r="120" spans="1:3" x14ac:dyDescent="0.2">
      <c r="A120" s="2" t="s">
        <v>6246</v>
      </c>
      <c r="B120" s="2">
        <v>0</v>
      </c>
      <c r="C120" s="4"/>
    </row>
    <row r="121" spans="1:3" x14ac:dyDescent="0.2">
      <c r="A121" s="2" t="s">
        <v>6247</v>
      </c>
      <c r="B121" s="2">
        <v>4</v>
      </c>
      <c r="C121" s="4"/>
    </row>
    <row r="122" spans="1:3" x14ac:dyDescent="0.2">
      <c r="A122" s="2" t="s">
        <v>6248</v>
      </c>
      <c r="B122" s="2">
        <v>6</v>
      </c>
      <c r="C122" s="4"/>
    </row>
    <row r="123" spans="1:3" x14ac:dyDescent="0.2">
      <c r="A123" s="2" t="s">
        <v>6249</v>
      </c>
      <c r="B123" s="2">
        <v>10</v>
      </c>
      <c r="C123" s="4"/>
    </row>
    <row r="124" spans="1:3" x14ac:dyDescent="0.2">
      <c r="A124" s="2" t="s">
        <v>6250</v>
      </c>
      <c r="B124" s="2">
        <v>20</v>
      </c>
      <c r="C124" s="4"/>
    </row>
    <row r="125" spans="1:3" x14ac:dyDescent="0.2">
      <c r="A125" s="2" t="s">
        <v>6251</v>
      </c>
      <c r="B125" s="2">
        <v>32</v>
      </c>
      <c r="C125" s="4"/>
    </row>
    <row r="126" spans="1:3" x14ac:dyDescent="0.2">
      <c r="A126" s="2" t="s">
        <v>6252</v>
      </c>
      <c r="B126" s="2">
        <v>0</v>
      </c>
      <c r="C126" s="4"/>
    </row>
    <row r="127" spans="1:3" x14ac:dyDescent="0.2">
      <c r="A127" s="2" t="s">
        <v>6253</v>
      </c>
      <c r="B127" s="2">
        <v>3</v>
      </c>
      <c r="C127" s="4"/>
    </row>
    <row r="128" spans="1:3" x14ac:dyDescent="0.2">
      <c r="A128" s="2" t="s">
        <v>6254</v>
      </c>
      <c r="B128" s="2">
        <v>202</v>
      </c>
      <c r="C128" s="4"/>
    </row>
    <row r="129" spans="1:3" x14ac:dyDescent="0.2">
      <c r="A129" s="2" t="s">
        <v>6255</v>
      </c>
      <c r="B129" s="2">
        <v>37</v>
      </c>
      <c r="C129" s="4"/>
    </row>
    <row r="130" spans="1:3" x14ac:dyDescent="0.2">
      <c r="A130" s="2" t="s">
        <v>6256</v>
      </c>
      <c r="B130" s="2">
        <v>11574</v>
      </c>
      <c r="C130" s="4"/>
    </row>
    <row r="131" spans="1:3" x14ac:dyDescent="0.2">
      <c r="A131" s="2" t="s">
        <v>6257</v>
      </c>
      <c r="B131" s="2">
        <v>1343</v>
      </c>
      <c r="C131" s="4"/>
    </row>
    <row r="132" spans="1:3" x14ac:dyDescent="0.2">
      <c r="A132" s="2" t="s">
        <v>6258</v>
      </c>
      <c r="B132" s="2">
        <v>1023</v>
      </c>
      <c r="C132" s="4"/>
    </row>
    <row r="133" spans="1:3" x14ac:dyDescent="0.2">
      <c r="A133" s="2" t="s">
        <v>6259</v>
      </c>
      <c r="B133" s="2">
        <v>1036</v>
      </c>
      <c r="C133" s="4"/>
    </row>
    <row r="134" spans="1:3" x14ac:dyDescent="0.2">
      <c r="A134" s="2" t="s">
        <v>6260</v>
      </c>
      <c r="B134" s="2">
        <v>372</v>
      </c>
      <c r="C134" s="4"/>
    </row>
    <row r="135" spans="1:3" x14ac:dyDescent="0.2">
      <c r="A135" s="2" t="s">
        <v>6261</v>
      </c>
      <c r="B135" s="2">
        <v>1385</v>
      </c>
      <c r="C135" s="4"/>
    </row>
    <row r="136" spans="1:3" x14ac:dyDescent="0.2">
      <c r="A136" s="2" t="s">
        <v>6262</v>
      </c>
      <c r="B136" s="2">
        <v>874</v>
      </c>
      <c r="C136" s="4"/>
    </row>
    <row r="137" spans="1:3" x14ac:dyDescent="0.2">
      <c r="A137" s="2" t="s">
        <v>6263</v>
      </c>
      <c r="B137" s="2">
        <v>822</v>
      </c>
      <c r="C137" s="4"/>
    </row>
    <row r="138" spans="1:3" x14ac:dyDescent="0.2">
      <c r="A138" s="2" t="s">
        <v>6264</v>
      </c>
      <c r="B138" s="2">
        <v>488</v>
      </c>
      <c r="C138" s="4"/>
    </row>
    <row r="139" spans="1:3" x14ac:dyDescent="0.2">
      <c r="A139" s="2" t="s">
        <v>6265</v>
      </c>
      <c r="B139" s="2">
        <v>467</v>
      </c>
      <c r="C139" s="4"/>
    </row>
    <row r="140" spans="1:3" x14ac:dyDescent="0.2">
      <c r="A140" s="2" t="s">
        <v>6266</v>
      </c>
      <c r="B140" s="2">
        <v>2726</v>
      </c>
      <c r="C140" s="4"/>
    </row>
    <row r="141" spans="1:3" x14ac:dyDescent="0.2">
      <c r="A141" s="2" t="s">
        <v>6267</v>
      </c>
      <c r="B141" s="2">
        <v>717</v>
      </c>
      <c r="C141" s="4"/>
    </row>
    <row r="142" spans="1:3" x14ac:dyDescent="0.2">
      <c r="A142" s="2" t="s">
        <v>6268</v>
      </c>
      <c r="B142" s="2">
        <v>775</v>
      </c>
      <c r="C142" s="4"/>
    </row>
    <row r="143" spans="1:3" x14ac:dyDescent="0.2">
      <c r="A143" s="2" t="s">
        <v>6269</v>
      </c>
      <c r="B143" s="2">
        <v>2101</v>
      </c>
      <c r="C143" s="4"/>
    </row>
    <row r="144" spans="1:3" x14ac:dyDescent="0.2">
      <c r="A144" s="2" t="s">
        <v>6270</v>
      </c>
      <c r="B144" s="2">
        <v>2350647</v>
      </c>
      <c r="C144" s="4"/>
    </row>
    <row r="145" spans="1:3" x14ac:dyDescent="0.2">
      <c r="A145" s="2" t="s">
        <v>6271</v>
      </c>
      <c r="B145" s="2">
        <v>270080</v>
      </c>
      <c r="C145" s="4"/>
    </row>
    <row r="146" spans="1:3" x14ac:dyDescent="0.2">
      <c r="A146" s="2" t="s">
        <v>6272</v>
      </c>
      <c r="B146" s="2">
        <v>214964</v>
      </c>
      <c r="C146" s="4"/>
    </row>
    <row r="147" spans="1:3" x14ac:dyDescent="0.2">
      <c r="A147" s="2" t="s">
        <v>6273</v>
      </c>
      <c r="B147" s="2">
        <v>252247</v>
      </c>
      <c r="C147" s="4"/>
    </row>
    <row r="148" spans="1:3" x14ac:dyDescent="0.2">
      <c r="A148" s="2" t="s">
        <v>6274</v>
      </c>
      <c r="B148" s="2">
        <v>52082</v>
      </c>
      <c r="C148" s="4"/>
    </row>
    <row r="149" spans="1:3" x14ac:dyDescent="0.2">
      <c r="A149" s="2" t="s">
        <v>6275</v>
      </c>
      <c r="B149" s="2">
        <v>241145</v>
      </c>
      <c r="C149" s="4"/>
    </row>
    <row r="150" spans="1:3" x14ac:dyDescent="0.2">
      <c r="A150" s="2" t="s">
        <v>6276</v>
      </c>
      <c r="B150" s="2">
        <v>165059</v>
      </c>
      <c r="C150" s="4"/>
    </row>
    <row r="151" spans="1:3" x14ac:dyDescent="0.2">
      <c r="A151" s="2" t="s">
        <v>6277</v>
      </c>
      <c r="B151" s="2">
        <v>167033</v>
      </c>
      <c r="C151" s="4"/>
    </row>
    <row r="152" spans="1:3" x14ac:dyDescent="0.2">
      <c r="A152" s="2" t="s">
        <v>6278</v>
      </c>
      <c r="B152" s="2">
        <v>167623</v>
      </c>
      <c r="C152" s="4"/>
    </row>
    <row r="153" spans="1:3" x14ac:dyDescent="0.2">
      <c r="A153" s="2" t="s">
        <v>6279</v>
      </c>
      <c r="B153" s="2">
        <v>112054</v>
      </c>
      <c r="C153" s="4"/>
    </row>
    <row r="154" spans="1:3" x14ac:dyDescent="0.2">
      <c r="A154" s="2" t="s">
        <v>6280</v>
      </c>
      <c r="B154" s="2">
        <v>680927</v>
      </c>
      <c r="C154" s="4"/>
    </row>
    <row r="155" spans="1:3" x14ac:dyDescent="0.2">
      <c r="A155" s="2" t="s">
        <v>6281</v>
      </c>
      <c r="B155" s="2">
        <v>175581</v>
      </c>
      <c r="C155" s="4"/>
    </row>
    <row r="156" spans="1:3" x14ac:dyDescent="0.2">
      <c r="A156" s="2" t="s">
        <v>6282</v>
      </c>
      <c r="B156" s="2">
        <v>240536</v>
      </c>
      <c r="C156" s="4"/>
    </row>
    <row r="157" spans="1:3" x14ac:dyDescent="0.2">
      <c r="A157" s="2" t="s">
        <v>6283</v>
      </c>
      <c r="B157" s="2">
        <v>516322</v>
      </c>
      <c r="C157" s="4"/>
    </row>
    <row r="158" spans="1:3" x14ac:dyDescent="0.2">
      <c r="A158" s="2"/>
      <c r="B158" s="2"/>
      <c r="C158" s="4"/>
    </row>
    <row r="159" spans="1:3" x14ac:dyDescent="0.2">
      <c r="A159" s="2"/>
      <c r="B159" s="2"/>
      <c r="C159" s="4"/>
    </row>
    <row r="160" spans="1:3" x14ac:dyDescent="0.2">
      <c r="C160" s="4"/>
    </row>
    <row r="161" spans="3:3" x14ac:dyDescent="0.2">
      <c r="C161" s="4"/>
    </row>
    <row r="162" spans="3:3" x14ac:dyDescent="0.2">
      <c r="C162" s="4"/>
    </row>
    <row r="163" spans="3:3" x14ac:dyDescent="0.2">
      <c r="C163" s="4"/>
    </row>
    <row r="164" spans="3:3" x14ac:dyDescent="0.2">
      <c r="C164" s="4"/>
    </row>
    <row r="165" spans="3:3" x14ac:dyDescent="0.2">
      <c r="C165" s="4"/>
    </row>
    <row r="166" spans="3:3" x14ac:dyDescent="0.2">
      <c r="C166" s="4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50"/>
  </sheetPr>
  <dimension ref="A1:B180"/>
  <sheetViews>
    <sheetView workbookViewId="0">
      <selection activeCell="A4" sqref="A4:L4"/>
    </sheetView>
  </sheetViews>
  <sheetFormatPr defaultRowHeight="11.25" x14ac:dyDescent="0.2"/>
  <cols>
    <col min="1" max="1" width="9.140625" style="3"/>
    <col min="2" max="2" width="15.5703125" style="6" bestFit="1" customWidth="1"/>
    <col min="3" max="257" width="9.140625" style="3"/>
    <col min="258" max="258" width="15.5703125" style="3" bestFit="1" customWidth="1"/>
    <col min="259" max="513" width="9.140625" style="3"/>
    <col min="514" max="514" width="15.5703125" style="3" bestFit="1" customWidth="1"/>
    <col min="515" max="769" width="9.140625" style="3"/>
    <col min="770" max="770" width="15.5703125" style="3" bestFit="1" customWidth="1"/>
    <col min="771" max="1025" width="9.140625" style="3"/>
    <col min="1026" max="1026" width="15.5703125" style="3" bestFit="1" customWidth="1"/>
    <col min="1027" max="1281" width="9.140625" style="3"/>
    <col min="1282" max="1282" width="15.5703125" style="3" bestFit="1" customWidth="1"/>
    <col min="1283" max="1537" width="9.140625" style="3"/>
    <col min="1538" max="1538" width="15.5703125" style="3" bestFit="1" customWidth="1"/>
    <col min="1539" max="1793" width="9.140625" style="3"/>
    <col min="1794" max="1794" width="15.5703125" style="3" bestFit="1" customWidth="1"/>
    <col min="1795" max="2049" width="9.140625" style="3"/>
    <col min="2050" max="2050" width="15.5703125" style="3" bestFit="1" customWidth="1"/>
    <col min="2051" max="2305" width="9.140625" style="3"/>
    <col min="2306" max="2306" width="15.5703125" style="3" bestFit="1" customWidth="1"/>
    <col min="2307" max="2561" width="9.140625" style="3"/>
    <col min="2562" max="2562" width="15.5703125" style="3" bestFit="1" customWidth="1"/>
    <col min="2563" max="2817" width="9.140625" style="3"/>
    <col min="2818" max="2818" width="15.5703125" style="3" bestFit="1" customWidth="1"/>
    <col min="2819" max="3073" width="9.140625" style="3"/>
    <col min="3074" max="3074" width="15.5703125" style="3" bestFit="1" customWidth="1"/>
    <col min="3075" max="3329" width="9.140625" style="3"/>
    <col min="3330" max="3330" width="15.5703125" style="3" bestFit="1" customWidth="1"/>
    <col min="3331" max="3585" width="9.140625" style="3"/>
    <col min="3586" max="3586" width="15.5703125" style="3" bestFit="1" customWidth="1"/>
    <col min="3587" max="3841" width="9.140625" style="3"/>
    <col min="3842" max="3842" width="15.5703125" style="3" bestFit="1" customWidth="1"/>
    <col min="3843" max="4097" width="9.140625" style="3"/>
    <col min="4098" max="4098" width="15.5703125" style="3" bestFit="1" customWidth="1"/>
    <col min="4099" max="4353" width="9.140625" style="3"/>
    <col min="4354" max="4354" width="15.5703125" style="3" bestFit="1" customWidth="1"/>
    <col min="4355" max="4609" width="9.140625" style="3"/>
    <col min="4610" max="4610" width="15.5703125" style="3" bestFit="1" customWidth="1"/>
    <col min="4611" max="4865" width="9.140625" style="3"/>
    <col min="4866" max="4866" width="15.5703125" style="3" bestFit="1" customWidth="1"/>
    <col min="4867" max="5121" width="9.140625" style="3"/>
    <col min="5122" max="5122" width="15.5703125" style="3" bestFit="1" customWidth="1"/>
    <col min="5123" max="5377" width="9.140625" style="3"/>
    <col min="5378" max="5378" width="15.5703125" style="3" bestFit="1" customWidth="1"/>
    <col min="5379" max="5633" width="9.140625" style="3"/>
    <col min="5634" max="5634" width="15.5703125" style="3" bestFit="1" customWidth="1"/>
    <col min="5635" max="5889" width="9.140625" style="3"/>
    <col min="5890" max="5890" width="15.5703125" style="3" bestFit="1" customWidth="1"/>
    <col min="5891" max="6145" width="9.140625" style="3"/>
    <col min="6146" max="6146" width="15.5703125" style="3" bestFit="1" customWidth="1"/>
    <col min="6147" max="6401" width="9.140625" style="3"/>
    <col min="6402" max="6402" width="15.5703125" style="3" bestFit="1" customWidth="1"/>
    <col min="6403" max="6657" width="9.140625" style="3"/>
    <col min="6658" max="6658" width="15.5703125" style="3" bestFit="1" customWidth="1"/>
    <col min="6659" max="6913" width="9.140625" style="3"/>
    <col min="6914" max="6914" width="15.5703125" style="3" bestFit="1" customWidth="1"/>
    <col min="6915" max="7169" width="9.140625" style="3"/>
    <col min="7170" max="7170" width="15.5703125" style="3" bestFit="1" customWidth="1"/>
    <col min="7171" max="7425" width="9.140625" style="3"/>
    <col min="7426" max="7426" width="15.5703125" style="3" bestFit="1" customWidth="1"/>
    <col min="7427" max="7681" width="9.140625" style="3"/>
    <col min="7682" max="7682" width="15.5703125" style="3" bestFit="1" customWidth="1"/>
    <col min="7683" max="7937" width="9.140625" style="3"/>
    <col min="7938" max="7938" width="15.5703125" style="3" bestFit="1" customWidth="1"/>
    <col min="7939" max="8193" width="9.140625" style="3"/>
    <col min="8194" max="8194" width="15.5703125" style="3" bestFit="1" customWidth="1"/>
    <col min="8195" max="8449" width="9.140625" style="3"/>
    <col min="8450" max="8450" width="15.5703125" style="3" bestFit="1" customWidth="1"/>
    <col min="8451" max="8705" width="9.140625" style="3"/>
    <col min="8706" max="8706" width="15.5703125" style="3" bestFit="1" customWidth="1"/>
    <col min="8707" max="8961" width="9.140625" style="3"/>
    <col min="8962" max="8962" width="15.5703125" style="3" bestFit="1" customWidth="1"/>
    <col min="8963" max="9217" width="9.140625" style="3"/>
    <col min="9218" max="9218" width="15.5703125" style="3" bestFit="1" customWidth="1"/>
    <col min="9219" max="9473" width="9.140625" style="3"/>
    <col min="9474" max="9474" width="15.5703125" style="3" bestFit="1" customWidth="1"/>
    <col min="9475" max="9729" width="9.140625" style="3"/>
    <col min="9730" max="9730" width="15.5703125" style="3" bestFit="1" customWidth="1"/>
    <col min="9731" max="9985" width="9.140625" style="3"/>
    <col min="9986" max="9986" width="15.5703125" style="3" bestFit="1" customWidth="1"/>
    <col min="9987" max="10241" width="9.140625" style="3"/>
    <col min="10242" max="10242" width="15.5703125" style="3" bestFit="1" customWidth="1"/>
    <col min="10243" max="10497" width="9.140625" style="3"/>
    <col min="10498" max="10498" width="15.5703125" style="3" bestFit="1" customWidth="1"/>
    <col min="10499" max="10753" width="9.140625" style="3"/>
    <col min="10754" max="10754" width="15.5703125" style="3" bestFit="1" customWidth="1"/>
    <col min="10755" max="11009" width="9.140625" style="3"/>
    <col min="11010" max="11010" width="15.5703125" style="3" bestFit="1" customWidth="1"/>
    <col min="11011" max="11265" width="9.140625" style="3"/>
    <col min="11266" max="11266" width="15.5703125" style="3" bestFit="1" customWidth="1"/>
    <col min="11267" max="11521" width="9.140625" style="3"/>
    <col min="11522" max="11522" width="15.5703125" style="3" bestFit="1" customWidth="1"/>
    <col min="11523" max="11777" width="9.140625" style="3"/>
    <col min="11778" max="11778" width="15.5703125" style="3" bestFit="1" customWidth="1"/>
    <col min="11779" max="12033" width="9.140625" style="3"/>
    <col min="12034" max="12034" width="15.5703125" style="3" bestFit="1" customWidth="1"/>
    <col min="12035" max="12289" width="9.140625" style="3"/>
    <col min="12290" max="12290" width="15.5703125" style="3" bestFit="1" customWidth="1"/>
    <col min="12291" max="12545" width="9.140625" style="3"/>
    <col min="12546" max="12546" width="15.5703125" style="3" bestFit="1" customWidth="1"/>
    <col min="12547" max="12801" width="9.140625" style="3"/>
    <col min="12802" max="12802" width="15.5703125" style="3" bestFit="1" customWidth="1"/>
    <col min="12803" max="13057" width="9.140625" style="3"/>
    <col min="13058" max="13058" width="15.5703125" style="3" bestFit="1" customWidth="1"/>
    <col min="13059" max="13313" width="9.140625" style="3"/>
    <col min="13314" max="13314" width="15.5703125" style="3" bestFit="1" customWidth="1"/>
    <col min="13315" max="13569" width="9.140625" style="3"/>
    <col min="13570" max="13570" width="15.5703125" style="3" bestFit="1" customWidth="1"/>
    <col min="13571" max="13825" width="9.140625" style="3"/>
    <col min="13826" max="13826" width="15.5703125" style="3" bestFit="1" customWidth="1"/>
    <col min="13827" max="14081" width="9.140625" style="3"/>
    <col min="14082" max="14082" width="15.5703125" style="3" bestFit="1" customWidth="1"/>
    <col min="14083" max="14337" width="9.140625" style="3"/>
    <col min="14338" max="14338" width="15.5703125" style="3" bestFit="1" customWidth="1"/>
    <col min="14339" max="14593" width="9.140625" style="3"/>
    <col min="14594" max="14594" width="15.5703125" style="3" bestFit="1" customWidth="1"/>
    <col min="14595" max="14849" width="9.140625" style="3"/>
    <col min="14850" max="14850" width="15.5703125" style="3" bestFit="1" customWidth="1"/>
    <col min="14851" max="15105" width="9.140625" style="3"/>
    <col min="15106" max="15106" width="15.5703125" style="3" bestFit="1" customWidth="1"/>
    <col min="15107" max="15361" width="9.140625" style="3"/>
    <col min="15362" max="15362" width="15.5703125" style="3" bestFit="1" customWidth="1"/>
    <col min="15363" max="15617" width="9.140625" style="3"/>
    <col min="15618" max="15618" width="15.5703125" style="3" bestFit="1" customWidth="1"/>
    <col min="15619" max="15873" width="9.140625" style="3"/>
    <col min="15874" max="15874" width="15.5703125" style="3" bestFit="1" customWidth="1"/>
    <col min="15875" max="16129" width="9.140625" style="3"/>
    <col min="16130" max="16130" width="15.5703125" style="3" bestFit="1" customWidth="1"/>
    <col min="16131" max="16384" width="9.140625" style="3"/>
  </cols>
  <sheetData>
    <row r="1" spans="1:2" x14ac:dyDescent="0.2">
      <c r="A1" s="2" t="s">
        <v>6284</v>
      </c>
      <c r="B1" s="5">
        <v>3450202</v>
      </c>
    </row>
    <row r="2" spans="1:2" x14ac:dyDescent="0.2">
      <c r="A2" s="2" t="s">
        <v>6285</v>
      </c>
      <c r="B2" s="5">
        <v>739978</v>
      </c>
    </row>
    <row r="3" spans="1:2" x14ac:dyDescent="0.2">
      <c r="A3" s="2" t="s">
        <v>6286</v>
      </c>
      <c r="B3" s="5">
        <v>274867</v>
      </c>
    </row>
    <row r="4" spans="1:2" x14ac:dyDescent="0.2">
      <c r="A4" s="2" t="s">
        <v>6287</v>
      </c>
      <c r="B4" s="5">
        <v>644754</v>
      </c>
    </row>
    <row r="5" spans="1:2" x14ac:dyDescent="0.2">
      <c r="A5" s="2" t="s">
        <v>6288</v>
      </c>
      <c r="B5" s="5">
        <v>320575</v>
      </c>
    </row>
    <row r="6" spans="1:2" x14ac:dyDescent="0.2">
      <c r="A6" s="2" t="s">
        <v>6289</v>
      </c>
      <c r="B6" s="5">
        <v>109907</v>
      </c>
    </row>
    <row r="7" spans="1:2" x14ac:dyDescent="0.2">
      <c r="A7" s="2" t="s">
        <v>6290</v>
      </c>
      <c r="B7" s="5">
        <v>785721</v>
      </c>
    </row>
    <row r="8" spans="1:2" x14ac:dyDescent="0.2">
      <c r="A8" s="2" t="s">
        <v>6291</v>
      </c>
      <c r="B8" s="5">
        <v>7295</v>
      </c>
    </row>
    <row r="9" spans="1:2" x14ac:dyDescent="0.2">
      <c r="A9" s="2" t="s">
        <v>6292</v>
      </c>
      <c r="B9" s="5">
        <v>350004</v>
      </c>
    </row>
    <row r="10" spans="1:2" x14ac:dyDescent="0.2">
      <c r="A10" s="2" t="s">
        <v>6293</v>
      </c>
      <c r="B10" s="5">
        <v>210355</v>
      </c>
    </row>
    <row r="11" spans="1:2" x14ac:dyDescent="0.2">
      <c r="A11" s="2" t="s">
        <v>6294</v>
      </c>
      <c r="B11" s="5">
        <v>6893658</v>
      </c>
    </row>
    <row r="12" spans="1:2" x14ac:dyDescent="0.2">
      <c r="A12" s="2" t="s">
        <v>6295</v>
      </c>
      <c r="B12" s="5">
        <v>1776773</v>
      </c>
    </row>
    <row r="13" spans="1:2" x14ac:dyDescent="0.2">
      <c r="A13" s="2" t="s">
        <v>6296</v>
      </c>
      <c r="B13" s="5">
        <v>2669800</v>
      </c>
    </row>
    <row r="14" spans="1:2" x14ac:dyDescent="0.2">
      <c r="A14" s="2" t="s">
        <v>6297</v>
      </c>
      <c r="B14" s="5">
        <v>690479</v>
      </c>
    </row>
    <row r="15" spans="1:2" x14ac:dyDescent="0.2">
      <c r="A15" s="2" t="s">
        <v>6298</v>
      </c>
      <c r="B15" s="5">
        <v>263079</v>
      </c>
    </row>
    <row r="16" spans="1:2" x14ac:dyDescent="0.2">
      <c r="A16" s="2" t="s">
        <v>6299</v>
      </c>
      <c r="B16" s="5">
        <v>584188</v>
      </c>
    </row>
    <row r="17" spans="1:2" x14ac:dyDescent="0.2">
      <c r="A17" s="2" t="s">
        <v>6300</v>
      </c>
      <c r="B17" s="5">
        <v>296680</v>
      </c>
    </row>
    <row r="18" spans="1:2" x14ac:dyDescent="0.2">
      <c r="A18" s="2" t="s">
        <v>6301</v>
      </c>
      <c r="B18" s="5">
        <v>83794</v>
      </c>
    </row>
    <row r="19" spans="1:2" x14ac:dyDescent="0.2">
      <c r="A19" s="2" t="s">
        <v>6302</v>
      </c>
      <c r="B19" s="5">
        <v>533841</v>
      </c>
    </row>
    <row r="20" spans="1:2" x14ac:dyDescent="0.2">
      <c r="A20" s="2" t="s">
        <v>6303</v>
      </c>
      <c r="B20" s="5">
        <v>4815</v>
      </c>
    </row>
    <row r="21" spans="1:2" x14ac:dyDescent="0.2">
      <c r="A21" s="2" t="s">
        <v>6304</v>
      </c>
      <c r="B21" s="5">
        <v>349364</v>
      </c>
    </row>
    <row r="22" spans="1:2" x14ac:dyDescent="0.2">
      <c r="A22" s="2" t="s">
        <v>6305</v>
      </c>
      <c r="B22" s="5">
        <v>113618</v>
      </c>
    </row>
    <row r="23" spans="1:2" x14ac:dyDescent="0.2">
      <c r="A23" s="2" t="s">
        <v>6306</v>
      </c>
      <c r="B23" s="5">
        <v>5589658</v>
      </c>
    </row>
    <row r="24" spans="1:2" x14ac:dyDescent="0.2">
      <c r="A24" s="2" t="s">
        <v>6307</v>
      </c>
      <c r="B24" s="5">
        <v>1212940</v>
      </c>
    </row>
    <row r="25" spans="1:2" x14ac:dyDescent="0.2">
      <c r="A25" s="2" t="s">
        <v>6308</v>
      </c>
      <c r="B25" s="5">
        <v>83417</v>
      </c>
    </row>
    <row r="26" spans="1:2" x14ac:dyDescent="0.2">
      <c r="A26" s="2" t="s">
        <v>6309</v>
      </c>
      <c r="B26" s="5">
        <v>95998</v>
      </c>
    </row>
    <row r="27" spans="1:2" x14ac:dyDescent="0.2">
      <c r="A27" s="2" t="s">
        <v>6310</v>
      </c>
      <c r="B27" s="5">
        <v>44445</v>
      </c>
    </row>
    <row r="28" spans="1:2" x14ac:dyDescent="0.2">
      <c r="A28" s="2" t="s">
        <v>6311</v>
      </c>
      <c r="B28" s="5">
        <v>124619</v>
      </c>
    </row>
    <row r="29" spans="1:2" x14ac:dyDescent="0.2">
      <c r="A29" s="2" t="s">
        <v>6312</v>
      </c>
      <c r="B29" s="5">
        <v>57810</v>
      </c>
    </row>
    <row r="30" spans="1:2" x14ac:dyDescent="0.2">
      <c r="A30" s="2" t="s">
        <v>6313</v>
      </c>
      <c r="B30" s="5">
        <v>32950</v>
      </c>
    </row>
    <row r="31" spans="1:2" x14ac:dyDescent="0.2">
      <c r="A31" s="2" t="s">
        <v>6314</v>
      </c>
      <c r="B31" s="5">
        <v>48430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511901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24232</v>
      </c>
    </row>
    <row r="36" spans="1:2" x14ac:dyDescent="0.2">
      <c r="A36" s="2" t="s">
        <v>6319</v>
      </c>
      <c r="B36" s="5">
        <v>99240</v>
      </c>
    </row>
    <row r="37" spans="1:2" x14ac:dyDescent="0.2">
      <c r="A37" s="2" t="s">
        <v>6320</v>
      </c>
      <c r="B37" s="5">
        <v>2964614</v>
      </c>
    </row>
    <row r="38" spans="1:2" x14ac:dyDescent="0.2">
      <c r="A38" s="2" t="s">
        <v>6321</v>
      </c>
      <c r="B38" s="5">
        <v>545886</v>
      </c>
    </row>
    <row r="39" spans="1:2" x14ac:dyDescent="0.2">
      <c r="A39" s="2" t="s">
        <v>6322</v>
      </c>
      <c r="B39" s="5">
        <v>242470</v>
      </c>
    </row>
    <row r="40" spans="1:2" x14ac:dyDescent="0.2">
      <c r="A40" s="2" t="s">
        <v>6323</v>
      </c>
      <c r="B40" s="5">
        <v>529743</v>
      </c>
    </row>
    <row r="41" spans="1:2" x14ac:dyDescent="0.2">
      <c r="A41" s="2" t="s">
        <v>6324</v>
      </c>
      <c r="B41" s="5">
        <v>253822</v>
      </c>
    </row>
    <row r="42" spans="1:2" x14ac:dyDescent="0.2">
      <c r="A42" s="2" t="s">
        <v>6325</v>
      </c>
      <c r="B42" s="5">
        <v>95602</v>
      </c>
    </row>
    <row r="43" spans="1:2" x14ac:dyDescent="0.2">
      <c r="A43" s="2" t="s">
        <v>6326</v>
      </c>
      <c r="B43" s="5">
        <v>626752</v>
      </c>
    </row>
    <row r="44" spans="1:2" x14ac:dyDescent="0.2">
      <c r="A44" s="2" t="s">
        <v>6327</v>
      </c>
      <c r="B44" s="5">
        <v>5853</v>
      </c>
    </row>
    <row r="45" spans="1:2" x14ac:dyDescent="0.2">
      <c r="A45" s="2" t="s">
        <v>6328</v>
      </c>
      <c r="B45" s="5">
        <v>142806</v>
      </c>
    </row>
    <row r="46" spans="1:2" x14ac:dyDescent="0.2">
      <c r="A46" s="2" t="s">
        <v>6329</v>
      </c>
      <c r="B46" s="5">
        <v>198752</v>
      </c>
    </row>
    <row r="47" spans="1:2" x14ac:dyDescent="0.2">
      <c r="A47" s="2" t="s">
        <v>6330</v>
      </c>
      <c r="B47" s="5">
        <v>5606300</v>
      </c>
    </row>
    <row r="48" spans="1:2" x14ac:dyDescent="0.2">
      <c r="A48" s="2" t="s">
        <v>6331</v>
      </c>
      <c r="B48" s="5">
        <v>1488991</v>
      </c>
    </row>
    <row r="49" spans="1:2" x14ac:dyDescent="0.2">
      <c r="A49" s="2" t="s">
        <v>6332</v>
      </c>
      <c r="B49" s="5">
        <v>2115884</v>
      </c>
    </row>
    <row r="50" spans="1:2" x14ac:dyDescent="0.2">
      <c r="A50" s="2" t="s">
        <v>6333</v>
      </c>
      <c r="B50" s="5">
        <v>498650</v>
      </c>
    </row>
    <row r="51" spans="1:2" x14ac:dyDescent="0.2">
      <c r="A51" s="2" t="s">
        <v>6334</v>
      </c>
      <c r="B51" s="5">
        <v>231034</v>
      </c>
    </row>
    <row r="52" spans="1:2" x14ac:dyDescent="0.2">
      <c r="A52" s="2" t="s">
        <v>6335</v>
      </c>
      <c r="B52" s="5">
        <v>473270</v>
      </c>
    </row>
    <row r="53" spans="1:2" x14ac:dyDescent="0.2">
      <c r="A53" s="2" t="s">
        <v>6336</v>
      </c>
      <c r="B53" s="5">
        <v>231184</v>
      </c>
    </row>
    <row r="54" spans="1:2" x14ac:dyDescent="0.2">
      <c r="A54" s="2" t="s">
        <v>6337</v>
      </c>
      <c r="B54" s="5">
        <v>69899</v>
      </c>
    </row>
    <row r="55" spans="1:2" x14ac:dyDescent="0.2">
      <c r="A55" s="2" t="s">
        <v>6338</v>
      </c>
      <c r="B55" s="5">
        <v>396473</v>
      </c>
    </row>
    <row r="56" spans="1:2" x14ac:dyDescent="0.2">
      <c r="A56" s="2" t="s">
        <v>6339</v>
      </c>
      <c r="B56" s="5">
        <v>3802</v>
      </c>
    </row>
    <row r="57" spans="1:2" x14ac:dyDescent="0.2">
      <c r="A57" s="2" t="s">
        <v>6340</v>
      </c>
      <c r="B57" s="5">
        <v>142166</v>
      </c>
    </row>
    <row r="58" spans="1:2" x14ac:dyDescent="0.2">
      <c r="A58" s="2" t="s">
        <v>6341</v>
      </c>
      <c r="B58" s="5">
        <v>89754</v>
      </c>
    </row>
    <row r="59" spans="1:2" x14ac:dyDescent="0.2">
      <c r="A59" s="2" t="s">
        <v>6342</v>
      </c>
      <c r="B59" s="5">
        <v>4252116</v>
      </c>
    </row>
    <row r="60" spans="1:2" x14ac:dyDescent="0.2">
      <c r="A60" s="2" t="s">
        <v>6343</v>
      </c>
      <c r="B60" s="5">
        <v>948985</v>
      </c>
    </row>
    <row r="61" spans="1:2" x14ac:dyDescent="0.2">
      <c r="A61" s="2" t="s">
        <v>6344</v>
      </c>
      <c r="B61" s="5">
        <v>79814</v>
      </c>
    </row>
    <row r="62" spans="1:2" x14ac:dyDescent="0.2">
      <c r="A62" s="2" t="s">
        <v>6345</v>
      </c>
      <c r="B62" s="5">
        <v>93516</v>
      </c>
    </row>
    <row r="63" spans="1:2" x14ac:dyDescent="0.2">
      <c r="A63" s="2" t="s">
        <v>6346</v>
      </c>
      <c r="B63" s="5">
        <v>44445</v>
      </c>
    </row>
    <row r="64" spans="1:2" x14ac:dyDescent="0.2">
      <c r="A64" s="2" t="s">
        <v>6347</v>
      </c>
      <c r="B64" s="5">
        <v>124619</v>
      </c>
    </row>
    <row r="65" spans="1:2" x14ac:dyDescent="0.2">
      <c r="A65" s="2" t="s">
        <v>6348</v>
      </c>
      <c r="B65" s="5">
        <v>56017</v>
      </c>
    </row>
    <row r="66" spans="1:2" x14ac:dyDescent="0.2">
      <c r="A66" s="2" t="s">
        <v>6349</v>
      </c>
      <c r="B66" s="5">
        <v>24679</v>
      </c>
    </row>
    <row r="67" spans="1:2" x14ac:dyDescent="0.2">
      <c r="A67" s="2" t="s">
        <v>6350</v>
      </c>
      <c r="B67" s="5">
        <v>44600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23872</v>
      </c>
    </row>
    <row r="71" spans="1:2" x14ac:dyDescent="0.2">
      <c r="A71" s="2" t="s">
        <v>6354</v>
      </c>
      <c r="B71" s="5">
        <v>491562</v>
      </c>
    </row>
    <row r="72" spans="1:2" x14ac:dyDescent="0.2">
      <c r="A72" s="2" t="s">
        <v>6355</v>
      </c>
      <c r="B72" s="5">
        <v>95309</v>
      </c>
    </row>
    <row r="73" spans="1:2" x14ac:dyDescent="0.2">
      <c r="A73" s="2" t="s">
        <v>6356</v>
      </c>
      <c r="B73" s="5">
        <v>319465</v>
      </c>
    </row>
    <row r="74" spans="1:2" x14ac:dyDescent="0.2">
      <c r="A74" s="2" t="s">
        <v>6357</v>
      </c>
      <c r="B74" s="5">
        <v>23323</v>
      </c>
    </row>
    <row r="75" spans="1:2" x14ac:dyDescent="0.2">
      <c r="A75" s="2" t="s">
        <v>6358</v>
      </c>
      <c r="B75" s="5">
        <v>6572</v>
      </c>
    </row>
    <row r="76" spans="1:2" x14ac:dyDescent="0.2">
      <c r="A76" s="2" t="s">
        <v>6359</v>
      </c>
      <c r="B76" s="5">
        <v>14162</v>
      </c>
    </row>
    <row r="77" spans="1:2" x14ac:dyDescent="0.2">
      <c r="A77" s="2" t="s">
        <v>6360</v>
      </c>
      <c r="B77" s="5">
        <v>19063</v>
      </c>
    </row>
    <row r="78" spans="1:2" x14ac:dyDescent="0.2">
      <c r="A78" s="2" t="s">
        <v>6361</v>
      </c>
      <c r="B78" s="5">
        <v>11426</v>
      </c>
    </row>
    <row r="79" spans="1:2" x14ac:dyDescent="0.2">
      <c r="A79" s="2" t="s">
        <v>6362</v>
      </c>
      <c r="B79" s="5">
        <v>49402</v>
      </c>
    </row>
    <row r="80" spans="1:2" x14ac:dyDescent="0.2">
      <c r="A80" s="2" t="s">
        <v>6363</v>
      </c>
      <c r="B80" s="5">
        <v>14168</v>
      </c>
    </row>
    <row r="81" spans="1:2" x14ac:dyDescent="0.2">
      <c r="A81" s="2" t="s">
        <v>6364</v>
      </c>
      <c r="B81" s="5">
        <v>1754</v>
      </c>
    </row>
    <row r="82" spans="1:2" x14ac:dyDescent="0.2">
      <c r="A82" s="2" t="s">
        <v>6365</v>
      </c>
      <c r="B82" s="5">
        <v>97777</v>
      </c>
    </row>
    <row r="83" spans="1:2" x14ac:dyDescent="0.2">
      <c r="A83" s="2" t="s">
        <v>6366</v>
      </c>
      <c r="B83" s="5">
        <v>557112</v>
      </c>
    </row>
    <row r="84" spans="1:2" x14ac:dyDescent="0.2">
      <c r="A84" s="2" t="s">
        <v>6367</v>
      </c>
      <c r="B84" s="5">
        <v>169431</v>
      </c>
    </row>
    <row r="85" spans="1:2" x14ac:dyDescent="0.2">
      <c r="A85" s="2" t="s">
        <v>6368</v>
      </c>
      <c r="B85" s="5">
        <v>282019</v>
      </c>
    </row>
    <row r="86" spans="1:2" x14ac:dyDescent="0.2">
      <c r="A86" s="2" t="s">
        <v>6369</v>
      </c>
      <c r="B86" s="5">
        <v>19563</v>
      </c>
    </row>
    <row r="87" spans="1:2" x14ac:dyDescent="0.2">
      <c r="A87" s="2" t="s">
        <v>6370</v>
      </c>
      <c r="B87" s="5">
        <v>6572</v>
      </c>
    </row>
    <row r="88" spans="1:2" x14ac:dyDescent="0.2">
      <c r="A88" s="2" t="s">
        <v>6371</v>
      </c>
      <c r="B88" s="5">
        <v>12179</v>
      </c>
    </row>
    <row r="89" spans="1:2" x14ac:dyDescent="0.2">
      <c r="A89" s="2" t="s">
        <v>6372</v>
      </c>
      <c r="B89" s="5">
        <v>11369</v>
      </c>
    </row>
    <row r="90" spans="1:2" x14ac:dyDescent="0.2">
      <c r="A90" s="2" t="s">
        <v>6373</v>
      </c>
      <c r="B90" s="5">
        <v>10144</v>
      </c>
    </row>
    <row r="91" spans="1:2" x14ac:dyDescent="0.2">
      <c r="A91" s="2" t="s">
        <v>6374</v>
      </c>
      <c r="B91" s="5">
        <v>43979</v>
      </c>
    </row>
    <row r="92" spans="1:2" x14ac:dyDescent="0.2">
      <c r="A92" s="2" t="s">
        <v>6375</v>
      </c>
      <c r="B92" s="5">
        <v>9128</v>
      </c>
    </row>
    <row r="93" spans="1:2" x14ac:dyDescent="0.2">
      <c r="A93" s="2" t="s">
        <v>6376</v>
      </c>
      <c r="B93" s="5">
        <v>1754</v>
      </c>
    </row>
    <row r="94" spans="1:2" x14ac:dyDescent="0.2">
      <c r="A94" s="2" t="s">
        <v>6377</v>
      </c>
      <c r="B94" s="5">
        <v>96029</v>
      </c>
    </row>
    <row r="95" spans="1:2" x14ac:dyDescent="0.2">
      <c r="A95" s="2" t="s">
        <v>6378</v>
      </c>
      <c r="B95" s="5">
        <v>492736</v>
      </c>
    </row>
    <row r="96" spans="1:2" x14ac:dyDescent="0.2">
      <c r="A96" s="2" t="s">
        <v>6379</v>
      </c>
      <c r="B96" s="5">
        <v>161027</v>
      </c>
    </row>
    <row r="97" spans="1:2" x14ac:dyDescent="0.2">
      <c r="A97" s="2" t="s">
        <v>6380</v>
      </c>
      <c r="B97" s="5">
        <v>268817</v>
      </c>
    </row>
    <row r="98" spans="1:2" x14ac:dyDescent="0.2">
      <c r="A98" s="2" t="s">
        <v>6381</v>
      </c>
      <c r="B98" s="5">
        <v>16008</v>
      </c>
    </row>
    <row r="99" spans="1:2" x14ac:dyDescent="0.2">
      <c r="A99" s="2" t="s">
        <v>6382</v>
      </c>
      <c r="B99" s="5">
        <v>5625</v>
      </c>
    </row>
    <row r="100" spans="1:2" x14ac:dyDescent="0.2">
      <c r="A100" s="2" t="s">
        <v>6383</v>
      </c>
      <c r="B100" s="5">
        <v>11262</v>
      </c>
    </row>
    <row r="101" spans="1:2" x14ac:dyDescent="0.2">
      <c r="A101" s="2" t="s">
        <v>6384</v>
      </c>
      <c r="B101" s="5">
        <v>14181</v>
      </c>
    </row>
    <row r="102" spans="1:2" x14ac:dyDescent="0.2">
      <c r="A102" s="2" t="s">
        <v>6385</v>
      </c>
      <c r="B102" s="5">
        <v>8974</v>
      </c>
    </row>
    <row r="103" spans="1:2" x14ac:dyDescent="0.2">
      <c r="A103" s="2" t="s">
        <v>6386</v>
      </c>
      <c r="B103" s="5">
        <v>42123</v>
      </c>
    </row>
    <row r="104" spans="1:2" x14ac:dyDescent="0.2">
      <c r="A104" s="2" t="s">
        <v>6387</v>
      </c>
      <c r="B104" s="5">
        <v>12431</v>
      </c>
    </row>
    <row r="105" spans="1:2" x14ac:dyDescent="0.2">
      <c r="A105" s="2" t="s">
        <v>6388</v>
      </c>
      <c r="B105" s="5">
        <v>1329</v>
      </c>
    </row>
    <row r="106" spans="1:2" x14ac:dyDescent="0.2">
      <c r="A106" s="2" t="s">
        <v>6389</v>
      </c>
      <c r="B106" s="5">
        <v>81328</v>
      </c>
    </row>
    <row r="107" spans="1:2" x14ac:dyDescent="0.2">
      <c r="A107" s="2" t="s">
        <v>6390</v>
      </c>
      <c r="B107" s="5">
        <v>462078</v>
      </c>
    </row>
    <row r="108" spans="1:2" x14ac:dyDescent="0.2">
      <c r="A108" s="2" t="s">
        <v>6391</v>
      </c>
      <c r="B108" s="5">
        <v>143905</v>
      </c>
    </row>
    <row r="109" spans="1:2" x14ac:dyDescent="0.2">
      <c r="A109" s="2" t="s">
        <v>6392</v>
      </c>
      <c r="B109" s="5">
        <v>228611</v>
      </c>
    </row>
    <row r="110" spans="1:2" x14ac:dyDescent="0.2">
      <c r="A110" s="2" t="s">
        <v>6393</v>
      </c>
      <c r="B110" s="5">
        <v>14692</v>
      </c>
    </row>
    <row r="111" spans="1:2" x14ac:dyDescent="0.2">
      <c r="A111" s="2" t="s">
        <v>6394</v>
      </c>
      <c r="B111" s="5">
        <v>5625</v>
      </c>
    </row>
    <row r="112" spans="1:2" x14ac:dyDescent="0.2">
      <c r="A112" s="2" t="s">
        <v>6395</v>
      </c>
      <c r="B112" s="5">
        <v>9533</v>
      </c>
    </row>
    <row r="113" spans="1:2" x14ac:dyDescent="0.2">
      <c r="A113" s="2" t="s">
        <v>6396</v>
      </c>
      <c r="B113" s="5">
        <v>8247</v>
      </c>
    </row>
    <row r="114" spans="1:2" x14ac:dyDescent="0.2">
      <c r="A114" s="2" t="s">
        <v>6397</v>
      </c>
      <c r="B114" s="5">
        <v>7725</v>
      </c>
    </row>
    <row r="115" spans="1:2" x14ac:dyDescent="0.2">
      <c r="A115" s="2" t="s">
        <v>6398</v>
      </c>
      <c r="B115" s="5">
        <v>37023</v>
      </c>
    </row>
    <row r="116" spans="1:2" x14ac:dyDescent="0.2">
      <c r="A116" s="2" t="s">
        <v>6399</v>
      </c>
      <c r="B116" s="5">
        <v>7391</v>
      </c>
    </row>
    <row r="117" spans="1:2" x14ac:dyDescent="0.2">
      <c r="A117" s="2" t="s">
        <v>6400</v>
      </c>
      <c r="B117" s="5">
        <v>1329</v>
      </c>
    </row>
    <row r="118" spans="1:2" x14ac:dyDescent="0.2">
      <c r="A118" s="2" t="s">
        <v>6401</v>
      </c>
      <c r="B118" s="5">
        <v>79789</v>
      </c>
    </row>
    <row r="119" spans="1:2" x14ac:dyDescent="0.2">
      <c r="A119" s="2" t="s">
        <v>6402</v>
      </c>
      <c r="B119" s="5">
        <v>399965</v>
      </c>
    </row>
    <row r="120" spans="1:2" x14ac:dyDescent="0.2">
      <c r="A120" s="2" t="s">
        <v>6403</v>
      </c>
      <c r="B120" s="5">
        <v>135754</v>
      </c>
    </row>
    <row r="121" spans="1:2" x14ac:dyDescent="0.2">
      <c r="A121" s="2" t="s">
        <v>6404</v>
      </c>
      <c r="B121" s="5">
        <v>1325659194</v>
      </c>
    </row>
    <row r="122" spans="1:2" x14ac:dyDescent="0.2">
      <c r="A122" s="2" t="s">
        <v>6405</v>
      </c>
      <c r="B122" s="5">
        <v>1170452082</v>
      </c>
    </row>
    <row r="123" spans="1:2" x14ac:dyDescent="0.2">
      <c r="A123" s="2" t="s">
        <v>6406</v>
      </c>
      <c r="B123" s="5">
        <v>918696805</v>
      </c>
    </row>
    <row r="124" spans="1:2" x14ac:dyDescent="0.2">
      <c r="A124" s="2" t="s">
        <v>6407</v>
      </c>
      <c r="B124" s="5">
        <v>91264926</v>
      </c>
    </row>
    <row r="125" spans="1:2" x14ac:dyDescent="0.2">
      <c r="A125" s="2" t="s">
        <v>6408</v>
      </c>
      <c r="B125" s="5">
        <v>73577194</v>
      </c>
    </row>
    <row r="126" spans="1:2" x14ac:dyDescent="0.2">
      <c r="A126" s="2" t="s">
        <v>6409</v>
      </c>
      <c r="B126" s="5">
        <v>763407390</v>
      </c>
    </row>
    <row r="127" spans="1:2" x14ac:dyDescent="0.2">
      <c r="A127" s="2" t="s">
        <v>6410</v>
      </c>
      <c r="B127" s="5">
        <v>114889868</v>
      </c>
    </row>
    <row r="128" spans="1:2" x14ac:dyDescent="0.2">
      <c r="A128" s="2" t="s">
        <v>6411</v>
      </c>
      <c r="B128" s="5">
        <v>149901837</v>
      </c>
    </row>
    <row r="129" spans="1:2" x14ac:dyDescent="0.2">
      <c r="A129" s="2" t="s">
        <v>6412</v>
      </c>
      <c r="B129" s="5">
        <v>62135295</v>
      </c>
    </row>
    <row r="130" spans="1:2" x14ac:dyDescent="0.2">
      <c r="A130" s="2" t="s">
        <v>6413</v>
      </c>
      <c r="B130" s="5">
        <v>1933100346</v>
      </c>
    </row>
    <row r="131" spans="1:2" x14ac:dyDescent="0.2">
      <c r="A131" s="2" t="s">
        <v>6414</v>
      </c>
      <c r="B131" s="5">
        <v>61582217</v>
      </c>
    </row>
    <row r="132" spans="1:2" x14ac:dyDescent="0.2">
      <c r="A132" s="2" t="s">
        <v>6415</v>
      </c>
      <c r="B132" s="5">
        <v>16747644</v>
      </c>
    </row>
    <row r="133" spans="1:2" x14ac:dyDescent="0.2">
      <c r="A133" s="2" t="s">
        <v>6416</v>
      </c>
      <c r="B133" s="5">
        <v>3627512</v>
      </c>
    </row>
    <row r="134" spans="1:2" x14ac:dyDescent="0.2">
      <c r="A134" s="2" t="s">
        <v>6417</v>
      </c>
      <c r="B134" s="5">
        <v>1656659</v>
      </c>
    </row>
    <row r="135" spans="1:2" x14ac:dyDescent="0.2">
      <c r="A135" s="2" t="s">
        <v>6418</v>
      </c>
      <c r="B135" s="5">
        <v>59616270</v>
      </c>
    </row>
    <row r="136" spans="1:2" x14ac:dyDescent="0.2">
      <c r="A136" s="2" t="s">
        <v>6419</v>
      </c>
      <c r="B136" s="5">
        <v>104234660</v>
      </c>
    </row>
    <row r="137" spans="1:2" x14ac:dyDescent="0.2">
      <c r="A137" s="2" t="s">
        <v>6420</v>
      </c>
      <c r="B137" s="5">
        <v>4352667341</v>
      </c>
    </row>
    <row r="138" spans="1:2" x14ac:dyDescent="0.2">
      <c r="A138" s="2" t="s">
        <v>6421</v>
      </c>
      <c r="B138" s="5">
        <v>151948929</v>
      </c>
    </row>
    <row r="139" spans="1:2" x14ac:dyDescent="0.2">
      <c r="A139" s="2" t="s">
        <v>6422</v>
      </c>
      <c r="B139" s="5">
        <v>29739371</v>
      </c>
    </row>
    <row r="140" spans="1:2" x14ac:dyDescent="0.2">
      <c r="A140" s="2" t="s">
        <v>6423</v>
      </c>
      <c r="B140" s="5">
        <v>7190000</v>
      </c>
    </row>
    <row r="141" spans="1:2" x14ac:dyDescent="0.2">
      <c r="A141" s="2" t="s">
        <v>6424</v>
      </c>
      <c r="B141" s="5">
        <v>91924527</v>
      </c>
    </row>
    <row r="142" spans="1:2" x14ac:dyDescent="0.2">
      <c r="A142" s="2" t="s">
        <v>6425</v>
      </c>
      <c r="B142" s="5">
        <v>600000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281402827</v>
      </c>
    </row>
    <row r="146" spans="1:2" x14ac:dyDescent="0.2">
      <c r="A146" s="2" t="s">
        <v>6429</v>
      </c>
      <c r="B146" s="5">
        <v>11851183934</v>
      </c>
    </row>
    <row r="147" spans="1:2" x14ac:dyDescent="0.2">
      <c r="A147" s="2" t="s">
        <v>6430</v>
      </c>
      <c r="B147" s="5">
        <v>4130657552</v>
      </c>
    </row>
    <row r="148" spans="1:2" x14ac:dyDescent="0.2">
      <c r="A148" s="2" t="s">
        <v>6431</v>
      </c>
      <c r="B148" s="5">
        <v>2214264297</v>
      </c>
    </row>
    <row r="149" spans="1:2" x14ac:dyDescent="0.2">
      <c r="A149" s="2" t="s">
        <v>6432</v>
      </c>
      <c r="B149" s="5">
        <v>1552223423</v>
      </c>
    </row>
    <row r="150" spans="1:2" x14ac:dyDescent="0.2">
      <c r="A150" s="2" t="s">
        <v>6433</v>
      </c>
      <c r="B150" s="5">
        <v>70762538</v>
      </c>
    </row>
    <row r="151" spans="1:2" x14ac:dyDescent="0.2">
      <c r="A151" s="2" t="s">
        <v>6434</v>
      </c>
      <c r="B151" s="5">
        <v>556887294</v>
      </c>
    </row>
    <row r="152" spans="1:2" x14ac:dyDescent="0.2">
      <c r="A152" s="2" t="s">
        <v>6435</v>
      </c>
      <c r="B152" s="5">
        <v>34391042</v>
      </c>
    </row>
    <row r="153" spans="1:2" x14ac:dyDescent="0.2">
      <c r="A153" s="2" t="s">
        <v>6436</v>
      </c>
      <c r="B153" s="5">
        <v>459572265</v>
      </c>
    </row>
    <row r="154" spans="1:2" x14ac:dyDescent="0.2">
      <c r="A154" s="2" t="s">
        <v>6437</v>
      </c>
      <c r="B154" s="5">
        <v>769975666</v>
      </c>
    </row>
    <row r="155" spans="1:2" x14ac:dyDescent="0.2">
      <c r="A155" s="2" t="s">
        <v>6438</v>
      </c>
      <c r="B155" s="5">
        <v>686845324</v>
      </c>
    </row>
    <row r="156" spans="1:2" x14ac:dyDescent="0.2">
      <c r="A156" s="2" t="s">
        <v>6439</v>
      </c>
      <c r="B156" s="5">
        <v>94486077</v>
      </c>
    </row>
    <row r="157" spans="1:2" x14ac:dyDescent="0.2">
      <c r="A157" s="2" t="s">
        <v>6440</v>
      </c>
      <c r="B157" s="5">
        <v>366219928</v>
      </c>
    </row>
    <row r="158" spans="1:2" x14ac:dyDescent="0.2">
      <c r="A158" s="2" t="s">
        <v>6441</v>
      </c>
      <c r="B158" s="5">
        <v>4496877480</v>
      </c>
    </row>
    <row r="159" spans="1:2" x14ac:dyDescent="0.2">
      <c r="A159" s="2" t="s">
        <v>6442</v>
      </c>
      <c r="B159" s="5">
        <v>2000</v>
      </c>
    </row>
    <row r="160" spans="1:2" x14ac:dyDescent="0.2">
      <c r="A160" s="2" t="s">
        <v>6443</v>
      </c>
      <c r="B160" s="5">
        <v>900</v>
      </c>
    </row>
    <row r="161" spans="1:2" x14ac:dyDescent="0.2">
      <c r="A161" s="2" t="s">
        <v>6444</v>
      </c>
      <c r="B161" s="5">
        <v>2000</v>
      </c>
    </row>
    <row r="162" spans="1:2" x14ac:dyDescent="0.2">
      <c r="A162" s="2" t="s">
        <v>6445</v>
      </c>
      <c r="B162" s="5">
        <v>1150</v>
      </c>
    </row>
    <row r="163" spans="1:2" x14ac:dyDescent="0.2">
      <c r="A163" s="2" t="s">
        <v>6446</v>
      </c>
      <c r="B163" s="5">
        <v>700</v>
      </c>
    </row>
    <row r="164" spans="1:2" x14ac:dyDescent="0.2">
      <c r="A164" s="2" t="s">
        <v>6447</v>
      </c>
      <c r="B164" s="5">
        <v>1000</v>
      </c>
    </row>
    <row r="165" spans="1:2" x14ac:dyDescent="0.2">
      <c r="A165" s="2" t="s">
        <v>6448</v>
      </c>
      <c r="B165" s="5">
        <v>590</v>
      </c>
    </row>
    <row r="166" spans="1:2" x14ac:dyDescent="0.2">
      <c r="A166" s="2" t="s">
        <v>6449</v>
      </c>
      <c r="B166" s="5">
        <v>490</v>
      </c>
    </row>
    <row r="167" spans="1:2" x14ac:dyDescent="0.2">
      <c r="A167" s="2" t="s">
        <v>6450</v>
      </c>
      <c r="B167" s="5">
        <v>150</v>
      </c>
    </row>
    <row r="168" spans="1:2" x14ac:dyDescent="0.2">
      <c r="A168" s="2" t="s">
        <v>6451</v>
      </c>
      <c r="B168" s="5">
        <v>680</v>
      </c>
    </row>
    <row r="169" spans="1:2" x14ac:dyDescent="0.2">
      <c r="A169" s="2" t="s">
        <v>6452</v>
      </c>
      <c r="B169" s="5">
        <v>2000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indexed="50"/>
  </sheetPr>
  <dimension ref="A1:G157"/>
  <sheetViews>
    <sheetView workbookViewId="0">
      <selection activeCell="F14" sqref="F14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44</v>
      </c>
    </row>
    <row r="2" spans="1:2" x14ac:dyDescent="0.2">
      <c r="A2" s="2" t="s">
        <v>6128</v>
      </c>
      <c r="B2" s="2">
        <v>87</v>
      </c>
    </row>
    <row r="3" spans="1:2" x14ac:dyDescent="0.2">
      <c r="A3" s="2" t="s">
        <v>6129</v>
      </c>
      <c r="B3" s="2">
        <v>2</v>
      </c>
    </row>
    <row r="4" spans="1:2" x14ac:dyDescent="0.2">
      <c r="A4" s="2" t="s">
        <v>6130</v>
      </c>
      <c r="B4" s="2">
        <v>16552</v>
      </c>
    </row>
    <row r="5" spans="1:2" x14ac:dyDescent="0.2">
      <c r="A5" s="2" t="s">
        <v>6131</v>
      </c>
      <c r="B5" s="2">
        <v>5771</v>
      </c>
    </row>
    <row r="6" spans="1:2" x14ac:dyDescent="0.2">
      <c r="A6" s="2" t="s">
        <v>6132</v>
      </c>
      <c r="B6" s="2">
        <v>1486</v>
      </c>
    </row>
    <row r="7" spans="1:2" x14ac:dyDescent="0.2">
      <c r="A7" s="2" t="s">
        <v>6133</v>
      </c>
      <c r="B7" s="2">
        <v>1001</v>
      </c>
    </row>
    <row r="8" spans="1:2" x14ac:dyDescent="0.2">
      <c r="A8" s="2" t="s">
        <v>6134</v>
      </c>
      <c r="B8" s="2">
        <v>77</v>
      </c>
    </row>
    <row r="9" spans="1:2" x14ac:dyDescent="0.2">
      <c r="A9" s="2" t="s">
        <v>6135</v>
      </c>
      <c r="B9" s="2">
        <v>36</v>
      </c>
    </row>
    <row r="10" spans="1:2" x14ac:dyDescent="0.2">
      <c r="A10" s="2" t="s">
        <v>6136</v>
      </c>
      <c r="B10" s="2">
        <v>12</v>
      </c>
    </row>
    <row r="11" spans="1:2" x14ac:dyDescent="0.2">
      <c r="A11" s="2" t="s">
        <v>6137</v>
      </c>
      <c r="B11" s="2">
        <v>3</v>
      </c>
    </row>
    <row r="12" spans="1:2" x14ac:dyDescent="0.2">
      <c r="A12" s="2" t="s">
        <v>6138</v>
      </c>
      <c r="B12" s="2">
        <v>3</v>
      </c>
    </row>
    <row r="13" spans="1:2" x14ac:dyDescent="0.2">
      <c r="A13" s="2" t="s">
        <v>6139</v>
      </c>
      <c r="B13" s="2">
        <v>10</v>
      </c>
    </row>
    <row r="14" spans="1:2" x14ac:dyDescent="0.2">
      <c r="A14" s="2" t="s">
        <v>6140</v>
      </c>
      <c r="B14" s="2">
        <v>1</v>
      </c>
    </row>
    <row r="15" spans="1:2" x14ac:dyDescent="0.2">
      <c r="A15" s="2" t="s">
        <v>6141</v>
      </c>
      <c r="B15" s="2">
        <v>10</v>
      </c>
    </row>
    <row r="16" spans="1:2" x14ac:dyDescent="0.2">
      <c r="A16" s="2" t="s">
        <v>6142</v>
      </c>
      <c r="B16" s="2">
        <v>2</v>
      </c>
    </row>
    <row r="17" spans="1:2" x14ac:dyDescent="0.2">
      <c r="A17" s="2" t="s">
        <v>6143</v>
      </c>
      <c r="B17" s="2">
        <v>30</v>
      </c>
    </row>
    <row r="18" spans="1:2" x14ac:dyDescent="0.2">
      <c r="A18" s="2" t="s">
        <v>6144</v>
      </c>
      <c r="B18" s="2">
        <v>787</v>
      </c>
    </row>
    <row r="19" spans="1:2" x14ac:dyDescent="0.2">
      <c r="A19" s="2" t="s">
        <v>6145</v>
      </c>
      <c r="B19" s="2">
        <v>326.60000000000002</v>
      </c>
    </row>
    <row r="20" spans="1:2" x14ac:dyDescent="0.2">
      <c r="A20" s="2" t="s">
        <v>6146</v>
      </c>
      <c r="B20" s="2">
        <v>98</v>
      </c>
    </row>
    <row r="21" spans="1:2" x14ac:dyDescent="0.2">
      <c r="A21" s="2" t="s">
        <v>6147</v>
      </c>
      <c r="B21" s="2">
        <v>665.7</v>
      </c>
    </row>
    <row r="22" spans="1:2" x14ac:dyDescent="0.2">
      <c r="A22" s="2" t="s">
        <v>6148</v>
      </c>
      <c r="B22" s="2">
        <v>235.4</v>
      </c>
    </row>
    <row r="23" spans="1:2" x14ac:dyDescent="0.2">
      <c r="A23" s="2" t="s">
        <v>6149</v>
      </c>
      <c r="B23" s="2">
        <v>786.6</v>
      </c>
    </row>
    <row r="24" spans="1:2" x14ac:dyDescent="0.2">
      <c r="A24" s="2" t="s">
        <v>6150</v>
      </c>
      <c r="B24" s="2">
        <v>184.5</v>
      </c>
    </row>
    <row r="25" spans="1:2" x14ac:dyDescent="0.2">
      <c r="A25" s="2" t="s">
        <v>6151</v>
      </c>
      <c r="B25" s="2">
        <v>420.9</v>
      </c>
    </row>
    <row r="26" spans="1:2" x14ac:dyDescent="0.2">
      <c r="A26" s="2" t="s">
        <v>6152</v>
      </c>
      <c r="B26" s="2">
        <v>2986.8</v>
      </c>
    </row>
    <row r="27" spans="1:2" x14ac:dyDescent="0.2">
      <c r="A27" s="2" t="s">
        <v>6153</v>
      </c>
      <c r="B27" s="2">
        <v>1783</v>
      </c>
    </row>
    <row r="28" spans="1:2" x14ac:dyDescent="0.2">
      <c r="A28" s="2" t="s">
        <v>6154</v>
      </c>
      <c r="B28" s="2">
        <v>809.2</v>
      </c>
    </row>
    <row r="29" spans="1:2" x14ac:dyDescent="0.2">
      <c r="A29" s="2" t="s">
        <v>6155</v>
      </c>
      <c r="B29" s="2">
        <v>1037.5999999999999</v>
      </c>
    </row>
    <row r="30" spans="1:2" x14ac:dyDescent="0.2">
      <c r="A30" s="2" t="s">
        <v>6156</v>
      </c>
      <c r="B30" s="2">
        <v>6616.6</v>
      </c>
    </row>
    <row r="31" spans="1:2" x14ac:dyDescent="0.2">
      <c r="A31" s="2" t="s">
        <v>6157</v>
      </c>
      <c r="B31" s="2">
        <v>3818</v>
      </c>
    </row>
    <row r="32" spans="1:2" x14ac:dyDescent="0.2">
      <c r="A32" s="2" t="s">
        <v>6158</v>
      </c>
      <c r="B32" s="2">
        <v>345.2</v>
      </c>
    </row>
    <row r="33" spans="1:7" x14ac:dyDescent="0.2">
      <c r="A33" s="2" t="s">
        <v>6159</v>
      </c>
      <c r="B33" s="2">
        <v>4163.2</v>
      </c>
    </row>
    <row r="34" spans="1:7" x14ac:dyDescent="0.2">
      <c r="A34" s="2" t="s">
        <v>6160</v>
      </c>
      <c r="B34" s="2">
        <v>643</v>
      </c>
    </row>
    <row r="35" spans="1:7" x14ac:dyDescent="0.2">
      <c r="A35" s="2" t="s">
        <v>6161</v>
      </c>
      <c r="B35" s="2">
        <v>177</v>
      </c>
    </row>
    <row r="36" spans="1:7" x14ac:dyDescent="0.2">
      <c r="A36" s="2" t="s">
        <v>6162</v>
      </c>
      <c r="B36" s="2">
        <v>58</v>
      </c>
    </row>
    <row r="37" spans="1:7" x14ac:dyDescent="0.2">
      <c r="A37" s="2" t="s">
        <v>6163</v>
      </c>
      <c r="B37" s="2">
        <v>65</v>
      </c>
    </row>
    <row r="38" spans="1:7" x14ac:dyDescent="0.2">
      <c r="A38" s="2" t="s">
        <v>6164</v>
      </c>
      <c r="B38" s="2">
        <v>74</v>
      </c>
    </row>
    <row r="39" spans="1:7" x14ac:dyDescent="0.2">
      <c r="A39" s="2" t="s">
        <v>6165</v>
      </c>
      <c r="B39" s="2">
        <v>13</v>
      </c>
      <c r="G39" s="3" t="s">
        <v>6464</v>
      </c>
    </row>
    <row r="40" spans="1:7" x14ac:dyDescent="0.2">
      <c r="A40" s="2" t="s">
        <v>6166</v>
      </c>
      <c r="B40" s="2">
        <v>152</v>
      </c>
    </row>
    <row r="41" spans="1:7" x14ac:dyDescent="0.2">
      <c r="A41" s="2" t="s">
        <v>6167</v>
      </c>
      <c r="B41" s="2">
        <v>26</v>
      </c>
    </row>
    <row r="42" spans="1:7" x14ac:dyDescent="0.2">
      <c r="A42" s="2" t="s">
        <v>6168</v>
      </c>
      <c r="B42" s="2">
        <v>18</v>
      </c>
    </row>
    <row r="43" spans="1:7" x14ac:dyDescent="0.2">
      <c r="A43" s="2" t="s">
        <v>6169</v>
      </c>
      <c r="B43" s="2">
        <v>75</v>
      </c>
    </row>
    <row r="44" spans="1:7" x14ac:dyDescent="0.2">
      <c r="A44" s="2" t="s">
        <v>6170</v>
      </c>
      <c r="B44" s="2">
        <v>1301</v>
      </c>
    </row>
    <row r="45" spans="1:7" x14ac:dyDescent="0.2">
      <c r="A45" s="2" t="s">
        <v>6171</v>
      </c>
      <c r="B45" s="2">
        <v>357</v>
      </c>
    </row>
    <row r="46" spans="1:7" x14ac:dyDescent="0.2">
      <c r="A46" s="2" t="s">
        <v>6172</v>
      </c>
      <c r="B46" s="2">
        <v>215</v>
      </c>
    </row>
    <row r="47" spans="1:7" x14ac:dyDescent="0.2">
      <c r="A47" s="2" t="s">
        <v>6173</v>
      </c>
      <c r="B47" s="2">
        <v>50</v>
      </c>
    </row>
    <row r="48" spans="1:7" x14ac:dyDescent="0.2">
      <c r="A48" s="2" t="s">
        <v>6174</v>
      </c>
      <c r="B48" s="2">
        <v>17</v>
      </c>
    </row>
    <row r="49" spans="1:2" x14ac:dyDescent="0.2">
      <c r="A49" s="2" t="s">
        <v>6175</v>
      </c>
      <c r="B49" s="2">
        <v>17</v>
      </c>
    </row>
    <row r="50" spans="1:2" x14ac:dyDescent="0.2">
      <c r="A50" s="2" t="s">
        <v>6176</v>
      </c>
      <c r="B50" s="2">
        <v>19</v>
      </c>
    </row>
    <row r="51" spans="1:2" x14ac:dyDescent="0.2">
      <c r="A51" s="2" t="s">
        <v>6177</v>
      </c>
      <c r="B51" s="2">
        <v>13</v>
      </c>
    </row>
    <row r="52" spans="1:2" x14ac:dyDescent="0.2">
      <c r="A52" s="2" t="s">
        <v>6178</v>
      </c>
      <c r="B52" s="2">
        <v>13</v>
      </c>
    </row>
    <row r="53" spans="1:2" x14ac:dyDescent="0.2">
      <c r="A53" s="2" t="s">
        <v>6179</v>
      </c>
      <c r="B53" s="2">
        <v>33</v>
      </c>
    </row>
    <row r="54" spans="1:2" x14ac:dyDescent="0.2">
      <c r="A54" s="2" t="s">
        <v>6180</v>
      </c>
      <c r="B54" s="2">
        <v>9</v>
      </c>
    </row>
    <row r="55" spans="1:2" x14ac:dyDescent="0.2">
      <c r="A55" s="2" t="s">
        <v>6181</v>
      </c>
      <c r="B55" s="2">
        <v>37</v>
      </c>
    </row>
    <row r="56" spans="1:2" x14ac:dyDescent="0.2">
      <c r="A56" s="2" t="s">
        <v>6182</v>
      </c>
      <c r="B56" s="2">
        <v>423</v>
      </c>
    </row>
    <row r="57" spans="1:2" x14ac:dyDescent="0.2">
      <c r="A57" s="2" t="s">
        <v>6183</v>
      </c>
      <c r="B57" s="2">
        <v>97</v>
      </c>
    </row>
    <row r="58" spans="1:2" x14ac:dyDescent="0.2">
      <c r="A58" s="2" t="s">
        <v>6184</v>
      </c>
      <c r="B58" s="2">
        <v>6920</v>
      </c>
    </row>
    <row r="59" spans="1:2" x14ac:dyDescent="0.2">
      <c r="A59" s="2" t="s">
        <v>6185</v>
      </c>
      <c r="B59" s="2">
        <v>1125</v>
      </c>
    </row>
    <row r="60" spans="1:2" x14ac:dyDescent="0.2">
      <c r="A60" s="2" t="s">
        <v>6186</v>
      </c>
      <c r="B60" s="2">
        <v>515</v>
      </c>
    </row>
    <row r="61" spans="1:2" x14ac:dyDescent="0.2">
      <c r="A61" s="2" t="s">
        <v>6187</v>
      </c>
      <c r="B61" s="2">
        <v>764</v>
      </c>
    </row>
    <row r="62" spans="1:2" x14ac:dyDescent="0.2">
      <c r="A62" s="2" t="s">
        <v>6188</v>
      </c>
      <c r="B62" s="2">
        <v>469</v>
      </c>
    </row>
    <row r="63" spans="1:2" x14ac:dyDescent="0.2">
      <c r="A63" s="2" t="s">
        <v>6189</v>
      </c>
      <c r="B63" s="2">
        <v>37</v>
      </c>
    </row>
    <row r="64" spans="1:2" x14ac:dyDescent="0.2">
      <c r="A64" s="2" t="s">
        <v>6190</v>
      </c>
      <c r="B64" s="2">
        <v>2364</v>
      </c>
    </row>
    <row r="65" spans="1:2" x14ac:dyDescent="0.2">
      <c r="A65" s="2" t="s">
        <v>6191</v>
      </c>
      <c r="B65" s="2">
        <v>67</v>
      </c>
    </row>
    <row r="66" spans="1:2" x14ac:dyDescent="0.2">
      <c r="A66" s="2" t="s">
        <v>6192</v>
      </c>
      <c r="B66" s="2">
        <v>278</v>
      </c>
    </row>
    <row r="67" spans="1:2" x14ac:dyDescent="0.2">
      <c r="A67" s="2" t="s">
        <v>6193</v>
      </c>
      <c r="B67" s="2">
        <v>224</v>
      </c>
    </row>
    <row r="68" spans="1:2" x14ac:dyDescent="0.2">
      <c r="A68" s="2" t="s">
        <v>6194</v>
      </c>
      <c r="B68" s="2">
        <v>12763</v>
      </c>
    </row>
    <row r="69" spans="1:2" x14ac:dyDescent="0.2">
      <c r="A69" s="2" t="s">
        <v>6195</v>
      </c>
      <c r="B69" s="2">
        <v>4209</v>
      </c>
    </row>
    <row r="70" spans="1:2" x14ac:dyDescent="0.2">
      <c r="A70" s="2" t="s">
        <v>6196</v>
      </c>
      <c r="B70" s="2">
        <v>6029</v>
      </c>
    </row>
    <row r="71" spans="1:2" x14ac:dyDescent="0.2">
      <c r="A71" s="2" t="s">
        <v>6197</v>
      </c>
      <c r="B71" s="2">
        <v>1028</v>
      </c>
    </row>
    <row r="72" spans="1:2" x14ac:dyDescent="0.2">
      <c r="A72" s="2" t="s">
        <v>6198</v>
      </c>
      <c r="B72" s="2">
        <v>484</v>
      </c>
    </row>
    <row r="73" spans="1:2" x14ac:dyDescent="0.2">
      <c r="A73" s="2" t="s">
        <v>6199</v>
      </c>
      <c r="B73" s="2">
        <v>624</v>
      </c>
    </row>
    <row r="74" spans="1:2" x14ac:dyDescent="0.2">
      <c r="A74" s="2" t="s">
        <v>6200</v>
      </c>
      <c r="B74" s="2">
        <v>441</v>
      </c>
    </row>
    <row r="75" spans="1:2" x14ac:dyDescent="0.2">
      <c r="A75" s="2" t="s">
        <v>6201</v>
      </c>
      <c r="B75" s="2">
        <v>25</v>
      </c>
    </row>
    <row r="76" spans="1:2" x14ac:dyDescent="0.2">
      <c r="A76" s="2" t="s">
        <v>6202</v>
      </c>
      <c r="B76" s="2">
        <v>2022</v>
      </c>
    </row>
    <row r="77" spans="1:2" x14ac:dyDescent="0.2">
      <c r="A77" s="2" t="s">
        <v>6203</v>
      </c>
      <c r="B77" s="2">
        <v>50</v>
      </c>
    </row>
    <row r="78" spans="1:2" x14ac:dyDescent="0.2">
      <c r="A78" s="2" t="s">
        <v>6204</v>
      </c>
      <c r="B78" s="2">
        <v>278</v>
      </c>
    </row>
    <row r="79" spans="1:2" x14ac:dyDescent="0.2">
      <c r="A79" s="2" t="s">
        <v>6205</v>
      </c>
      <c r="B79" s="2">
        <v>187</v>
      </c>
    </row>
    <row r="80" spans="1:2" x14ac:dyDescent="0.2">
      <c r="A80" s="2" t="s">
        <v>6206</v>
      </c>
      <c r="B80" s="2">
        <v>11168</v>
      </c>
    </row>
    <row r="81" spans="1:2" x14ac:dyDescent="0.2">
      <c r="A81" s="2" t="s">
        <v>6207</v>
      </c>
      <c r="B81" s="2">
        <v>3579</v>
      </c>
    </row>
    <row r="82" spans="1:2" x14ac:dyDescent="0.2">
      <c r="A82" s="2" t="s">
        <v>6208</v>
      </c>
      <c r="B82" s="2">
        <v>119</v>
      </c>
    </row>
    <row r="83" spans="1:2" x14ac:dyDescent="0.2">
      <c r="A83" s="2" t="s">
        <v>6209</v>
      </c>
      <c r="B83" s="2">
        <v>58</v>
      </c>
    </row>
    <row r="84" spans="1:2" x14ac:dyDescent="0.2">
      <c r="A84" s="2" t="s">
        <v>6210</v>
      </c>
      <c r="B84" s="2">
        <v>64</v>
      </c>
    </row>
    <row r="85" spans="1:2" x14ac:dyDescent="0.2">
      <c r="A85" s="2" t="s">
        <v>6211</v>
      </c>
      <c r="B85" s="2">
        <v>105</v>
      </c>
    </row>
    <row r="86" spans="1:2" x14ac:dyDescent="0.2">
      <c r="A86" s="2" t="s">
        <v>6212</v>
      </c>
      <c r="B86" s="2">
        <v>29</v>
      </c>
    </row>
    <row r="87" spans="1:2" x14ac:dyDescent="0.2">
      <c r="A87" s="2" t="s">
        <v>6213</v>
      </c>
      <c r="B87" s="2">
        <v>0</v>
      </c>
    </row>
    <row r="88" spans="1:2" x14ac:dyDescent="0.2">
      <c r="A88" s="2" t="s">
        <v>6214</v>
      </c>
      <c r="B88" s="2">
        <v>114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5</v>
      </c>
    </row>
    <row r="92" spans="1:2" x14ac:dyDescent="0.2">
      <c r="A92" s="2" t="s">
        <v>6218</v>
      </c>
      <c r="B92" s="2">
        <v>494</v>
      </c>
    </row>
    <row r="93" spans="1:2" x14ac:dyDescent="0.2">
      <c r="A93" s="2" t="s">
        <v>6219</v>
      </c>
      <c r="B93" s="2">
        <v>174</v>
      </c>
    </row>
    <row r="94" spans="1:2" x14ac:dyDescent="0.2">
      <c r="A94" s="2" t="s">
        <v>6220</v>
      </c>
      <c r="B94" s="2">
        <v>747</v>
      </c>
    </row>
    <row r="95" spans="1:2" x14ac:dyDescent="0.2">
      <c r="A95" s="2" t="s">
        <v>6221</v>
      </c>
      <c r="B95" s="2">
        <v>52</v>
      </c>
    </row>
    <row r="96" spans="1:2" x14ac:dyDescent="0.2">
      <c r="A96" s="2" t="s">
        <v>6222</v>
      </c>
      <c r="B96" s="2">
        <v>7</v>
      </c>
    </row>
    <row r="97" spans="1:2" x14ac:dyDescent="0.2">
      <c r="A97" s="2" t="s">
        <v>6223</v>
      </c>
      <c r="B97" s="2">
        <v>26</v>
      </c>
    </row>
    <row r="98" spans="1:2" x14ac:dyDescent="0.2">
      <c r="A98" s="2" t="s">
        <v>6224</v>
      </c>
      <c r="B98" s="2">
        <v>30</v>
      </c>
    </row>
    <row r="99" spans="1:2" x14ac:dyDescent="0.2">
      <c r="A99" s="2" t="s">
        <v>6225</v>
      </c>
      <c r="B99" s="2">
        <v>38</v>
      </c>
    </row>
    <row r="100" spans="1:2" x14ac:dyDescent="0.2">
      <c r="A100" s="2" t="s">
        <v>6226</v>
      </c>
      <c r="B100" s="2">
        <v>308</v>
      </c>
    </row>
    <row r="101" spans="1:2" x14ac:dyDescent="0.2">
      <c r="A101" s="2" t="s">
        <v>6227</v>
      </c>
      <c r="B101" s="2">
        <v>96</v>
      </c>
    </row>
    <row r="102" spans="1:2" x14ac:dyDescent="0.2">
      <c r="A102" s="2" t="s">
        <v>6228</v>
      </c>
      <c r="B102" s="2">
        <v>5</v>
      </c>
    </row>
    <row r="103" spans="1:2" x14ac:dyDescent="0.2">
      <c r="A103" s="2" t="s">
        <v>6229</v>
      </c>
      <c r="B103" s="2">
        <v>172</v>
      </c>
    </row>
    <row r="104" spans="1:2" x14ac:dyDescent="0.2">
      <c r="A104" s="2" t="s">
        <v>6230</v>
      </c>
      <c r="B104" s="2">
        <v>1481</v>
      </c>
    </row>
    <row r="105" spans="1:2" x14ac:dyDescent="0.2">
      <c r="A105" s="2" t="s">
        <v>6231</v>
      </c>
      <c r="B105" s="2">
        <v>645</v>
      </c>
    </row>
    <row r="106" spans="1:2" x14ac:dyDescent="0.2">
      <c r="A106" s="2" t="s">
        <v>6232</v>
      </c>
      <c r="B106" s="2">
        <v>720</v>
      </c>
    </row>
    <row r="107" spans="1:2" x14ac:dyDescent="0.2">
      <c r="A107" s="2" t="s">
        <v>6233</v>
      </c>
      <c r="B107" s="2">
        <v>52</v>
      </c>
    </row>
    <row r="108" spans="1:2" x14ac:dyDescent="0.2">
      <c r="A108" s="2" t="s">
        <v>6234</v>
      </c>
      <c r="B108" s="2">
        <v>7</v>
      </c>
    </row>
    <row r="109" spans="1:2" x14ac:dyDescent="0.2">
      <c r="A109" s="2" t="s">
        <v>6235</v>
      </c>
      <c r="B109" s="2">
        <v>26</v>
      </c>
    </row>
    <row r="110" spans="1:2" x14ac:dyDescent="0.2">
      <c r="A110" s="2" t="s">
        <v>6236</v>
      </c>
      <c r="B110" s="2">
        <v>30</v>
      </c>
    </row>
    <row r="111" spans="1:2" x14ac:dyDescent="0.2">
      <c r="A111" s="2" t="s">
        <v>6237</v>
      </c>
      <c r="B111" s="2">
        <v>38</v>
      </c>
    </row>
    <row r="112" spans="1:2" x14ac:dyDescent="0.2">
      <c r="A112" s="2" t="s">
        <v>6238</v>
      </c>
      <c r="B112" s="2">
        <v>287</v>
      </c>
    </row>
    <row r="113" spans="1:2" x14ac:dyDescent="0.2">
      <c r="A113" s="2" t="s">
        <v>6239</v>
      </c>
      <c r="B113" s="2">
        <v>96</v>
      </c>
    </row>
    <row r="114" spans="1:2" x14ac:dyDescent="0.2">
      <c r="A114" s="2" t="s">
        <v>6240</v>
      </c>
      <c r="B114" s="2">
        <v>5</v>
      </c>
    </row>
    <row r="115" spans="1:2" x14ac:dyDescent="0.2">
      <c r="A115" s="2" t="s">
        <v>6241</v>
      </c>
      <c r="B115" s="2">
        <v>163</v>
      </c>
    </row>
    <row r="116" spans="1:2" x14ac:dyDescent="0.2">
      <c r="A116" s="2" t="s">
        <v>6242</v>
      </c>
      <c r="B116" s="2">
        <v>1424</v>
      </c>
    </row>
    <row r="117" spans="1:2" x14ac:dyDescent="0.2">
      <c r="A117" s="2" t="s">
        <v>6243</v>
      </c>
      <c r="B117" s="2">
        <v>598</v>
      </c>
    </row>
    <row r="118" spans="1:2" x14ac:dyDescent="0.2">
      <c r="A118" s="2" t="s">
        <v>6244</v>
      </c>
      <c r="B118" s="2">
        <v>57</v>
      </c>
    </row>
    <row r="119" spans="1:2" x14ac:dyDescent="0.2">
      <c r="A119" s="2" t="s">
        <v>6245</v>
      </c>
      <c r="B119" s="2">
        <v>6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4</v>
      </c>
    </row>
    <row r="122" spans="1:2" x14ac:dyDescent="0.2">
      <c r="A122" s="2" t="s">
        <v>6248</v>
      </c>
      <c r="B122" s="2">
        <v>6</v>
      </c>
    </row>
    <row r="123" spans="1:2" x14ac:dyDescent="0.2">
      <c r="A123" s="2" t="s">
        <v>6249</v>
      </c>
      <c r="B123" s="2">
        <v>4</v>
      </c>
    </row>
    <row r="124" spans="1:2" x14ac:dyDescent="0.2">
      <c r="A124" s="2" t="s">
        <v>6250</v>
      </c>
      <c r="B124" s="2">
        <v>18</v>
      </c>
    </row>
    <row r="125" spans="1:2" x14ac:dyDescent="0.2">
      <c r="A125" s="2" t="s">
        <v>6251</v>
      </c>
      <c r="B125" s="2">
        <v>32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3</v>
      </c>
    </row>
    <row r="128" spans="1:2" x14ac:dyDescent="0.2">
      <c r="A128" s="2" t="s">
        <v>6254</v>
      </c>
      <c r="B128" s="2">
        <v>130</v>
      </c>
    </row>
    <row r="129" spans="1:2" x14ac:dyDescent="0.2">
      <c r="A129" s="2" t="s">
        <v>6255</v>
      </c>
      <c r="B129" s="2">
        <v>32</v>
      </c>
    </row>
    <row r="130" spans="1:2" x14ac:dyDescent="0.2">
      <c r="A130" s="2" t="s">
        <v>6256</v>
      </c>
      <c r="B130" s="2">
        <v>3953</v>
      </c>
    </row>
    <row r="131" spans="1:2" x14ac:dyDescent="0.2">
      <c r="A131" s="2" t="s">
        <v>6257</v>
      </c>
      <c r="B131" s="2">
        <v>845</v>
      </c>
    </row>
    <row r="132" spans="1:2" x14ac:dyDescent="0.2">
      <c r="A132" s="2" t="s">
        <v>6258</v>
      </c>
      <c r="B132" s="2">
        <v>648</v>
      </c>
    </row>
    <row r="133" spans="1:2" x14ac:dyDescent="0.2">
      <c r="A133" s="2" t="s">
        <v>6259</v>
      </c>
      <c r="B133" s="2">
        <v>786</v>
      </c>
    </row>
    <row r="134" spans="1:2" x14ac:dyDescent="0.2">
      <c r="A134" s="2" t="s">
        <v>6260</v>
      </c>
      <c r="B134" s="2">
        <v>195</v>
      </c>
    </row>
    <row r="135" spans="1:2" x14ac:dyDescent="0.2">
      <c r="A135" s="2" t="s">
        <v>6261</v>
      </c>
      <c r="B135" s="2">
        <v>291</v>
      </c>
    </row>
    <row r="136" spans="1:2" x14ac:dyDescent="0.2">
      <c r="A136" s="2" t="s">
        <v>6262</v>
      </c>
      <c r="B136" s="2">
        <v>566</v>
      </c>
    </row>
    <row r="137" spans="1:2" x14ac:dyDescent="0.2">
      <c r="A137" s="2" t="s">
        <v>6263</v>
      </c>
      <c r="B137" s="2">
        <v>104</v>
      </c>
    </row>
    <row r="138" spans="1:2" x14ac:dyDescent="0.2">
      <c r="A138" s="2" t="s">
        <v>6264</v>
      </c>
      <c r="B138" s="2">
        <v>285</v>
      </c>
    </row>
    <row r="139" spans="1:2" x14ac:dyDescent="0.2">
      <c r="A139" s="2" t="s">
        <v>6265</v>
      </c>
      <c r="B139" s="2">
        <v>234</v>
      </c>
    </row>
    <row r="140" spans="1:2" x14ac:dyDescent="0.2">
      <c r="A140" s="2" t="s">
        <v>6266</v>
      </c>
      <c r="B140" s="2">
        <v>2102</v>
      </c>
    </row>
    <row r="141" spans="1:2" x14ac:dyDescent="0.2">
      <c r="A141" s="2" t="s">
        <v>6267</v>
      </c>
      <c r="B141" s="2">
        <v>405</v>
      </c>
    </row>
    <row r="142" spans="1:2" x14ac:dyDescent="0.2">
      <c r="A142" s="2" t="s">
        <v>6268</v>
      </c>
      <c r="B142" s="2">
        <v>589</v>
      </c>
    </row>
    <row r="143" spans="1:2" x14ac:dyDescent="0.2">
      <c r="A143" s="2" t="s">
        <v>6269</v>
      </c>
      <c r="B143" s="2">
        <v>1760</v>
      </c>
    </row>
    <row r="144" spans="1:2" x14ac:dyDescent="0.2">
      <c r="A144" s="2" t="s">
        <v>6270</v>
      </c>
      <c r="B144" s="2">
        <v>1357220</v>
      </c>
    </row>
    <row r="145" spans="1:2" x14ac:dyDescent="0.2">
      <c r="A145" s="2" t="s">
        <v>6271</v>
      </c>
      <c r="B145" s="2">
        <v>196160</v>
      </c>
    </row>
    <row r="146" spans="1:2" x14ac:dyDescent="0.2">
      <c r="A146" s="2" t="s">
        <v>6272</v>
      </c>
      <c r="B146" s="2">
        <v>159331</v>
      </c>
    </row>
    <row r="147" spans="1:2" x14ac:dyDescent="0.2">
      <c r="A147" s="2" t="s">
        <v>6273</v>
      </c>
      <c r="B147" s="2">
        <v>209378</v>
      </c>
    </row>
    <row r="148" spans="1:2" x14ac:dyDescent="0.2">
      <c r="A148" s="2" t="s">
        <v>6274</v>
      </c>
      <c r="B148" s="2">
        <v>23991</v>
      </c>
    </row>
    <row r="149" spans="1:2" x14ac:dyDescent="0.2">
      <c r="A149" s="2" t="s">
        <v>6275</v>
      </c>
      <c r="B149" s="2">
        <v>61373</v>
      </c>
    </row>
    <row r="150" spans="1:2" x14ac:dyDescent="0.2">
      <c r="A150" s="2" t="s">
        <v>6276</v>
      </c>
      <c r="B150" s="2">
        <v>110681</v>
      </c>
    </row>
    <row r="151" spans="1:2" x14ac:dyDescent="0.2">
      <c r="A151" s="2" t="s">
        <v>6277</v>
      </c>
      <c r="B151" s="2">
        <v>34916</v>
      </c>
    </row>
    <row r="152" spans="1:2" x14ac:dyDescent="0.2">
      <c r="A152" s="2" t="s">
        <v>6278</v>
      </c>
      <c r="B152" s="2">
        <v>117848</v>
      </c>
    </row>
    <row r="153" spans="1:2" x14ac:dyDescent="0.2">
      <c r="A153" s="2" t="s">
        <v>6279</v>
      </c>
      <c r="B153" s="2">
        <v>68716</v>
      </c>
    </row>
    <row r="154" spans="1:2" x14ac:dyDescent="0.2">
      <c r="A154" s="2" t="s">
        <v>6280</v>
      </c>
      <c r="B154" s="2">
        <v>575099</v>
      </c>
    </row>
    <row r="155" spans="1:2" x14ac:dyDescent="0.2">
      <c r="A155" s="2" t="s">
        <v>6281</v>
      </c>
      <c r="B155" s="2">
        <v>116925</v>
      </c>
    </row>
    <row r="156" spans="1:2" x14ac:dyDescent="0.2">
      <c r="A156" s="2" t="s">
        <v>6282</v>
      </c>
      <c r="B156" s="2">
        <v>200607</v>
      </c>
    </row>
    <row r="157" spans="1:2" x14ac:dyDescent="0.2">
      <c r="A157" s="2" t="s">
        <v>6283</v>
      </c>
      <c r="B157" s="2">
        <v>441903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indexed="50"/>
  </sheetPr>
  <dimension ref="A1:B180"/>
  <sheetViews>
    <sheetView topLeftCell="A10" workbookViewId="0">
      <selection activeCell="F14" sqref="F14"/>
    </sheetView>
  </sheetViews>
  <sheetFormatPr defaultRowHeight="11.25" x14ac:dyDescent="0.2"/>
  <cols>
    <col min="1" max="1" width="9.140625" style="3"/>
    <col min="2" max="2" width="14.5703125" style="6" bestFit="1" customWidth="1"/>
    <col min="3" max="257" width="9.140625" style="3"/>
    <col min="258" max="258" width="14.5703125" style="3" bestFit="1" customWidth="1"/>
    <col min="259" max="513" width="9.140625" style="3"/>
    <col min="514" max="514" width="14.5703125" style="3" bestFit="1" customWidth="1"/>
    <col min="515" max="769" width="9.140625" style="3"/>
    <col min="770" max="770" width="14.5703125" style="3" bestFit="1" customWidth="1"/>
    <col min="771" max="1025" width="9.140625" style="3"/>
    <col min="1026" max="1026" width="14.5703125" style="3" bestFit="1" customWidth="1"/>
    <col min="1027" max="1281" width="9.140625" style="3"/>
    <col min="1282" max="1282" width="14.5703125" style="3" bestFit="1" customWidth="1"/>
    <col min="1283" max="1537" width="9.140625" style="3"/>
    <col min="1538" max="1538" width="14.5703125" style="3" bestFit="1" customWidth="1"/>
    <col min="1539" max="1793" width="9.140625" style="3"/>
    <col min="1794" max="1794" width="14.5703125" style="3" bestFit="1" customWidth="1"/>
    <col min="1795" max="2049" width="9.140625" style="3"/>
    <col min="2050" max="2050" width="14.5703125" style="3" bestFit="1" customWidth="1"/>
    <col min="2051" max="2305" width="9.140625" style="3"/>
    <col min="2306" max="2306" width="14.5703125" style="3" bestFit="1" customWidth="1"/>
    <col min="2307" max="2561" width="9.140625" style="3"/>
    <col min="2562" max="2562" width="14.5703125" style="3" bestFit="1" customWidth="1"/>
    <col min="2563" max="2817" width="9.140625" style="3"/>
    <col min="2818" max="2818" width="14.5703125" style="3" bestFit="1" customWidth="1"/>
    <col min="2819" max="3073" width="9.140625" style="3"/>
    <col min="3074" max="3074" width="14.5703125" style="3" bestFit="1" customWidth="1"/>
    <col min="3075" max="3329" width="9.140625" style="3"/>
    <col min="3330" max="3330" width="14.5703125" style="3" bestFit="1" customWidth="1"/>
    <col min="3331" max="3585" width="9.140625" style="3"/>
    <col min="3586" max="3586" width="14.5703125" style="3" bestFit="1" customWidth="1"/>
    <col min="3587" max="3841" width="9.140625" style="3"/>
    <col min="3842" max="3842" width="14.5703125" style="3" bestFit="1" customWidth="1"/>
    <col min="3843" max="4097" width="9.140625" style="3"/>
    <col min="4098" max="4098" width="14.5703125" style="3" bestFit="1" customWidth="1"/>
    <col min="4099" max="4353" width="9.140625" style="3"/>
    <col min="4354" max="4354" width="14.5703125" style="3" bestFit="1" customWidth="1"/>
    <col min="4355" max="4609" width="9.140625" style="3"/>
    <col min="4610" max="4610" width="14.5703125" style="3" bestFit="1" customWidth="1"/>
    <col min="4611" max="4865" width="9.140625" style="3"/>
    <col min="4866" max="4866" width="14.5703125" style="3" bestFit="1" customWidth="1"/>
    <col min="4867" max="5121" width="9.140625" style="3"/>
    <col min="5122" max="5122" width="14.5703125" style="3" bestFit="1" customWidth="1"/>
    <col min="5123" max="5377" width="9.140625" style="3"/>
    <col min="5378" max="5378" width="14.5703125" style="3" bestFit="1" customWidth="1"/>
    <col min="5379" max="5633" width="9.140625" style="3"/>
    <col min="5634" max="5634" width="14.5703125" style="3" bestFit="1" customWidth="1"/>
    <col min="5635" max="5889" width="9.140625" style="3"/>
    <col min="5890" max="5890" width="14.5703125" style="3" bestFit="1" customWidth="1"/>
    <col min="5891" max="6145" width="9.140625" style="3"/>
    <col min="6146" max="6146" width="14.5703125" style="3" bestFit="1" customWidth="1"/>
    <col min="6147" max="6401" width="9.140625" style="3"/>
    <col min="6402" max="6402" width="14.5703125" style="3" bestFit="1" customWidth="1"/>
    <col min="6403" max="6657" width="9.140625" style="3"/>
    <col min="6658" max="6658" width="14.5703125" style="3" bestFit="1" customWidth="1"/>
    <col min="6659" max="6913" width="9.140625" style="3"/>
    <col min="6914" max="6914" width="14.5703125" style="3" bestFit="1" customWidth="1"/>
    <col min="6915" max="7169" width="9.140625" style="3"/>
    <col min="7170" max="7170" width="14.5703125" style="3" bestFit="1" customWidth="1"/>
    <col min="7171" max="7425" width="9.140625" style="3"/>
    <col min="7426" max="7426" width="14.5703125" style="3" bestFit="1" customWidth="1"/>
    <col min="7427" max="7681" width="9.140625" style="3"/>
    <col min="7682" max="7682" width="14.5703125" style="3" bestFit="1" customWidth="1"/>
    <col min="7683" max="7937" width="9.140625" style="3"/>
    <col min="7938" max="7938" width="14.5703125" style="3" bestFit="1" customWidth="1"/>
    <col min="7939" max="8193" width="9.140625" style="3"/>
    <col min="8194" max="8194" width="14.5703125" style="3" bestFit="1" customWidth="1"/>
    <col min="8195" max="8449" width="9.140625" style="3"/>
    <col min="8450" max="8450" width="14.5703125" style="3" bestFit="1" customWidth="1"/>
    <col min="8451" max="8705" width="9.140625" style="3"/>
    <col min="8706" max="8706" width="14.5703125" style="3" bestFit="1" customWidth="1"/>
    <col min="8707" max="8961" width="9.140625" style="3"/>
    <col min="8962" max="8962" width="14.5703125" style="3" bestFit="1" customWidth="1"/>
    <col min="8963" max="9217" width="9.140625" style="3"/>
    <col min="9218" max="9218" width="14.5703125" style="3" bestFit="1" customWidth="1"/>
    <col min="9219" max="9473" width="9.140625" style="3"/>
    <col min="9474" max="9474" width="14.5703125" style="3" bestFit="1" customWidth="1"/>
    <col min="9475" max="9729" width="9.140625" style="3"/>
    <col min="9730" max="9730" width="14.5703125" style="3" bestFit="1" customWidth="1"/>
    <col min="9731" max="9985" width="9.140625" style="3"/>
    <col min="9986" max="9986" width="14.5703125" style="3" bestFit="1" customWidth="1"/>
    <col min="9987" max="10241" width="9.140625" style="3"/>
    <col min="10242" max="10242" width="14.5703125" style="3" bestFit="1" customWidth="1"/>
    <col min="10243" max="10497" width="9.140625" style="3"/>
    <col min="10498" max="10498" width="14.5703125" style="3" bestFit="1" customWidth="1"/>
    <col min="10499" max="10753" width="9.140625" style="3"/>
    <col min="10754" max="10754" width="14.5703125" style="3" bestFit="1" customWidth="1"/>
    <col min="10755" max="11009" width="9.140625" style="3"/>
    <col min="11010" max="11010" width="14.5703125" style="3" bestFit="1" customWidth="1"/>
    <col min="11011" max="11265" width="9.140625" style="3"/>
    <col min="11266" max="11266" width="14.5703125" style="3" bestFit="1" customWidth="1"/>
    <col min="11267" max="11521" width="9.140625" style="3"/>
    <col min="11522" max="11522" width="14.5703125" style="3" bestFit="1" customWidth="1"/>
    <col min="11523" max="11777" width="9.140625" style="3"/>
    <col min="11778" max="11778" width="14.5703125" style="3" bestFit="1" customWidth="1"/>
    <col min="11779" max="12033" width="9.140625" style="3"/>
    <col min="12034" max="12034" width="14.5703125" style="3" bestFit="1" customWidth="1"/>
    <col min="12035" max="12289" width="9.140625" style="3"/>
    <col min="12290" max="12290" width="14.5703125" style="3" bestFit="1" customWidth="1"/>
    <col min="12291" max="12545" width="9.140625" style="3"/>
    <col min="12546" max="12546" width="14.5703125" style="3" bestFit="1" customWidth="1"/>
    <col min="12547" max="12801" width="9.140625" style="3"/>
    <col min="12802" max="12802" width="14.5703125" style="3" bestFit="1" customWidth="1"/>
    <col min="12803" max="13057" width="9.140625" style="3"/>
    <col min="13058" max="13058" width="14.5703125" style="3" bestFit="1" customWidth="1"/>
    <col min="13059" max="13313" width="9.140625" style="3"/>
    <col min="13314" max="13314" width="14.5703125" style="3" bestFit="1" customWidth="1"/>
    <col min="13315" max="13569" width="9.140625" style="3"/>
    <col min="13570" max="13570" width="14.5703125" style="3" bestFit="1" customWidth="1"/>
    <col min="13571" max="13825" width="9.140625" style="3"/>
    <col min="13826" max="13826" width="14.5703125" style="3" bestFit="1" customWidth="1"/>
    <col min="13827" max="14081" width="9.140625" style="3"/>
    <col min="14082" max="14082" width="14.5703125" style="3" bestFit="1" customWidth="1"/>
    <col min="14083" max="14337" width="9.140625" style="3"/>
    <col min="14338" max="14338" width="14.5703125" style="3" bestFit="1" customWidth="1"/>
    <col min="14339" max="14593" width="9.140625" style="3"/>
    <col min="14594" max="14594" width="14.5703125" style="3" bestFit="1" customWidth="1"/>
    <col min="14595" max="14849" width="9.140625" style="3"/>
    <col min="14850" max="14850" width="14.5703125" style="3" bestFit="1" customWidth="1"/>
    <col min="14851" max="15105" width="9.140625" style="3"/>
    <col min="15106" max="15106" width="14.5703125" style="3" bestFit="1" customWidth="1"/>
    <col min="15107" max="15361" width="9.140625" style="3"/>
    <col min="15362" max="15362" width="14.5703125" style="3" bestFit="1" customWidth="1"/>
    <col min="15363" max="15617" width="9.140625" style="3"/>
    <col min="15618" max="15618" width="14.5703125" style="3" bestFit="1" customWidth="1"/>
    <col min="15619" max="15873" width="9.140625" style="3"/>
    <col min="15874" max="15874" width="14.5703125" style="3" bestFit="1" customWidth="1"/>
    <col min="15875" max="16129" width="9.140625" style="3"/>
    <col min="16130" max="16130" width="14.5703125" style="3" bestFit="1" customWidth="1"/>
    <col min="16131" max="16384" width="9.140625" style="3"/>
  </cols>
  <sheetData>
    <row r="1" spans="1:2" x14ac:dyDescent="0.2">
      <c r="A1" s="2" t="s">
        <v>6284</v>
      </c>
      <c r="B1" s="5">
        <v>2196905</v>
      </c>
    </row>
    <row r="2" spans="1:2" x14ac:dyDescent="0.2">
      <c r="A2" s="2" t="s">
        <v>6285</v>
      </c>
      <c r="B2" s="5">
        <v>725157</v>
      </c>
    </row>
    <row r="3" spans="1:2" x14ac:dyDescent="0.2">
      <c r="A3" s="2" t="s">
        <v>6286</v>
      </c>
      <c r="B3" s="5">
        <v>274867</v>
      </c>
    </row>
    <row r="4" spans="1:2" x14ac:dyDescent="0.2">
      <c r="A4" s="2" t="s">
        <v>6287</v>
      </c>
      <c r="B4" s="5">
        <v>397177</v>
      </c>
    </row>
    <row r="5" spans="1:2" x14ac:dyDescent="0.2">
      <c r="A5" s="2" t="s">
        <v>6288</v>
      </c>
      <c r="B5" s="5">
        <v>310436</v>
      </c>
    </row>
    <row r="6" spans="1:2" x14ac:dyDescent="0.2">
      <c r="A6" s="2" t="s">
        <v>6289</v>
      </c>
      <c r="B6" s="5">
        <v>9941</v>
      </c>
    </row>
    <row r="7" spans="1:2" x14ac:dyDescent="0.2">
      <c r="A7" s="2" t="s">
        <v>6290</v>
      </c>
      <c r="B7" s="5">
        <v>484963</v>
      </c>
    </row>
    <row r="8" spans="1:2" x14ac:dyDescent="0.2">
      <c r="A8" s="2" t="s">
        <v>6291</v>
      </c>
      <c r="B8" s="5">
        <v>6795</v>
      </c>
    </row>
    <row r="9" spans="1:2" x14ac:dyDescent="0.2">
      <c r="A9" s="2" t="s">
        <v>6292</v>
      </c>
      <c r="B9" s="5">
        <v>105710</v>
      </c>
    </row>
    <row r="10" spans="1:2" x14ac:dyDescent="0.2">
      <c r="A10" s="2" t="s">
        <v>6293</v>
      </c>
      <c r="B10" s="5">
        <v>63303</v>
      </c>
    </row>
    <row r="11" spans="1:2" x14ac:dyDescent="0.2">
      <c r="A11" s="2" t="s">
        <v>6294</v>
      </c>
      <c r="B11" s="5">
        <v>4575254</v>
      </c>
    </row>
    <row r="12" spans="1:2" x14ac:dyDescent="0.2">
      <c r="A12" s="2" t="s">
        <v>6295</v>
      </c>
      <c r="B12" s="5">
        <v>1109048</v>
      </c>
    </row>
    <row r="13" spans="1:2" x14ac:dyDescent="0.2">
      <c r="A13" s="2" t="s">
        <v>6296</v>
      </c>
      <c r="B13" s="5">
        <v>1898928</v>
      </c>
    </row>
    <row r="14" spans="1:2" x14ac:dyDescent="0.2">
      <c r="A14" s="2" t="s">
        <v>6297</v>
      </c>
      <c r="B14" s="5">
        <v>687679</v>
      </c>
    </row>
    <row r="15" spans="1:2" x14ac:dyDescent="0.2">
      <c r="A15" s="2" t="s">
        <v>6298</v>
      </c>
      <c r="B15" s="5">
        <v>263079</v>
      </c>
    </row>
    <row r="16" spans="1:2" x14ac:dyDescent="0.2">
      <c r="A16" s="2" t="s">
        <v>6299</v>
      </c>
      <c r="B16" s="5">
        <v>331384</v>
      </c>
    </row>
    <row r="17" spans="1:2" x14ac:dyDescent="0.2">
      <c r="A17" s="2" t="s">
        <v>6300</v>
      </c>
      <c r="B17" s="5">
        <v>296206</v>
      </c>
    </row>
    <row r="18" spans="1:2" x14ac:dyDescent="0.2">
      <c r="A18" s="2" t="s">
        <v>6301</v>
      </c>
      <c r="B18" s="5">
        <v>7567</v>
      </c>
    </row>
    <row r="19" spans="1:2" x14ac:dyDescent="0.2">
      <c r="A19" s="2" t="s">
        <v>6302</v>
      </c>
      <c r="B19" s="5">
        <v>389916</v>
      </c>
    </row>
    <row r="20" spans="1:2" x14ac:dyDescent="0.2">
      <c r="A20" s="2" t="s">
        <v>6303</v>
      </c>
      <c r="B20" s="5">
        <v>4815</v>
      </c>
    </row>
    <row r="21" spans="1:2" x14ac:dyDescent="0.2">
      <c r="A21" s="2" t="s">
        <v>6304</v>
      </c>
      <c r="B21" s="5">
        <v>105710</v>
      </c>
    </row>
    <row r="22" spans="1:2" x14ac:dyDescent="0.2">
      <c r="A22" s="2" t="s">
        <v>6305</v>
      </c>
      <c r="B22" s="5">
        <v>47404</v>
      </c>
    </row>
    <row r="23" spans="1:2" x14ac:dyDescent="0.2">
      <c r="A23" s="2" t="s">
        <v>6306</v>
      </c>
      <c r="B23" s="5">
        <v>4032688</v>
      </c>
    </row>
    <row r="24" spans="1:2" x14ac:dyDescent="0.2">
      <c r="A24" s="2" t="s">
        <v>6307</v>
      </c>
      <c r="B24" s="5">
        <v>904080</v>
      </c>
    </row>
    <row r="25" spans="1:2" x14ac:dyDescent="0.2">
      <c r="A25" s="2" t="s">
        <v>6308</v>
      </c>
      <c r="B25" s="5">
        <v>49867</v>
      </c>
    </row>
    <row r="26" spans="1:2" x14ac:dyDescent="0.2">
      <c r="A26" s="2" t="s">
        <v>6309</v>
      </c>
      <c r="B26" s="5">
        <v>90198</v>
      </c>
    </row>
    <row r="27" spans="1:2" x14ac:dyDescent="0.2">
      <c r="A27" s="2" t="s">
        <v>6310</v>
      </c>
      <c r="B27" s="5">
        <v>44445</v>
      </c>
    </row>
    <row r="28" spans="1:2" x14ac:dyDescent="0.2">
      <c r="A28" s="2" t="s">
        <v>6311</v>
      </c>
      <c r="B28" s="5">
        <v>124619</v>
      </c>
    </row>
    <row r="29" spans="1:2" x14ac:dyDescent="0.2">
      <c r="A29" s="2" t="s">
        <v>6312</v>
      </c>
      <c r="B29" s="5">
        <v>57810</v>
      </c>
    </row>
    <row r="30" spans="1:2" x14ac:dyDescent="0.2">
      <c r="A30" s="2" t="s">
        <v>6313</v>
      </c>
      <c r="B30" s="5">
        <v>0</v>
      </c>
    </row>
    <row r="31" spans="1:2" x14ac:dyDescent="0.2">
      <c r="A31" s="2" t="s">
        <v>6314</v>
      </c>
      <c r="B31" s="5">
        <v>33980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402209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1290</v>
      </c>
    </row>
    <row r="36" spans="1:2" x14ac:dyDescent="0.2">
      <c r="A36" s="2" t="s">
        <v>6319</v>
      </c>
      <c r="B36" s="5">
        <v>67890</v>
      </c>
    </row>
    <row r="37" spans="1:2" x14ac:dyDescent="0.2">
      <c r="A37" s="2" t="s">
        <v>6320</v>
      </c>
      <c r="B37" s="5">
        <v>1807289</v>
      </c>
    </row>
    <row r="38" spans="1:2" x14ac:dyDescent="0.2">
      <c r="A38" s="2" t="s">
        <v>6321</v>
      </c>
      <c r="B38" s="5">
        <v>533018</v>
      </c>
    </row>
    <row r="39" spans="1:2" x14ac:dyDescent="0.2">
      <c r="A39" s="2" t="s">
        <v>6322</v>
      </c>
      <c r="B39" s="5">
        <v>242470</v>
      </c>
    </row>
    <row r="40" spans="1:2" x14ac:dyDescent="0.2">
      <c r="A40" s="2" t="s">
        <v>6323</v>
      </c>
      <c r="B40" s="5">
        <v>342052</v>
      </c>
    </row>
    <row r="41" spans="1:2" x14ac:dyDescent="0.2">
      <c r="A41" s="2" t="s">
        <v>6324</v>
      </c>
      <c r="B41" s="5">
        <v>244086</v>
      </c>
    </row>
    <row r="42" spans="1:2" x14ac:dyDescent="0.2">
      <c r="A42" s="2" t="s">
        <v>6325</v>
      </c>
      <c r="B42" s="5">
        <v>7947</v>
      </c>
    </row>
    <row r="43" spans="1:2" x14ac:dyDescent="0.2">
      <c r="A43" s="2" t="s">
        <v>6326</v>
      </c>
      <c r="B43" s="5">
        <v>385166</v>
      </c>
    </row>
    <row r="44" spans="1:2" x14ac:dyDescent="0.2">
      <c r="A44" s="2" t="s">
        <v>6327</v>
      </c>
      <c r="B44" s="5">
        <v>5317</v>
      </c>
    </row>
    <row r="45" spans="1:2" x14ac:dyDescent="0.2">
      <c r="A45" s="2" t="s">
        <v>6328</v>
      </c>
      <c r="B45" s="5">
        <v>55497</v>
      </c>
    </row>
    <row r="46" spans="1:2" x14ac:dyDescent="0.2">
      <c r="A46" s="2" t="s">
        <v>6329</v>
      </c>
      <c r="B46" s="5">
        <v>51306</v>
      </c>
    </row>
    <row r="47" spans="1:2" x14ac:dyDescent="0.2">
      <c r="A47" s="2" t="s">
        <v>6330</v>
      </c>
      <c r="B47" s="5">
        <v>3674148</v>
      </c>
    </row>
    <row r="48" spans="1:2" x14ac:dyDescent="0.2">
      <c r="A48" s="2" t="s">
        <v>6331</v>
      </c>
      <c r="B48" s="5">
        <v>924677</v>
      </c>
    </row>
    <row r="49" spans="1:2" x14ac:dyDescent="0.2">
      <c r="A49" s="2" t="s">
        <v>6332</v>
      </c>
      <c r="B49" s="5">
        <v>1518655</v>
      </c>
    </row>
    <row r="50" spans="1:2" x14ac:dyDescent="0.2">
      <c r="A50" s="2" t="s">
        <v>6333</v>
      </c>
      <c r="B50" s="5">
        <v>497250</v>
      </c>
    </row>
    <row r="51" spans="1:2" x14ac:dyDescent="0.2">
      <c r="A51" s="2" t="s">
        <v>6334</v>
      </c>
      <c r="B51" s="5">
        <v>231034</v>
      </c>
    </row>
    <row r="52" spans="1:2" x14ac:dyDescent="0.2">
      <c r="A52" s="2" t="s">
        <v>6335</v>
      </c>
      <c r="B52" s="5">
        <v>283855</v>
      </c>
    </row>
    <row r="53" spans="1:2" x14ac:dyDescent="0.2">
      <c r="A53" s="2" t="s">
        <v>6336</v>
      </c>
      <c r="B53" s="5">
        <v>230748</v>
      </c>
    </row>
    <row r="54" spans="1:2" x14ac:dyDescent="0.2">
      <c r="A54" s="2" t="s">
        <v>6337</v>
      </c>
      <c r="B54" s="5">
        <v>5973</v>
      </c>
    </row>
    <row r="55" spans="1:2" x14ac:dyDescent="0.2">
      <c r="A55" s="2" t="s">
        <v>6338</v>
      </c>
      <c r="B55" s="5">
        <v>307777</v>
      </c>
    </row>
    <row r="56" spans="1:2" x14ac:dyDescent="0.2">
      <c r="A56" s="2" t="s">
        <v>6339</v>
      </c>
      <c r="B56" s="5">
        <v>3802</v>
      </c>
    </row>
    <row r="57" spans="1:2" x14ac:dyDescent="0.2">
      <c r="A57" s="2" t="s">
        <v>6340</v>
      </c>
      <c r="B57" s="5">
        <v>55497</v>
      </c>
    </row>
    <row r="58" spans="1:2" x14ac:dyDescent="0.2">
      <c r="A58" s="2" t="s">
        <v>6341</v>
      </c>
      <c r="B58" s="5">
        <v>36541</v>
      </c>
    </row>
    <row r="59" spans="1:2" x14ac:dyDescent="0.2">
      <c r="A59" s="2" t="s">
        <v>6342</v>
      </c>
      <c r="B59" s="5">
        <v>3171132</v>
      </c>
    </row>
    <row r="60" spans="1:2" x14ac:dyDescent="0.2">
      <c r="A60" s="2" t="s">
        <v>6343</v>
      </c>
      <c r="B60" s="5">
        <v>740954</v>
      </c>
    </row>
    <row r="61" spans="1:2" x14ac:dyDescent="0.2">
      <c r="A61" s="2" t="s">
        <v>6344</v>
      </c>
      <c r="B61" s="5">
        <v>49264</v>
      </c>
    </row>
    <row r="62" spans="1:2" x14ac:dyDescent="0.2">
      <c r="A62" s="2" t="s">
        <v>6345</v>
      </c>
      <c r="B62" s="5">
        <v>87716</v>
      </c>
    </row>
    <row r="63" spans="1:2" x14ac:dyDescent="0.2">
      <c r="A63" s="2" t="s">
        <v>6346</v>
      </c>
      <c r="B63" s="5">
        <v>44445</v>
      </c>
    </row>
    <row r="64" spans="1:2" x14ac:dyDescent="0.2">
      <c r="A64" s="2" t="s">
        <v>6347</v>
      </c>
      <c r="B64" s="5">
        <v>124619</v>
      </c>
    </row>
    <row r="65" spans="1:2" x14ac:dyDescent="0.2">
      <c r="A65" s="2" t="s">
        <v>6348</v>
      </c>
      <c r="B65" s="5">
        <v>56017</v>
      </c>
    </row>
    <row r="66" spans="1:2" x14ac:dyDescent="0.2">
      <c r="A66" s="2" t="s">
        <v>6349</v>
      </c>
      <c r="B66" s="5">
        <v>0</v>
      </c>
    </row>
    <row r="67" spans="1:2" x14ac:dyDescent="0.2">
      <c r="A67" s="2" t="s">
        <v>6350</v>
      </c>
      <c r="B67" s="5">
        <v>30580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1030</v>
      </c>
    </row>
    <row r="71" spans="1:2" x14ac:dyDescent="0.2">
      <c r="A71" s="2" t="s">
        <v>6354</v>
      </c>
      <c r="B71" s="5">
        <v>393671</v>
      </c>
    </row>
    <row r="72" spans="1:2" x14ac:dyDescent="0.2">
      <c r="A72" s="2" t="s">
        <v>6355</v>
      </c>
      <c r="B72" s="5">
        <v>66499</v>
      </c>
    </row>
    <row r="73" spans="1:2" x14ac:dyDescent="0.2">
      <c r="A73" s="2" t="s">
        <v>6356</v>
      </c>
      <c r="B73" s="5">
        <v>186444</v>
      </c>
    </row>
    <row r="74" spans="1:2" x14ac:dyDescent="0.2">
      <c r="A74" s="2" t="s">
        <v>6357</v>
      </c>
      <c r="B74" s="5">
        <v>22837</v>
      </c>
    </row>
    <row r="75" spans="1:2" x14ac:dyDescent="0.2">
      <c r="A75" s="2" t="s">
        <v>6358</v>
      </c>
      <c r="B75" s="5">
        <v>3389</v>
      </c>
    </row>
    <row r="76" spans="1:2" x14ac:dyDescent="0.2">
      <c r="A76" s="2" t="s">
        <v>6359</v>
      </c>
      <c r="B76" s="5">
        <v>12209</v>
      </c>
    </row>
    <row r="77" spans="1:2" x14ac:dyDescent="0.2">
      <c r="A77" s="2" t="s">
        <v>6360</v>
      </c>
      <c r="B77" s="5">
        <v>18116</v>
      </c>
    </row>
    <row r="78" spans="1:2" x14ac:dyDescent="0.2">
      <c r="A78" s="2" t="s">
        <v>6361</v>
      </c>
      <c r="B78" s="5">
        <v>7790</v>
      </c>
    </row>
    <row r="79" spans="1:2" x14ac:dyDescent="0.2">
      <c r="A79" s="2" t="s">
        <v>6362</v>
      </c>
      <c r="B79" s="5">
        <v>42566</v>
      </c>
    </row>
    <row r="80" spans="1:2" x14ac:dyDescent="0.2">
      <c r="A80" s="2" t="s">
        <v>6363</v>
      </c>
      <c r="B80" s="5">
        <v>13608</v>
      </c>
    </row>
    <row r="81" spans="1:2" x14ac:dyDescent="0.2">
      <c r="A81" s="2" t="s">
        <v>6364</v>
      </c>
      <c r="B81" s="5">
        <v>782</v>
      </c>
    </row>
    <row r="82" spans="1:2" x14ac:dyDescent="0.2">
      <c r="A82" s="2" t="s">
        <v>6365</v>
      </c>
      <c r="B82" s="5">
        <v>63382</v>
      </c>
    </row>
    <row r="83" spans="1:2" x14ac:dyDescent="0.2">
      <c r="A83" s="2" t="s">
        <v>6366</v>
      </c>
      <c r="B83" s="5">
        <v>371123</v>
      </c>
    </row>
    <row r="84" spans="1:2" x14ac:dyDescent="0.2">
      <c r="A84" s="2" t="s">
        <v>6367</v>
      </c>
      <c r="B84" s="5">
        <v>135146</v>
      </c>
    </row>
    <row r="85" spans="1:2" x14ac:dyDescent="0.2">
      <c r="A85" s="2" t="s">
        <v>6368</v>
      </c>
      <c r="B85" s="5">
        <v>174018</v>
      </c>
    </row>
    <row r="86" spans="1:2" x14ac:dyDescent="0.2">
      <c r="A86" s="2" t="s">
        <v>6369</v>
      </c>
      <c r="B86" s="5">
        <v>19077</v>
      </c>
    </row>
    <row r="87" spans="1:2" x14ac:dyDescent="0.2">
      <c r="A87" s="2" t="s">
        <v>6370</v>
      </c>
      <c r="B87" s="5">
        <v>3389</v>
      </c>
    </row>
    <row r="88" spans="1:2" x14ac:dyDescent="0.2">
      <c r="A88" s="2" t="s">
        <v>6371</v>
      </c>
      <c r="B88" s="5">
        <v>10226</v>
      </c>
    </row>
    <row r="89" spans="1:2" x14ac:dyDescent="0.2">
      <c r="A89" s="2" t="s">
        <v>6372</v>
      </c>
      <c r="B89" s="5">
        <v>10422</v>
      </c>
    </row>
    <row r="90" spans="1:2" x14ac:dyDescent="0.2">
      <c r="A90" s="2" t="s">
        <v>6373</v>
      </c>
      <c r="B90" s="5">
        <v>7108</v>
      </c>
    </row>
    <row r="91" spans="1:2" x14ac:dyDescent="0.2">
      <c r="A91" s="2" t="s">
        <v>6374</v>
      </c>
      <c r="B91" s="5">
        <v>37583</v>
      </c>
    </row>
    <row r="92" spans="1:2" x14ac:dyDescent="0.2">
      <c r="A92" s="2" t="s">
        <v>6375</v>
      </c>
      <c r="B92" s="5">
        <v>8568</v>
      </c>
    </row>
    <row r="93" spans="1:2" x14ac:dyDescent="0.2">
      <c r="A93" s="2" t="s">
        <v>6376</v>
      </c>
      <c r="B93" s="5">
        <v>782</v>
      </c>
    </row>
    <row r="94" spans="1:2" x14ac:dyDescent="0.2">
      <c r="A94" s="2" t="s">
        <v>6377</v>
      </c>
      <c r="B94" s="5">
        <v>61634</v>
      </c>
    </row>
    <row r="95" spans="1:2" x14ac:dyDescent="0.2">
      <c r="A95" s="2" t="s">
        <v>6378</v>
      </c>
      <c r="B95" s="5">
        <v>332807</v>
      </c>
    </row>
    <row r="96" spans="1:2" x14ac:dyDescent="0.2">
      <c r="A96" s="2" t="s">
        <v>6379</v>
      </c>
      <c r="B96" s="5">
        <v>127889</v>
      </c>
    </row>
    <row r="97" spans="1:2" x14ac:dyDescent="0.2">
      <c r="A97" s="2" t="s">
        <v>6380</v>
      </c>
      <c r="B97" s="5">
        <v>152643</v>
      </c>
    </row>
    <row r="98" spans="1:2" x14ac:dyDescent="0.2">
      <c r="A98" s="2" t="s">
        <v>6381</v>
      </c>
      <c r="B98" s="5">
        <v>15653</v>
      </c>
    </row>
    <row r="99" spans="1:2" x14ac:dyDescent="0.2">
      <c r="A99" s="2" t="s">
        <v>6382</v>
      </c>
      <c r="B99" s="5">
        <v>2922</v>
      </c>
    </row>
    <row r="100" spans="1:2" x14ac:dyDescent="0.2">
      <c r="A100" s="2" t="s">
        <v>6383</v>
      </c>
      <c r="B100" s="5">
        <v>9612</v>
      </c>
    </row>
    <row r="101" spans="1:2" x14ac:dyDescent="0.2">
      <c r="A101" s="2" t="s">
        <v>6384</v>
      </c>
      <c r="B101" s="5">
        <v>13776</v>
      </c>
    </row>
    <row r="102" spans="1:2" x14ac:dyDescent="0.2">
      <c r="A102" s="2" t="s">
        <v>6385</v>
      </c>
      <c r="B102" s="5">
        <v>6123</v>
      </c>
    </row>
    <row r="103" spans="1:2" x14ac:dyDescent="0.2">
      <c r="A103" s="2" t="s">
        <v>6386</v>
      </c>
      <c r="B103" s="5">
        <v>37934</v>
      </c>
    </row>
    <row r="104" spans="1:2" x14ac:dyDescent="0.2">
      <c r="A104" s="2" t="s">
        <v>6387</v>
      </c>
      <c r="B104" s="5">
        <v>12051</v>
      </c>
    </row>
    <row r="105" spans="1:2" x14ac:dyDescent="0.2">
      <c r="A105" s="2" t="s">
        <v>6388</v>
      </c>
      <c r="B105" s="5">
        <v>622</v>
      </c>
    </row>
    <row r="106" spans="1:2" x14ac:dyDescent="0.2">
      <c r="A106" s="2" t="s">
        <v>6389</v>
      </c>
      <c r="B106" s="5">
        <v>55272</v>
      </c>
    </row>
    <row r="107" spans="1:2" x14ac:dyDescent="0.2">
      <c r="A107" s="2" t="s">
        <v>6390</v>
      </c>
      <c r="B107" s="5">
        <v>306608</v>
      </c>
    </row>
    <row r="108" spans="1:2" x14ac:dyDescent="0.2">
      <c r="A108" s="2" t="s">
        <v>6391</v>
      </c>
      <c r="B108" s="5">
        <v>115381</v>
      </c>
    </row>
    <row r="109" spans="1:2" x14ac:dyDescent="0.2">
      <c r="A109" s="2" t="s">
        <v>6392</v>
      </c>
      <c r="B109" s="5">
        <v>135360</v>
      </c>
    </row>
    <row r="110" spans="1:2" x14ac:dyDescent="0.2">
      <c r="A110" s="2" t="s">
        <v>6393</v>
      </c>
      <c r="B110" s="5">
        <v>14337</v>
      </c>
    </row>
    <row r="111" spans="1:2" x14ac:dyDescent="0.2">
      <c r="A111" s="2" t="s">
        <v>6394</v>
      </c>
      <c r="B111" s="5">
        <v>2922</v>
      </c>
    </row>
    <row r="112" spans="1:2" x14ac:dyDescent="0.2">
      <c r="A112" s="2" t="s">
        <v>6395</v>
      </c>
      <c r="B112" s="5">
        <v>7883</v>
      </c>
    </row>
    <row r="113" spans="1:2" x14ac:dyDescent="0.2">
      <c r="A113" s="2" t="s">
        <v>6396</v>
      </c>
      <c r="B113" s="5">
        <v>7842</v>
      </c>
    </row>
    <row r="114" spans="1:2" x14ac:dyDescent="0.2">
      <c r="A114" s="2" t="s">
        <v>6397</v>
      </c>
      <c r="B114" s="5">
        <v>5441</v>
      </c>
    </row>
    <row r="115" spans="1:2" x14ac:dyDescent="0.2">
      <c r="A115" s="2" t="s">
        <v>6398</v>
      </c>
      <c r="B115" s="5">
        <v>32933</v>
      </c>
    </row>
    <row r="116" spans="1:2" x14ac:dyDescent="0.2">
      <c r="A116" s="2" t="s">
        <v>6399</v>
      </c>
      <c r="B116" s="5">
        <v>7011</v>
      </c>
    </row>
    <row r="117" spans="1:2" x14ac:dyDescent="0.2">
      <c r="A117" s="2" t="s">
        <v>6400</v>
      </c>
      <c r="B117" s="5">
        <v>622</v>
      </c>
    </row>
    <row r="118" spans="1:2" x14ac:dyDescent="0.2">
      <c r="A118" s="2" t="s">
        <v>6401</v>
      </c>
      <c r="B118" s="5">
        <v>53733</v>
      </c>
    </row>
    <row r="119" spans="1:2" x14ac:dyDescent="0.2">
      <c r="A119" s="2" t="s">
        <v>6402</v>
      </c>
      <c r="B119" s="5">
        <v>268084</v>
      </c>
    </row>
    <row r="120" spans="1:2" x14ac:dyDescent="0.2">
      <c r="A120" s="2" t="s">
        <v>6403</v>
      </c>
      <c r="B120" s="5">
        <v>108180</v>
      </c>
    </row>
    <row r="121" spans="1:2" x14ac:dyDescent="0.2">
      <c r="A121" s="2" t="s">
        <v>6404</v>
      </c>
      <c r="B121" s="5">
        <v>973175227</v>
      </c>
    </row>
    <row r="122" spans="1:2" x14ac:dyDescent="0.2">
      <c r="A122" s="2" t="s">
        <v>6405</v>
      </c>
      <c r="B122" s="5">
        <v>849840451</v>
      </c>
    </row>
    <row r="123" spans="1:2" x14ac:dyDescent="0.2">
      <c r="A123" s="2" t="s">
        <v>6406</v>
      </c>
      <c r="B123" s="5">
        <v>678105105</v>
      </c>
    </row>
    <row r="124" spans="1:2" x14ac:dyDescent="0.2">
      <c r="A124" s="2" t="s">
        <v>6407</v>
      </c>
      <c r="B124" s="5">
        <v>38911204</v>
      </c>
    </row>
    <row r="125" spans="1:2" x14ac:dyDescent="0.2">
      <c r="A125" s="2" t="s">
        <v>6408</v>
      </c>
      <c r="B125" s="5">
        <v>61197828</v>
      </c>
    </row>
    <row r="126" spans="1:2" x14ac:dyDescent="0.2">
      <c r="A126" s="2" t="s">
        <v>6409</v>
      </c>
      <c r="B126" s="5">
        <v>718630000</v>
      </c>
    </row>
    <row r="127" spans="1:2" x14ac:dyDescent="0.2">
      <c r="A127" s="2" t="s">
        <v>6410</v>
      </c>
      <c r="B127" s="5">
        <v>81140643</v>
      </c>
    </row>
    <row r="128" spans="1:2" x14ac:dyDescent="0.2">
      <c r="A128" s="2" t="s">
        <v>6411</v>
      </c>
      <c r="B128" s="5">
        <v>109934495</v>
      </c>
    </row>
    <row r="129" spans="1:2" x14ac:dyDescent="0.2">
      <c r="A129" s="2" t="s">
        <v>6412</v>
      </c>
      <c r="B129" s="5">
        <v>43336953</v>
      </c>
    </row>
    <row r="130" spans="1:2" x14ac:dyDescent="0.2">
      <c r="A130" s="2" t="s">
        <v>6413</v>
      </c>
      <c r="B130" s="5">
        <v>1822323549</v>
      </c>
    </row>
    <row r="131" spans="1:2" x14ac:dyDescent="0.2">
      <c r="A131" s="2" t="s">
        <v>6414</v>
      </c>
      <c r="B131" s="5">
        <v>53201503</v>
      </c>
    </row>
    <row r="132" spans="1:2" x14ac:dyDescent="0.2">
      <c r="A132" s="2" t="s">
        <v>6415</v>
      </c>
      <c r="B132" s="5">
        <v>4614858</v>
      </c>
    </row>
    <row r="133" spans="1:2" x14ac:dyDescent="0.2">
      <c r="A133" s="2" t="s">
        <v>6416</v>
      </c>
      <c r="B133" s="5">
        <v>2701449</v>
      </c>
    </row>
    <row r="134" spans="1:2" x14ac:dyDescent="0.2">
      <c r="A134" s="2" t="s">
        <v>6417</v>
      </c>
      <c r="B134" s="5">
        <v>1656659</v>
      </c>
    </row>
    <row r="135" spans="1:2" x14ac:dyDescent="0.2">
      <c r="A135" s="2" t="s">
        <v>6418</v>
      </c>
      <c r="B135" s="5">
        <v>49376576</v>
      </c>
    </row>
    <row r="136" spans="1:2" x14ac:dyDescent="0.2">
      <c r="A136" s="2" t="s">
        <v>6419</v>
      </c>
      <c r="B136" s="5">
        <v>64237919</v>
      </c>
    </row>
    <row r="137" spans="1:2" x14ac:dyDescent="0.2">
      <c r="A137" s="2" t="s">
        <v>6420</v>
      </c>
      <c r="B137" s="5">
        <v>3742292624</v>
      </c>
    </row>
    <row r="138" spans="1:2" x14ac:dyDescent="0.2">
      <c r="A138" s="2" t="s">
        <v>6421</v>
      </c>
      <c r="B138" s="5">
        <v>151892531</v>
      </c>
    </row>
    <row r="139" spans="1:2" x14ac:dyDescent="0.2">
      <c r="A139" s="2" t="s">
        <v>6422</v>
      </c>
      <c r="B139" s="5">
        <v>29739371</v>
      </c>
    </row>
    <row r="140" spans="1:2" x14ac:dyDescent="0.2">
      <c r="A140" s="2" t="s">
        <v>6423</v>
      </c>
      <c r="B140" s="5">
        <v>7090000</v>
      </c>
    </row>
    <row r="141" spans="1:2" x14ac:dyDescent="0.2">
      <c r="A141" s="2" t="s">
        <v>6424</v>
      </c>
      <c r="B141" s="5">
        <v>90650527</v>
      </c>
    </row>
    <row r="142" spans="1:2" x14ac:dyDescent="0.2">
      <c r="A142" s="2" t="s">
        <v>6425</v>
      </c>
      <c r="B142" s="5">
        <v>600000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279972429</v>
      </c>
    </row>
    <row r="146" spans="1:2" x14ac:dyDescent="0.2">
      <c r="A146" s="2" t="s">
        <v>6429</v>
      </c>
      <c r="B146" s="5">
        <v>9854621901</v>
      </c>
    </row>
    <row r="147" spans="1:2" x14ac:dyDescent="0.2">
      <c r="A147" s="2" t="s">
        <v>6430</v>
      </c>
      <c r="B147" s="5">
        <v>3555195054</v>
      </c>
    </row>
    <row r="148" spans="1:2" x14ac:dyDescent="0.2">
      <c r="A148" s="2" t="s">
        <v>6431</v>
      </c>
      <c r="B148" s="5">
        <v>2076092845</v>
      </c>
    </row>
    <row r="149" spans="1:2" x14ac:dyDescent="0.2">
      <c r="A149" s="2" t="s">
        <v>6432</v>
      </c>
      <c r="B149" s="5">
        <v>1457903793</v>
      </c>
    </row>
    <row r="150" spans="1:2" x14ac:dyDescent="0.2">
      <c r="A150" s="2" t="s">
        <v>6433</v>
      </c>
      <c r="B150" s="5">
        <v>61476147</v>
      </c>
    </row>
    <row r="151" spans="1:2" x14ac:dyDescent="0.2">
      <c r="A151" s="2" t="s">
        <v>6434</v>
      </c>
      <c r="B151" s="5">
        <v>522998470</v>
      </c>
    </row>
    <row r="152" spans="1:2" x14ac:dyDescent="0.2">
      <c r="A152" s="2" t="s">
        <v>6435</v>
      </c>
      <c r="B152" s="5">
        <v>33714435</v>
      </c>
    </row>
    <row r="153" spans="1:2" x14ac:dyDescent="0.2">
      <c r="A153" s="2" t="s">
        <v>6436</v>
      </c>
      <c r="B153" s="5">
        <v>323520570</v>
      </c>
    </row>
    <row r="154" spans="1:2" x14ac:dyDescent="0.2">
      <c r="A154" s="2" t="s">
        <v>6437</v>
      </c>
      <c r="B154" s="5">
        <v>574617908</v>
      </c>
    </row>
    <row r="155" spans="1:2" x14ac:dyDescent="0.2">
      <c r="A155" s="2" t="s">
        <v>6438</v>
      </c>
      <c r="B155" s="5">
        <v>580963731</v>
      </c>
    </row>
    <row r="156" spans="1:2" x14ac:dyDescent="0.2">
      <c r="A156" s="2" t="s">
        <v>6439</v>
      </c>
      <c r="B156" s="5">
        <v>51483160</v>
      </c>
    </row>
    <row r="157" spans="1:2" x14ac:dyDescent="0.2">
      <c r="A157" s="2" t="s">
        <v>6440</v>
      </c>
      <c r="B157" s="5">
        <v>357082706</v>
      </c>
    </row>
    <row r="158" spans="1:2" x14ac:dyDescent="0.2">
      <c r="A158" s="2" t="s">
        <v>6441</v>
      </c>
      <c r="B158" s="5">
        <v>3912277760</v>
      </c>
    </row>
    <row r="159" spans="1:2" x14ac:dyDescent="0.2">
      <c r="A159" s="2" t="s">
        <v>6442</v>
      </c>
      <c r="B159" s="5">
        <v>2000</v>
      </c>
    </row>
    <row r="160" spans="1:2" x14ac:dyDescent="0.2">
      <c r="A160" s="2" t="s">
        <v>6443</v>
      </c>
      <c r="B160" s="5">
        <v>900</v>
      </c>
    </row>
    <row r="161" spans="1:2" x14ac:dyDescent="0.2">
      <c r="A161" s="2" t="s">
        <v>6444</v>
      </c>
      <c r="B161" s="5">
        <v>2000</v>
      </c>
    </row>
    <row r="162" spans="1:2" x14ac:dyDescent="0.2">
      <c r="A162" s="2" t="s">
        <v>6445</v>
      </c>
      <c r="B162" s="5">
        <v>1150</v>
      </c>
    </row>
    <row r="163" spans="1:2" x14ac:dyDescent="0.2">
      <c r="A163" s="2" t="s">
        <v>6446</v>
      </c>
      <c r="B163" s="5">
        <v>700</v>
      </c>
    </row>
    <row r="164" spans="1:2" x14ac:dyDescent="0.2">
      <c r="A164" s="2" t="s">
        <v>6447</v>
      </c>
      <c r="B164" s="5">
        <v>1000</v>
      </c>
    </row>
    <row r="165" spans="1:2" x14ac:dyDescent="0.2">
      <c r="A165" s="2" t="s">
        <v>6448</v>
      </c>
      <c r="B165" s="5">
        <v>450</v>
      </c>
    </row>
    <row r="166" spans="1:2" x14ac:dyDescent="0.2">
      <c r="A166" s="2" t="s">
        <v>6449</v>
      </c>
      <c r="B166" s="5">
        <v>250</v>
      </c>
    </row>
    <row r="167" spans="1:2" x14ac:dyDescent="0.2">
      <c r="A167" s="2" t="s">
        <v>6450</v>
      </c>
      <c r="B167" s="5">
        <v>150</v>
      </c>
    </row>
    <row r="168" spans="1:2" x14ac:dyDescent="0.2">
      <c r="A168" s="2" t="s">
        <v>6451</v>
      </c>
      <c r="B168" s="5">
        <v>675</v>
      </c>
    </row>
    <row r="169" spans="1:2" x14ac:dyDescent="0.2">
      <c r="A169" s="2" t="s">
        <v>6452</v>
      </c>
      <c r="B169" s="5">
        <v>2000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indexed="50"/>
  </sheetPr>
  <dimension ref="A1:B157"/>
  <sheetViews>
    <sheetView topLeftCell="A37" workbookViewId="0">
      <selection activeCell="G96" sqref="G96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44</v>
      </c>
    </row>
    <row r="2" spans="1:2" x14ac:dyDescent="0.2">
      <c r="A2" s="2" t="s">
        <v>6128</v>
      </c>
      <c r="B2" s="2">
        <v>35</v>
      </c>
    </row>
    <row r="3" spans="1:2" x14ac:dyDescent="0.2">
      <c r="A3" s="2" t="s">
        <v>6129</v>
      </c>
      <c r="B3" s="2">
        <v>2</v>
      </c>
    </row>
    <row r="4" spans="1:2" x14ac:dyDescent="0.2">
      <c r="A4" s="2" t="s">
        <v>6130</v>
      </c>
      <c r="B4" s="2">
        <v>6909</v>
      </c>
    </row>
    <row r="5" spans="1:2" x14ac:dyDescent="0.2">
      <c r="A5" s="2" t="s">
        <v>6131</v>
      </c>
      <c r="B5" s="2">
        <v>1527</v>
      </c>
    </row>
    <row r="6" spans="1:2" x14ac:dyDescent="0.2">
      <c r="A6" s="2" t="s">
        <v>6132</v>
      </c>
      <c r="B6" s="2">
        <v>180</v>
      </c>
    </row>
    <row r="7" spans="1:2" x14ac:dyDescent="0.2">
      <c r="A7" s="2" t="s">
        <v>6133</v>
      </c>
      <c r="B7" s="2">
        <v>138</v>
      </c>
    </row>
    <row r="8" spans="1:2" x14ac:dyDescent="0.2">
      <c r="A8" s="2" t="s">
        <v>6134</v>
      </c>
      <c r="B8" s="2">
        <v>35</v>
      </c>
    </row>
    <row r="9" spans="1:2" x14ac:dyDescent="0.2">
      <c r="A9" s="2" t="s">
        <v>6135</v>
      </c>
      <c r="B9" s="2">
        <v>14</v>
      </c>
    </row>
    <row r="10" spans="1:2" x14ac:dyDescent="0.2">
      <c r="A10" s="2" t="s">
        <v>6136</v>
      </c>
      <c r="B10" s="2">
        <v>0</v>
      </c>
    </row>
    <row r="11" spans="1:2" x14ac:dyDescent="0.2">
      <c r="A11" s="2" t="s">
        <v>6137</v>
      </c>
      <c r="B11" s="2">
        <v>0</v>
      </c>
    </row>
    <row r="12" spans="1:2" x14ac:dyDescent="0.2">
      <c r="A12" s="2" t="s">
        <v>6138</v>
      </c>
      <c r="B12" s="2">
        <v>2</v>
      </c>
    </row>
    <row r="13" spans="1:2" x14ac:dyDescent="0.2">
      <c r="A13" s="2" t="s">
        <v>6139</v>
      </c>
      <c r="B13" s="2">
        <v>0</v>
      </c>
    </row>
    <row r="14" spans="1:2" x14ac:dyDescent="0.2">
      <c r="A14" s="2" t="s">
        <v>6140</v>
      </c>
      <c r="B14" s="2">
        <v>3</v>
      </c>
    </row>
    <row r="15" spans="1:2" x14ac:dyDescent="0.2">
      <c r="A15" s="2" t="s">
        <v>6141</v>
      </c>
      <c r="B15" s="2">
        <v>7</v>
      </c>
    </row>
    <row r="16" spans="1:2" x14ac:dyDescent="0.2">
      <c r="A16" s="2" t="s">
        <v>6142</v>
      </c>
      <c r="B16" s="2">
        <v>9</v>
      </c>
    </row>
    <row r="17" spans="1:2" x14ac:dyDescent="0.2">
      <c r="A17" s="2" t="s">
        <v>6143</v>
      </c>
      <c r="B17" s="2">
        <v>10</v>
      </c>
    </row>
    <row r="18" spans="1:2" x14ac:dyDescent="0.2">
      <c r="A18" s="2" t="s">
        <v>6144</v>
      </c>
      <c r="B18" s="2">
        <v>70</v>
      </c>
    </row>
    <row r="19" spans="1:2" x14ac:dyDescent="0.2">
      <c r="A19" s="2" t="s">
        <v>6145</v>
      </c>
      <c r="B19" s="2">
        <v>29</v>
      </c>
    </row>
    <row r="20" spans="1:2" x14ac:dyDescent="0.2">
      <c r="A20" s="2" t="s">
        <v>6146</v>
      </c>
      <c r="B20" s="2">
        <v>0</v>
      </c>
    </row>
    <row r="21" spans="1:2" x14ac:dyDescent="0.2">
      <c r="A21" s="2" t="s">
        <v>6147</v>
      </c>
      <c r="B21" s="2">
        <v>0</v>
      </c>
    </row>
    <row r="22" spans="1:2" x14ac:dyDescent="0.2">
      <c r="A22" s="2" t="s">
        <v>6148</v>
      </c>
      <c r="B22" s="2">
        <v>0</v>
      </c>
    </row>
    <row r="23" spans="1:2" x14ac:dyDescent="0.2">
      <c r="A23" s="2" t="s">
        <v>6149</v>
      </c>
      <c r="B23" s="2">
        <v>0</v>
      </c>
    </row>
    <row r="24" spans="1:2" x14ac:dyDescent="0.2">
      <c r="A24" s="2" t="s">
        <v>6150</v>
      </c>
      <c r="B24" s="2">
        <v>0</v>
      </c>
    </row>
    <row r="25" spans="1:2" x14ac:dyDescent="0.2">
      <c r="A25" s="2" t="s">
        <v>6151</v>
      </c>
      <c r="B25" s="2">
        <v>15</v>
      </c>
    </row>
    <row r="26" spans="1:2" x14ac:dyDescent="0.2">
      <c r="A26" s="2" t="s">
        <v>6152</v>
      </c>
      <c r="B26" s="2">
        <v>114</v>
      </c>
    </row>
    <row r="27" spans="1:2" x14ac:dyDescent="0.2">
      <c r="A27" s="2" t="s">
        <v>6153</v>
      </c>
      <c r="B27" s="2">
        <v>113.3</v>
      </c>
    </row>
    <row r="28" spans="1:2" x14ac:dyDescent="0.2">
      <c r="A28" s="2" t="s">
        <v>6154</v>
      </c>
      <c r="B28" s="2">
        <v>75.5</v>
      </c>
    </row>
    <row r="29" spans="1:2" x14ac:dyDescent="0.2">
      <c r="A29" s="2" t="s">
        <v>6155</v>
      </c>
      <c r="B29" s="2">
        <v>68.900000000000006</v>
      </c>
    </row>
    <row r="30" spans="1:2" x14ac:dyDescent="0.2">
      <c r="A30" s="2" t="s">
        <v>6156</v>
      </c>
      <c r="B30" s="2">
        <v>371.7</v>
      </c>
    </row>
    <row r="31" spans="1:2" x14ac:dyDescent="0.2">
      <c r="A31" s="2" t="s">
        <v>6157</v>
      </c>
      <c r="B31" s="2">
        <v>685</v>
      </c>
    </row>
    <row r="32" spans="1:2" x14ac:dyDescent="0.2">
      <c r="A32" s="2" t="s">
        <v>6158</v>
      </c>
      <c r="B32" s="2">
        <v>86</v>
      </c>
    </row>
    <row r="33" spans="1:2" x14ac:dyDescent="0.2">
      <c r="A33" s="2" t="s">
        <v>6159</v>
      </c>
      <c r="B33" s="2">
        <v>771</v>
      </c>
    </row>
    <row r="34" spans="1:2" x14ac:dyDescent="0.2">
      <c r="A34" s="2" t="s">
        <v>6160</v>
      </c>
      <c r="B34" s="2">
        <v>273</v>
      </c>
    </row>
    <row r="35" spans="1:2" x14ac:dyDescent="0.2">
      <c r="A35" s="2" t="s">
        <v>6161</v>
      </c>
      <c r="B35" s="2">
        <v>6</v>
      </c>
    </row>
    <row r="36" spans="1:2" x14ac:dyDescent="0.2">
      <c r="A36" s="2" t="s">
        <v>6162</v>
      </c>
      <c r="B36" s="2">
        <v>0</v>
      </c>
    </row>
    <row r="37" spans="1:2" x14ac:dyDescent="0.2">
      <c r="A37" s="2" t="s">
        <v>6163</v>
      </c>
      <c r="B37" s="2">
        <v>46</v>
      </c>
    </row>
    <row r="38" spans="1:2" x14ac:dyDescent="0.2">
      <c r="A38" s="2" t="s">
        <v>6164</v>
      </c>
      <c r="B38" s="2">
        <v>3</v>
      </c>
    </row>
    <row r="39" spans="1:2" x14ac:dyDescent="0.2">
      <c r="A39" s="2" t="s">
        <v>6165</v>
      </c>
      <c r="B39" s="2">
        <v>16</v>
      </c>
    </row>
    <row r="40" spans="1:2" x14ac:dyDescent="0.2">
      <c r="A40" s="2" t="s">
        <v>6166</v>
      </c>
      <c r="B40" s="2">
        <v>100</v>
      </c>
    </row>
    <row r="41" spans="1:2" x14ac:dyDescent="0.2">
      <c r="A41" s="2" t="s">
        <v>6167</v>
      </c>
      <c r="B41" s="2">
        <v>0</v>
      </c>
    </row>
    <row r="42" spans="1:2" x14ac:dyDescent="0.2">
      <c r="A42" s="2" t="s">
        <v>6168</v>
      </c>
      <c r="B42" s="2">
        <v>4</v>
      </c>
    </row>
    <row r="43" spans="1:2" x14ac:dyDescent="0.2">
      <c r="A43" s="2" t="s">
        <v>6169</v>
      </c>
      <c r="B43" s="2">
        <v>71</v>
      </c>
    </row>
    <row r="44" spans="1:2" x14ac:dyDescent="0.2">
      <c r="A44" s="2" t="s">
        <v>6170</v>
      </c>
      <c r="B44" s="2">
        <v>519</v>
      </c>
    </row>
    <row r="45" spans="1:2" x14ac:dyDescent="0.2">
      <c r="A45" s="2" t="s">
        <v>6171</v>
      </c>
      <c r="B45" s="2">
        <v>211</v>
      </c>
    </row>
    <row r="46" spans="1:2" x14ac:dyDescent="0.2">
      <c r="A46" s="2" t="s">
        <v>6172</v>
      </c>
      <c r="B46" s="2">
        <v>52</v>
      </c>
    </row>
    <row r="47" spans="1:2" x14ac:dyDescent="0.2">
      <c r="A47" s="2" t="s">
        <v>6173</v>
      </c>
      <c r="B47" s="2">
        <v>0</v>
      </c>
    </row>
    <row r="48" spans="1:2" x14ac:dyDescent="0.2">
      <c r="A48" s="2" t="s">
        <v>6174</v>
      </c>
      <c r="B48" s="2">
        <v>0</v>
      </c>
    </row>
    <row r="49" spans="1:2" x14ac:dyDescent="0.2">
      <c r="A49" s="2" t="s">
        <v>6175</v>
      </c>
      <c r="B49" s="2">
        <v>8</v>
      </c>
    </row>
    <row r="50" spans="1:2" x14ac:dyDescent="0.2">
      <c r="A50" s="2" t="s">
        <v>6176</v>
      </c>
      <c r="B50" s="2">
        <v>0</v>
      </c>
    </row>
    <row r="51" spans="1:2" x14ac:dyDescent="0.2">
      <c r="A51" s="2" t="s">
        <v>6177</v>
      </c>
      <c r="B51" s="2">
        <v>3</v>
      </c>
    </row>
    <row r="52" spans="1:2" x14ac:dyDescent="0.2">
      <c r="A52" s="2" t="s">
        <v>6178</v>
      </c>
      <c r="B52" s="2">
        <v>0</v>
      </c>
    </row>
    <row r="53" spans="1:2" x14ac:dyDescent="0.2">
      <c r="A53" s="2" t="s">
        <v>6179</v>
      </c>
      <c r="B53" s="2">
        <v>13</v>
      </c>
    </row>
    <row r="54" spans="1:2" x14ac:dyDescent="0.2">
      <c r="A54" s="2" t="s">
        <v>6180</v>
      </c>
      <c r="B54" s="2">
        <v>0</v>
      </c>
    </row>
    <row r="55" spans="1:2" x14ac:dyDescent="0.2">
      <c r="A55" s="2" t="s">
        <v>6181</v>
      </c>
      <c r="B55" s="2">
        <v>13</v>
      </c>
    </row>
    <row r="56" spans="1:2" x14ac:dyDescent="0.2">
      <c r="A56" s="2" t="s">
        <v>6182</v>
      </c>
      <c r="B56" s="2">
        <v>89</v>
      </c>
    </row>
    <row r="57" spans="1:2" x14ac:dyDescent="0.2">
      <c r="A57" s="2" t="s">
        <v>6183</v>
      </c>
      <c r="B57" s="2">
        <v>39</v>
      </c>
    </row>
    <row r="58" spans="1:2" x14ac:dyDescent="0.2">
      <c r="A58" s="2" t="s">
        <v>6184</v>
      </c>
      <c r="B58" s="2">
        <v>4110</v>
      </c>
    </row>
    <row r="59" spans="1:2" x14ac:dyDescent="0.2">
      <c r="A59" s="2" t="s">
        <v>6185</v>
      </c>
      <c r="B59" s="2">
        <v>154</v>
      </c>
    </row>
    <row r="60" spans="1:2" x14ac:dyDescent="0.2">
      <c r="A60" s="2" t="s">
        <v>6186</v>
      </c>
      <c r="B60" s="2">
        <v>0</v>
      </c>
    </row>
    <row r="61" spans="1:2" x14ac:dyDescent="0.2">
      <c r="A61" s="2" t="s">
        <v>6187</v>
      </c>
      <c r="B61" s="2">
        <v>694</v>
      </c>
    </row>
    <row r="62" spans="1:2" x14ac:dyDescent="0.2">
      <c r="A62" s="2" t="s">
        <v>6188</v>
      </c>
      <c r="B62" s="2">
        <v>13</v>
      </c>
    </row>
    <row r="63" spans="1:2" x14ac:dyDescent="0.2">
      <c r="A63" s="2" t="s">
        <v>6189</v>
      </c>
      <c r="B63" s="2">
        <v>602</v>
      </c>
    </row>
    <row r="64" spans="1:2" x14ac:dyDescent="0.2">
      <c r="A64" s="2" t="s">
        <v>6190</v>
      </c>
      <c r="B64" s="2">
        <v>1915</v>
      </c>
    </row>
    <row r="65" spans="1:2" x14ac:dyDescent="0.2">
      <c r="A65" s="2" t="s">
        <v>6191</v>
      </c>
      <c r="B65" s="2">
        <v>0</v>
      </c>
    </row>
    <row r="66" spans="1:2" x14ac:dyDescent="0.2">
      <c r="A66" s="2" t="s">
        <v>6192</v>
      </c>
      <c r="B66" s="2">
        <v>813</v>
      </c>
    </row>
    <row r="67" spans="1:2" x14ac:dyDescent="0.2">
      <c r="A67" s="2" t="s">
        <v>6193</v>
      </c>
      <c r="B67" s="2">
        <v>998</v>
      </c>
    </row>
    <row r="68" spans="1:2" x14ac:dyDescent="0.2">
      <c r="A68" s="2" t="s">
        <v>6194</v>
      </c>
      <c r="B68" s="2">
        <v>9299</v>
      </c>
    </row>
    <row r="69" spans="1:2" x14ac:dyDescent="0.2">
      <c r="A69" s="2" t="s">
        <v>6195</v>
      </c>
      <c r="B69" s="2">
        <v>2811</v>
      </c>
    </row>
    <row r="70" spans="1:2" x14ac:dyDescent="0.2">
      <c r="A70" s="2" t="s">
        <v>6196</v>
      </c>
      <c r="B70" s="2">
        <v>1965</v>
      </c>
    </row>
    <row r="71" spans="1:2" x14ac:dyDescent="0.2">
      <c r="A71" s="2" t="s">
        <v>6197</v>
      </c>
      <c r="B71" s="2">
        <v>0</v>
      </c>
    </row>
    <row r="72" spans="1:2" x14ac:dyDescent="0.2">
      <c r="A72" s="2" t="s">
        <v>6198</v>
      </c>
      <c r="B72" s="2">
        <v>0</v>
      </c>
    </row>
    <row r="73" spans="1:2" x14ac:dyDescent="0.2">
      <c r="A73" s="2" t="s">
        <v>6199</v>
      </c>
      <c r="B73" s="2">
        <v>562</v>
      </c>
    </row>
    <row r="74" spans="1:2" x14ac:dyDescent="0.2">
      <c r="A74" s="2" t="s">
        <v>6200</v>
      </c>
      <c r="B74" s="2">
        <v>3</v>
      </c>
    </row>
    <row r="75" spans="1:2" x14ac:dyDescent="0.2">
      <c r="A75" s="2" t="s">
        <v>6201</v>
      </c>
      <c r="B75" s="2">
        <v>540</v>
      </c>
    </row>
    <row r="76" spans="1:2" x14ac:dyDescent="0.2">
      <c r="A76" s="2" t="s">
        <v>6202</v>
      </c>
      <c r="B76" s="2">
        <v>939</v>
      </c>
    </row>
    <row r="77" spans="1:2" x14ac:dyDescent="0.2">
      <c r="A77" s="2" t="s">
        <v>6203</v>
      </c>
      <c r="B77" s="2">
        <v>0</v>
      </c>
    </row>
    <row r="78" spans="1:2" x14ac:dyDescent="0.2">
      <c r="A78" s="2" t="s">
        <v>6204</v>
      </c>
      <c r="B78" s="2">
        <v>813</v>
      </c>
    </row>
    <row r="79" spans="1:2" x14ac:dyDescent="0.2">
      <c r="A79" s="2" t="s">
        <v>6205</v>
      </c>
      <c r="B79" s="2">
        <v>486</v>
      </c>
    </row>
    <row r="80" spans="1:2" x14ac:dyDescent="0.2">
      <c r="A80" s="2" t="s">
        <v>6206</v>
      </c>
      <c r="B80" s="2">
        <v>5308</v>
      </c>
    </row>
    <row r="81" spans="1:2" x14ac:dyDescent="0.2">
      <c r="A81" s="2" t="s">
        <v>6207</v>
      </c>
      <c r="B81" s="2">
        <v>1038</v>
      </c>
    </row>
    <row r="82" spans="1:2" x14ac:dyDescent="0.2">
      <c r="A82" s="2" t="s">
        <v>6208</v>
      </c>
      <c r="B82" s="2">
        <v>113</v>
      </c>
    </row>
    <row r="83" spans="1:2" x14ac:dyDescent="0.2">
      <c r="A83" s="2" t="s">
        <v>6209</v>
      </c>
      <c r="B83" s="2">
        <v>0</v>
      </c>
    </row>
    <row r="84" spans="1:2" x14ac:dyDescent="0.2">
      <c r="A84" s="2" t="s">
        <v>6210</v>
      </c>
      <c r="B84" s="2">
        <v>0</v>
      </c>
    </row>
    <row r="85" spans="1:2" x14ac:dyDescent="0.2">
      <c r="A85" s="2" t="s">
        <v>6211</v>
      </c>
      <c r="B85" s="2">
        <v>3</v>
      </c>
    </row>
    <row r="86" spans="1:2" x14ac:dyDescent="0.2">
      <c r="A86" s="2" t="s">
        <v>6212</v>
      </c>
      <c r="B86" s="2">
        <v>0</v>
      </c>
    </row>
    <row r="87" spans="1:2" x14ac:dyDescent="0.2">
      <c r="A87" s="2" t="s">
        <v>6213</v>
      </c>
      <c r="B87" s="2">
        <v>86</v>
      </c>
    </row>
    <row r="88" spans="1:2" x14ac:dyDescent="0.2">
      <c r="A88" s="2" t="s">
        <v>6214</v>
      </c>
      <c r="B88" s="2">
        <v>21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26</v>
      </c>
    </row>
    <row r="92" spans="1:2" x14ac:dyDescent="0.2">
      <c r="A92" s="2" t="s">
        <v>6218</v>
      </c>
      <c r="B92" s="2">
        <v>249</v>
      </c>
    </row>
    <row r="93" spans="1:2" x14ac:dyDescent="0.2">
      <c r="A93" s="2" t="s">
        <v>6219</v>
      </c>
      <c r="B93" s="2">
        <v>76</v>
      </c>
    </row>
    <row r="94" spans="1:2" x14ac:dyDescent="0.2">
      <c r="A94" s="2" t="s">
        <v>6220</v>
      </c>
      <c r="B94" s="2">
        <v>107</v>
      </c>
    </row>
    <row r="95" spans="1:2" x14ac:dyDescent="0.2">
      <c r="A95" s="2" t="s">
        <v>6221</v>
      </c>
      <c r="B95" s="2">
        <v>7</v>
      </c>
    </row>
    <row r="96" spans="1:2" x14ac:dyDescent="0.2">
      <c r="A96" s="2" t="s">
        <v>6222</v>
      </c>
      <c r="B96" s="2">
        <v>3</v>
      </c>
    </row>
    <row r="97" spans="1:2" x14ac:dyDescent="0.2">
      <c r="A97" s="2" t="s">
        <v>6223</v>
      </c>
      <c r="B97" s="2">
        <v>3</v>
      </c>
    </row>
    <row r="98" spans="1:2" x14ac:dyDescent="0.2">
      <c r="A98" s="2" t="s">
        <v>6224</v>
      </c>
      <c r="B98" s="2">
        <v>2</v>
      </c>
    </row>
    <row r="99" spans="1:2" x14ac:dyDescent="0.2">
      <c r="A99" s="2" t="s">
        <v>6225</v>
      </c>
      <c r="B99" s="2">
        <v>1</v>
      </c>
    </row>
    <row r="100" spans="1:2" x14ac:dyDescent="0.2">
      <c r="A100" s="2" t="s">
        <v>6226</v>
      </c>
      <c r="B100" s="2">
        <v>18</v>
      </c>
    </row>
    <row r="101" spans="1:2" x14ac:dyDescent="0.2">
      <c r="A101" s="2" t="s">
        <v>6227</v>
      </c>
      <c r="B101" s="2">
        <v>2</v>
      </c>
    </row>
    <row r="102" spans="1:2" x14ac:dyDescent="0.2">
      <c r="A102" s="2" t="s">
        <v>6228</v>
      </c>
      <c r="B102" s="2">
        <v>2</v>
      </c>
    </row>
    <row r="103" spans="1:2" x14ac:dyDescent="0.2">
      <c r="A103" s="2" t="s">
        <v>6229</v>
      </c>
      <c r="B103" s="2">
        <v>91</v>
      </c>
    </row>
    <row r="104" spans="1:2" x14ac:dyDescent="0.2">
      <c r="A104" s="2" t="s">
        <v>6230</v>
      </c>
      <c r="B104" s="2">
        <v>236</v>
      </c>
    </row>
    <row r="105" spans="1:2" x14ac:dyDescent="0.2">
      <c r="A105" s="2" t="s">
        <v>6231</v>
      </c>
      <c r="B105" s="2">
        <v>35</v>
      </c>
    </row>
    <row r="106" spans="1:2" x14ac:dyDescent="0.2">
      <c r="A106" s="2" t="s">
        <v>6232</v>
      </c>
      <c r="B106" s="2">
        <v>107</v>
      </c>
    </row>
    <row r="107" spans="1:2" x14ac:dyDescent="0.2">
      <c r="A107" s="2" t="s">
        <v>6233</v>
      </c>
      <c r="B107" s="2">
        <v>7</v>
      </c>
    </row>
    <row r="108" spans="1:2" x14ac:dyDescent="0.2">
      <c r="A108" s="2" t="s">
        <v>6234</v>
      </c>
      <c r="B108" s="2">
        <v>3</v>
      </c>
    </row>
    <row r="109" spans="1:2" x14ac:dyDescent="0.2">
      <c r="A109" s="2" t="s">
        <v>6235</v>
      </c>
      <c r="B109" s="2">
        <v>3</v>
      </c>
    </row>
    <row r="110" spans="1:2" x14ac:dyDescent="0.2">
      <c r="A110" s="2" t="s">
        <v>6236</v>
      </c>
      <c r="B110" s="2">
        <v>2</v>
      </c>
    </row>
    <row r="111" spans="1:2" x14ac:dyDescent="0.2">
      <c r="A111" s="2" t="s">
        <v>6237</v>
      </c>
      <c r="B111" s="2">
        <v>1</v>
      </c>
    </row>
    <row r="112" spans="1:2" x14ac:dyDescent="0.2">
      <c r="A112" s="2" t="s">
        <v>6238</v>
      </c>
      <c r="B112" s="2">
        <v>18</v>
      </c>
    </row>
    <row r="113" spans="1:2" x14ac:dyDescent="0.2">
      <c r="A113" s="2" t="s">
        <v>6239</v>
      </c>
      <c r="B113" s="2">
        <v>2</v>
      </c>
    </row>
    <row r="114" spans="1:2" x14ac:dyDescent="0.2">
      <c r="A114" s="2" t="s">
        <v>6240</v>
      </c>
      <c r="B114" s="2">
        <v>2</v>
      </c>
    </row>
    <row r="115" spans="1:2" x14ac:dyDescent="0.2">
      <c r="A115" s="2" t="s">
        <v>6241</v>
      </c>
      <c r="B115" s="2">
        <v>91</v>
      </c>
    </row>
    <row r="116" spans="1:2" x14ac:dyDescent="0.2">
      <c r="A116" s="2" t="s">
        <v>6242</v>
      </c>
      <c r="B116" s="2">
        <v>236</v>
      </c>
    </row>
    <row r="117" spans="1:2" x14ac:dyDescent="0.2">
      <c r="A117" s="2" t="s">
        <v>6243</v>
      </c>
      <c r="B117" s="2">
        <v>35</v>
      </c>
    </row>
    <row r="118" spans="1:2" x14ac:dyDescent="0.2">
      <c r="A118" s="2" t="s">
        <v>6244</v>
      </c>
      <c r="B118" s="2">
        <v>38</v>
      </c>
    </row>
    <row r="119" spans="1:2" x14ac:dyDescent="0.2">
      <c r="A119" s="2" t="s">
        <v>6245</v>
      </c>
      <c r="B119" s="2">
        <v>0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0</v>
      </c>
    </row>
    <row r="122" spans="1:2" x14ac:dyDescent="0.2">
      <c r="A122" s="2" t="s">
        <v>6248</v>
      </c>
      <c r="B122" s="2">
        <v>0</v>
      </c>
    </row>
    <row r="123" spans="1:2" x14ac:dyDescent="0.2">
      <c r="A123" s="2" t="s">
        <v>6249</v>
      </c>
      <c r="B123" s="2">
        <v>0</v>
      </c>
    </row>
    <row r="124" spans="1:2" x14ac:dyDescent="0.2">
      <c r="A124" s="2" t="s">
        <v>6250</v>
      </c>
      <c r="B124" s="2">
        <v>1</v>
      </c>
    </row>
    <row r="125" spans="1:2" x14ac:dyDescent="0.2">
      <c r="A125" s="2" t="s">
        <v>6251</v>
      </c>
      <c r="B125" s="2">
        <v>0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0</v>
      </c>
    </row>
    <row r="128" spans="1:2" x14ac:dyDescent="0.2">
      <c r="A128" s="2" t="s">
        <v>6254</v>
      </c>
      <c r="B128" s="2">
        <v>39</v>
      </c>
    </row>
    <row r="129" spans="1:2" x14ac:dyDescent="0.2">
      <c r="A129" s="2" t="s">
        <v>6255</v>
      </c>
      <c r="B129" s="2">
        <v>1</v>
      </c>
    </row>
    <row r="130" spans="1:2" x14ac:dyDescent="0.2">
      <c r="A130" s="2" t="s">
        <v>6256</v>
      </c>
      <c r="B130" s="2">
        <v>5575</v>
      </c>
    </row>
    <row r="131" spans="1:2" x14ac:dyDescent="0.2">
      <c r="A131" s="2" t="s">
        <v>6257</v>
      </c>
      <c r="B131" s="2">
        <v>348</v>
      </c>
    </row>
    <row r="132" spans="1:2" x14ac:dyDescent="0.2">
      <c r="A132" s="2" t="s">
        <v>6258</v>
      </c>
      <c r="B132" s="2">
        <v>241</v>
      </c>
    </row>
    <row r="133" spans="1:2" x14ac:dyDescent="0.2">
      <c r="A133" s="2" t="s">
        <v>6259</v>
      </c>
      <c r="B133" s="2">
        <v>159</v>
      </c>
    </row>
    <row r="134" spans="1:2" x14ac:dyDescent="0.2">
      <c r="A134" s="2" t="s">
        <v>6260</v>
      </c>
      <c r="B134" s="2">
        <v>139</v>
      </c>
    </row>
    <row r="135" spans="1:2" x14ac:dyDescent="0.2">
      <c r="A135" s="2" t="s">
        <v>6261</v>
      </c>
      <c r="B135" s="2">
        <v>1029</v>
      </c>
    </row>
    <row r="136" spans="1:2" x14ac:dyDescent="0.2">
      <c r="A136" s="2" t="s">
        <v>6262</v>
      </c>
      <c r="B136" s="2">
        <v>211</v>
      </c>
    </row>
    <row r="137" spans="1:2" x14ac:dyDescent="0.2">
      <c r="A137" s="2" t="s">
        <v>6263</v>
      </c>
      <c r="B137" s="2">
        <v>184</v>
      </c>
    </row>
    <row r="138" spans="1:2" x14ac:dyDescent="0.2">
      <c r="A138" s="2" t="s">
        <v>6264</v>
      </c>
      <c r="B138" s="2">
        <v>128</v>
      </c>
    </row>
    <row r="139" spans="1:2" x14ac:dyDescent="0.2">
      <c r="A139" s="2" t="s">
        <v>6265</v>
      </c>
      <c r="B139" s="2">
        <v>174</v>
      </c>
    </row>
    <row r="140" spans="1:2" x14ac:dyDescent="0.2">
      <c r="A140" s="2" t="s">
        <v>6266</v>
      </c>
      <c r="B140" s="2">
        <v>426</v>
      </c>
    </row>
    <row r="141" spans="1:2" x14ac:dyDescent="0.2">
      <c r="A141" s="2" t="s">
        <v>6267</v>
      </c>
      <c r="B141" s="2">
        <v>279</v>
      </c>
    </row>
    <row r="142" spans="1:2" x14ac:dyDescent="0.2">
      <c r="A142" s="2" t="s">
        <v>6268</v>
      </c>
      <c r="B142" s="2">
        <v>143</v>
      </c>
    </row>
    <row r="143" spans="1:2" x14ac:dyDescent="0.2">
      <c r="A143" s="2" t="s">
        <v>6269</v>
      </c>
      <c r="B143" s="2">
        <v>263</v>
      </c>
    </row>
    <row r="144" spans="1:2" x14ac:dyDescent="0.2">
      <c r="A144" s="2" t="s">
        <v>6270</v>
      </c>
      <c r="B144" s="2">
        <v>820523</v>
      </c>
    </row>
    <row r="145" spans="1:2" x14ac:dyDescent="0.2">
      <c r="A145" s="2" t="s">
        <v>6271</v>
      </c>
      <c r="B145" s="2">
        <v>55315</v>
      </c>
    </row>
    <row r="146" spans="1:2" x14ac:dyDescent="0.2">
      <c r="A146" s="2" t="s">
        <v>6272</v>
      </c>
      <c r="B146" s="2">
        <v>43553</v>
      </c>
    </row>
    <row r="147" spans="1:2" x14ac:dyDescent="0.2">
      <c r="A147" s="2" t="s">
        <v>6273</v>
      </c>
      <c r="B147" s="2">
        <v>36715</v>
      </c>
    </row>
    <row r="148" spans="1:2" x14ac:dyDescent="0.2">
      <c r="A148" s="2" t="s">
        <v>6274</v>
      </c>
      <c r="B148" s="2">
        <v>25767</v>
      </c>
    </row>
    <row r="149" spans="1:2" x14ac:dyDescent="0.2">
      <c r="A149" s="2" t="s">
        <v>6275</v>
      </c>
      <c r="B149" s="2">
        <v>169524</v>
      </c>
    </row>
    <row r="150" spans="1:2" x14ac:dyDescent="0.2">
      <c r="A150" s="2" t="s">
        <v>6276</v>
      </c>
      <c r="B150" s="2">
        <v>38340</v>
      </c>
    </row>
    <row r="151" spans="1:2" x14ac:dyDescent="0.2">
      <c r="A151" s="2" t="s">
        <v>6277</v>
      </c>
      <c r="B151" s="2">
        <v>33970</v>
      </c>
    </row>
    <row r="152" spans="1:2" x14ac:dyDescent="0.2">
      <c r="A152" s="2" t="s">
        <v>6278</v>
      </c>
      <c r="B152" s="2">
        <v>31484</v>
      </c>
    </row>
    <row r="153" spans="1:2" x14ac:dyDescent="0.2">
      <c r="A153" s="2" t="s">
        <v>6279</v>
      </c>
      <c r="B153" s="2">
        <v>30548</v>
      </c>
    </row>
    <row r="154" spans="1:2" x14ac:dyDescent="0.2">
      <c r="A154" s="2" t="s">
        <v>6280</v>
      </c>
      <c r="B154" s="2">
        <v>84067</v>
      </c>
    </row>
    <row r="155" spans="1:2" x14ac:dyDescent="0.2">
      <c r="A155" s="2" t="s">
        <v>6281</v>
      </c>
      <c r="B155" s="2">
        <v>55276</v>
      </c>
    </row>
    <row r="156" spans="1:2" x14ac:dyDescent="0.2">
      <c r="A156" s="2" t="s">
        <v>6282</v>
      </c>
      <c r="B156" s="2">
        <v>37659</v>
      </c>
    </row>
    <row r="157" spans="1:2" x14ac:dyDescent="0.2">
      <c r="A157" s="2" t="s">
        <v>6283</v>
      </c>
      <c r="B157" s="2">
        <v>63789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indexed="50"/>
  </sheetPr>
  <dimension ref="EV1:EW180"/>
  <sheetViews>
    <sheetView topLeftCell="EV1" workbookViewId="0">
      <selection activeCell="FA52" sqref="FA52"/>
    </sheetView>
  </sheetViews>
  <sheetFormatPr defaultRowHeight="11.25" x14ac:dyDescent="0.2"/>
  <cols>
    <col min="1" max="152" width="9.140625" style="3"/>
    <col min="153" max="153" width="11" style="3" bestFit="1" customWidth="1"/>
    <col min="154" max="408" width="9.140625" style="3"/>
    <col min="409" max="409" width="11" style="3" bestFit="1" customWidth="1"/>
    <col min="410" max="664" width="9.140625" style="3"/>
    <col min="665" max="665" width="11" style="3" bestFit="1" customWidth="1"/>
    <col min="666" max="920" width="9.140625" style="3"/>
    <col min="921" max="921" width="11" style="3" bestFit="1" customWidth="1"/>
    <col min="922" max="1176" width="9.140625" style="3"/>
    <col min="1177" max="1177" width="11" style="3" bestFit="1" customWidth="1"/>
    <col min="1178" max="1432" width="9.140625" style="3"/>
    <col min="1433" max="1433" width="11" style="3" bestFit="1" customWidth="1"/>
    <col min="1434" max="1688" width="9.140625" style="3"/>
    <col min="1689" max="1689" width="11" style="3" bestFit="1" customWidth="1"/>
    <col min="1690" max="1944" width="9.140625" style="3"/>
    <col min="1945" max="1945" width="11" style="3" bestFit="1" customWidth="1"/>
    <col min="1946" max="2200" width="9.140625" style="3"/>
    <col min="2201" max="2201" width="11" style="3" bestFit="1" customWidth="1"/>
    <col min="2202" max="2456" width="9.140625" style="3"/>
    <col min="2457" max="2457" width="11" style="3" bestFit="1" customWidth="1"/>
    <col min="2458" max="2712" width="9.140625" style="3"/>
    <col min="2713" max="2713" width="11" style="3" bestFit="1" customWidth="1"/>
    <col min="2714" max="2968" width="9.140625" style="3"/>
    <col min="2969" max="2969" width="11" style="3" bestFit="1" customWidth="1"/>
    <col min="2970" max="3224" width="9.140625" style="3"/>
    <col min="3225" max="3225" width="11" style="3" bestFit="1" customWidth="1"/>
    <col min="3226" max="3480" width="9.140625" style="3"/>
    <col min="3481" max="3481" width="11" style="3" bestFit="1" customWidth="1"/>
    <col min="3482" max="3736" width="9.140625" style="3"/>
    <col min="3737" max="3737" width="11" style="3" bestFit="1" customWidth="1"/>
    <col min="3738" max="3992" width="9.140625" style="3"/>
    <col min="3993" max="3993" width="11" style="3" bestFit="1" customWidth="1"/>
    <col min="3994" max="4248" width="9.140625" style="3"/>
    <col min="4249" max="4249" width="11" style="3" bestFit="1" customWidth="1"/>
    <col min="4250" max="4504" width="9.140625" style="3"/>
    <col min="4505" max="4505" width="11" style="3" bestFit="1" customWidth="1"/>
    <col min="4506" max="4760" width="9.140625" style="3"/>
    <col min="4761" max="4761" width="11" style="3" bestFit="1" customWidth="1"/>
    <col min="4762" max="5016" width="9.140625" style="3"/>
    <col min="5017" max="5017" width="11" style="3" bestFit="1" customWidth="1"/>
    <col min="5018" max="5272" width="9.140625" style="3"/>
    <col min="5273" max="5273" width="11" style="3" bestFit="1" customWidth="1"/>
    <col min="5274" max="5528" width="9.140625" style="3"/>
    <col min="5529" max="5529" width="11" style="3" bestFit="1" customWidth="1"/>
    <col min="5530" max="5784" width="9.140625" style="3"/>
    <col min="5785" max="5785" width="11" style="3" bestFit="1" customWidth="1"/>
    <col min="5786" max="6040" width="9.140625" style="3"/>
    <col min="6041" max="6041" width="11" style="3" bestFit="1" customWidth="1"/>
    <col min="6042" max="6296" width="9.140625" style="3"/>
    <col min="6297" max="6297" width="11" style="3" bestFit="1" customWidth="1"/>
    <col min="6298" max="6552" width="9.140625" style="3"/>
    <col min="6553" max="6553" width="11" style="3" bestFit="1" customWidth="1"/>
    <col min="6554" max="6808" width="9.140625" style="3"/>
    <col min="6809" max="6809" width="11" style="3" bestFit="1" customWidth="1"/>
    <col min="6810" max="7064" width="9.140625" style="3"/>
    <col min="7065" max="7065" width="11" style="3" bestFit="1" customWidth="1"/>
    <col min="7066" max="7320" width="9.140625" style="3"/>
    <col min="7321" max="7321" width="11" style="3" bestFit="1" customWidth="1"/>
    <col min="7322" max="7576" width="9.140625" style="3"/>
    <col min="7577" max="7577" width="11" style="3" bestFit="1" customWidth="1"/>
    <col min="7578" max="7832" width="9.140625" style="3"/>
    <col min="7833" max="7833" width="11" style="3" bestFit="1" customWidth="1"/>
    <col min="7834" max="8088" width="9.140625" style="3"/>
    <col min="8089" max="8089" width="11" style="3" bestFit="1" customWidth="1"/>
    <col min="8090" max="8344" width="9.140625" style="3"/>
    <col min="8345" max="8345" width="11" style="3" bestFit="1" customWidth="1"/>
    <col min="8346" max="8600" width="9.140625" style="3"/>
    <col min="8601" max="8601" width="11" style="3" bestFit="1" customWidth="1"/>
    <col min="8602" max="8856" width="9.140625" style="3"/>
    <col min="8857" max="8857" width="11" style="3" bestFit="1" customWidth="1"/>
    <col min="8858" max="9112" width="9.140625" style="3"/>
    <col min="9113" max="9113" width="11" style="3" bestFit="1" customWidth="1"/>
    <col min="9114" max="9368" width="9.140625" style="3"/>
    <col min="9369" max="9369" width="11" style="3" bestFit="1" customWidth="1"/>
    <col min="9370" max="9624" width="9.140625" style="3"/>
    <col min="9625" max="9625" width="11" style="3" bestFit="1" customWidth="1"/>
    <col min="9626" max="9880" width="9.140625" style="3"/>
    <col min="9881" max="9881" width="11" style="3" bestFit="1" customWidth="1"/>
    <col min="9882" max="10136" width="9.140625" style="3"/>
    <col min="10137" max="10137" width="11" style="3" bestFit="1" customWidth="1"/>
    <col min="10138" max="10392" width="9.140625" style="3"/>
    <col min="10393" max="10393" width="11" style="3" bestFit="1" customWidth="1"/>
    <col min="10394" max="10648" width="9.140625" style="3"/>
    <col min="10649" max="10649" width="11" style="3" bestFit="1" customWidth="1"/>
    <col min="10650" max="10904" width="9.140625" style="3"/>
    <col min="10905" max="10905" width="11" style="3" bestFit="1" customWidth="1"/>
    <col min="10906" max="11160" width="9.140625" style="3"/>
    <col min="11161" max="11161" width="11" style="3" bestFit="1" customWidth="1"/>
    <col min="11162" max="11416" width="9.140625" style="3"/>
    <col min="11417" max="11417" width="11" style="3" bestFit="1" customWidth="1"/>
    <col min="11418" max="11672" width="9.140625" style="3"/>
    <col min="11673" max="11673" width="11" style="3" bestFit="1" customWidth="1"/>
    <col min="11674" max="11928" width="9.140625" style="3"/>
    <col min="11929" max="11929" width="11" style="3" bestFit="1" customWidth="1"/>
    <col min="11930" max="12184" width="9.140625" style="3"/>
    <col min="12185" max="12185" width="11" style="3" bestFit="1" customWidth="1"/>
    <col min="12186" max="12440" width="9.140625" style="3"/>
    <col min="12441" max="12441" width="11" style="3" bestFit="1" customWidth="1"/>
    <col min="12442" max="12696" width="9.140625" style="3"/>
    <col min="12697" max="12697" width="11" style="3" bestFit="1" customWidth="1"/>
    <col min="12698" max="12952" width="9.140625" style="3"/>
    <col min="12953" max="12953" width="11" style="3" bestFit="1" customWidth="1"/>
    <col min="12954" max="13208" width="9.140625" style="3"/>
    <col min="13209" max="13209" width="11" style="3" bestFit="1" customWidth="1"/>
    <col min="13210" max="13464" width="9.140625" style="3"/>
    <col min="13465" max="13465" width="11" style="3" bestFit="1" customWidth="1"/>
    <col min="13466" max="13720" width="9.140625" style="3"/>
    <col min="13721" max="13721" width="11" style="3" bestFit="1" customWidth="1"/>
    <col min="13722" max="13976" width="9.140625" style="3"/>
    <col min="13977" max="13977" width="11" style="3" bestFit="1" customWidth="1"/>
    <col min="13978" max="14232" width="9.140625" style="3"/>
    <col min="14233" max="14233" width="11" style="3" bestFit="1" customWidth="1"/>
    <col min="14234" max="14488" width="9.140625" style="3"/>
    <col min="14489" max="14489" width="11" style="3" bestFit="1" customWidth="1"/>
    <col min="14490" max="14744" width="9.140625" style="3"/>
    <col min="14745" max="14745" width="11" style="3" bestFit="1" customWidth="1"/>
    <col min="14746" max="15000" width="9.140625" style="3"/>
    <col min="15001" max="15001" width="11" style="3" bestFit="1" customWidth="1"/>
    <col min="15002" max="15256" width="9.140625" style="3"/>
    <col min="15257" max="15257" width="11" style="3" bestFit="1" customWidth="1"/>
    <col min="15258" max="15512" width="9.140625" style="3"/>
    <col min="15513" max="15513" width="11" style="3" bestFit="1" customWidth="1"/>
    <col min="15514" max="15768" width="9.140625" style="3"/>
    <col min="15769" max="15769" width="11" style="3" bestFit="1" customWidth="1"/>
    <col min="15770" max="16024" width="9.140625" style="3"/>
    <col min="16025" max="16025" width="11" style="3" bestFit="1" customWidth="1"/>
    <col min="16026" max="16280" width="9.140625" style="3"/>
    <col min="16281" max="16281" width="11" style="3" bestFit="1" customWidth="1"/>
    <col min="16282" max="16384" width="9.140625" style="3"/>
  </cols>
  <sheetData>
    <row r="1" spans="152:153" x14ac:dyDescent="0.2">
      <c r="EV1" s="2" t="s">
        <v>6284</v>
      </c>
      <c r="EW1" s="2">
        <v>945216</v>
      </c>
    </row>
    <row r="2" spans="152:153" x14ac:dyDescent="0.2">
      <c r="EV2" s="2" t="s">
        <v>6285</v>
      </c>
      <c r="EW2" s="2">
        <v>9821</v>
      </c>
    </row>
    <row r="3" spans="152:153" x14ac:dyDescent="0.2">
      <c r="EV3" s="2" t="s">
        <v>6286</v>
      </c>
      <c r="EW3" s="2">
        <v>0</v>
      </c>
    </row>
    <row r="4" spans="152:153" x14ac:dyDescent="0.2">
      <c r="EV4" s="2" t="s">
        <v>6287</v>
      </c>
      <c r="EW4" s="2">
        <v>247177</v>
      </c>
    </row>
    <row r="5" spans="152:153" x14ac:dyDescent="0.2">
      <c r="EV5" s="2" t="s">
        <v>6288</v>
      </c>
      <c r="EW5" s="2">
        <v>5039</v>
      </c>
    </row>
    <row r="6" spans="152:153" x14ac:dyDescent="0.2">
      <c r="EV6" s="2" t="s">
        <v>6289</v>
      </c>
      <c r="EW6" s="2">
        <v>83175</v>
      </c>
    </row>
    <row r="7" spans="152:153" x14ac:dyDescent="0.2">
      <c r="EV7" s="2" t="s">
        <v>6290</v>
      </c>
      <c r="EW7" s="2">
        <v>184601</v>
      </c>
    </row>
    <row r="8" spans="152:153" x14ac:dyDescent="0.2">
      <c r="EV8" s="2" t="s">
        <v>6291</v>
      </c>
      <c r="EW8" s="2">
        <v>0</v>
      </c>
    </row>
    <row r="9" spans="152:153" x14ac:dyDescent="0.2">
      <c r="EV9" s="2" t="s">
        <v>6292</v>
      </c>
      <c r="EW9" s="2">
        <v>243654</v>
      </c>
    </row>
    <row r="10" spans="152:153" x14ac:dyDescent="0.2">
      <c r="EV10" s="2" t="s">
        <v>6293</v>
      </c>
      <c r="EW10" s="2">
        <v>111570</v>
      </c>
    </row>
    <row r="11" spans="152:153" x14ac:dyDescent="0.2">
      <c r="EV11" s="2" t="s">
        <v>6294</v>
      </c>
      <c r="EW11" s="2">
        <v>1830253</v>
      </c>
    </row>
    <row r="12" spans="152:153" x14ac:dyDescent="0.2">
      <c r="EV12" s="2" t="s">
        <v>6295</v>
      </c>
      <c r="EW12" s="2">
        <v>413592</v>
      </c>
    </row>
    <row r="13" spans="152:153" x14ac:dyDescent="0.2">
      <c r="EV13" s="2" t="s">
        <v>6296</v>
      </c>
      <c r="EW13" s="2">
        <v>520745</v>
      </c>
    </row>
    <row r="14" spans="152:153" x14ac:dyDescent="0.2">
      <c r="EV14" s="2" t="s">
        <v>6297</v>
      </c>
      <c r="EW14" s="2">
        <v>0</v>
      </c>
    </row>
    <row r="15" spans="152:153" x14ac:dyDescent="0.2">
      <c r="EV15" s="2" t="s">
        <v>6298</v>
      </c>
      <c r="EW15" s="2">
        <v>0</v>
      </c>
    </row>
    <row r="16" spans="152:153" x14ac:dyDescent="0.2">
      <c r="EV16" s="2" t="s">
        <v>6299</v>
      </c>
      <c r="EW16" s="2">
        <v>252804</v>
      </c>
    </row>
    <row r="17" spans="152:153" x14ac:dyDescent="0.2">
      <c r="EV17" s="2" t="s">
        <v>6300</v>
      </c>
      <c r="EW17" s="2">
        <v>474</v>
      </c>
    </row>
    <row r="18" spans="152:153" x14ac:dyDescent="0.2">
      <c r="EV18" s="2" t="s">
        <v>6301</v>
      </c>
      <c r="EW18" s="2">
        <v>73347</v>
      </c>
    </row>
    <row r="19" spans="152:153" x14ac:dyDescent="0.2">
      <c r="EV19" s="2" t="s">
        <v>6302</v>
      </c>
      <c r="EW19" s="2">
        <v>93866</v>
      </c>
    </row>
    <row r="20" spans="152:153" x14ac:dyDescent="0.2">
      <c r="EV20" s="2" t="s">
        <v>6303</v>
      </c>
      <c r="EW20" s="2">
        <v>0</v>
      </c>
    </row>
    <row r="21" spans="152:153" x14ac:dyDescent="0.2">
      <c r="EV21" s="2" t="s">
        <v>6304</v>
      </c>
      <c r="EW21" s="2">
        <v>243654</v>
      </c>
    </row>
    <row r="22" spans="152:153" x14ac:dyDescent="0.2">
      <c r="EV22" s="2" t="s">
        <v>6305</v>
      </c>
      <c r="EW22" s="2">
        <v>45952</v>
      </c>
    </row>
    <row r="23" spans="152:153" x14ac:dyDescent="0.2">
      <c r="EV23" s="2" t="s">
        <v>6306</v>
      </c>
      <c r="EW23" s="2">
        <v>1230842</v>
      </c>
    </row>
    <row r="24" spans="152:153" x14ac:dyDescent="0.2">
      <c r="EV24" s="2" t="s">
        <v>6307</v>
      </c>
      <c r="EW24" s="2">
        <v>172572</v>
      </c>
    </row>
    <row r="25" spans="152:153" x14ac:dyDescent="0.2">
      <c r="EV25" s="2" t="s">
        <v>6308</v>
      </c>
      <c r="EW25" s="2">
        <v>29720</v>
      </c>
    </row>
    <row r="26" spans="152:153" x14ac:dyDescent="0.2">
      <c r="EV26" s="2" t="s">
        <v>6309</v>
      </c>
      <c r="EW26" s="2">
        <v>0</v>
      </c>
    </row>
    <row r="27" spans="152:153" x14ac:dyDescent="0.2">
      <c r="EV27" s="2" t="s">
        <v>6310</v>
      </c>
      <c r="EW27" s="2">
        <v>0</v>
      </c>
    </row>
    <row r="28" spans="152:153" x14ac:dyDescent="0.2">
      <c r="EV28" s="2" t="s">
        <v>6311</v>
      </c>
      <c r="EW28" s="2">
        <v>0</v>
      </c>
    </row>
    <row r="29" spans="152:153" x14ac:dyDescent="0.2">
      <c r="EV29" s="2" t="s">
        <v>6312</v>
      </c>
      <c r="EW29" s="2">
        <v>0</v>
      </c>
    </row>
    <row r="30" spans="152:153" x14ac:dyDescent="0.2">
      <c r="EV30" s="2" t="s">
        <v>6313</v>
      </c>
      <c r="EW30" s="2">
        <v>25930</v>
      </c>
    </row>
    <row r="31" spans="152:153" x14ac:dyDescent="0.2">
      <c r="EV31" s="2" t="s">
        <v>6314</v>
      </c>
      <c r="EW31" s="2">
        <v>600</v>
      </c>
    </row>
    <row r="32" spans="152:153" x14ac:dyDescent="0.2">
      <c r="EV32" s="2" t="s">
        <v>6315</v>
      </c>
      <c r="EW32" s="2">
        <v>0</v>
      </c>
    </row>
    <row r="33" spans="152:153" x14ac:dyDescent="0.2">
      <c r="EV33" s="2" t="s">
        <v>6316</v>
      </c>
      <c r="EW33" s="2">
        <v>65472</v>
      </c>
    </row>
    <row r="34" spans="152:153" x14ac:dyDescent="0.2">
      <c r="EV34" s="2" t="s">
        <v>6317</v>
      </c>
      <c r="EW34" s="2">
        <v>0</v>
      </c>
    </row>
    <row r="35" spans="152:153" x14ac:dyDescent="0.2">
      <c r="EV35" s="2" t="s">
        <v>6318</v>
      </c>
      <c r="EW35" s="2">
        <v>9222</v>
      </c>
    </row>
    <row r="36" spans="152:153" x14ac:dyDescent="0.2">
      <c r="EV36" s="2" t="s">
        <v>6319</v>
      </c>
      <c r="EW36" s="2">
        <v>8100</v>
      </c>
    </row>
    <row r="37" spans="152:153" x14ac:dyDescent="0.2">
      <c r="EV37" s="2" t="s">
        <v>6320</v>
      </c>
      <c r="EW37" s="2">
        <v>908289</v>
      </c>
    </row>
    <row r="38" spans="152:153" x14ac:dyDescent="0.2">
      <c r="EV38" s="2" t="s">
        <v>6321</v>
      </c>
      <c r="EW38" s="2">
        <v>8668</v>
      </c>
    </row>
    <row r="39" spans="152:153" x14ac:dyDescent="0.2">
      <c r="EV39" s="2" t="s">
        <v>6322</v>
      </c>
      <c r="EW39" s="2">
        <v>0</v>
      </c>
    </row>
    <row r="40" spans="152:153" x14ac:dyDescent="0.2">
      <c r="EV40" s="2" t="s">
        <v>6323</v>
      </c>
      <c r="EW40" s="2">
        <v>187391</v>
      </c>
    </row>
    <row r="41" spans="152:153" x14ac:dyDescent="0.2">
      <c r="EV41" s="2" t="s">
        <v>6324</v>
      </c>
      <c r="EW41" s="2">
        <v>4636</v>
      </c>
    </row>
    <row r="42" spans="152:153" x14ac:dyDescent="0.2">
      <c r="EV42" s="2" t="s">
        <v>6325</v>
      </c>
      <c r="EW42" s="2">
        <v>69128</v>
      </c>
    </row>
    <row r="43" spans="152:153" x14ac:dyDescent="0.2">
      <c r="EV43" s="2" t="s">
        <v>6326</v>
      </c>
      <c r="EW43" s="2">
        <v>145437</v>
      </c>
    </row>
    <row r="44" spans="152:153" x14ac:dyDescent="0.2">
      <c r="EV44" s="2" t="s">
        <v>6327</v>
      </c>
      <c r="EW44" s="2">
        <v>0</v>
      </c>
    </row>
    <row r="45" spans="152:153" x14ac:dyDescent="0.2">
      <c r="EV45" s="2" t="s">
        <v>6328</v>
      </c>
      <c r="EW45" s="2">
        <v>86669</v>
      </c>
    </row>
    <row r="46" spans="152:153" x14ac:dyDescent="0.2">
      <c r="EV46" s="2" t="s">
        <v>6329</v>
      </c>
      <c r="EW46" s="2">
        <v>116312</v>
      </c>
    </row>
    <row r="47" spans="152:153" x14ac:dyDescent="0.2">
      <c r="EV47" s="2" t="s">
        <v>6330</v>
      </c>
      <c r="EW47" s="2">
        <v>1526530</v>
      </c>
    </row>
    <row r="48" spans="152:153" x14ac:dyDescent="0.2">
      <c r="EV48" s="2" t="s">
        <v>6331</v>
      </c>
      <c r="EW48" s="2">
        <v>348253</v>
      </c>
    </row>
    <row r="49" spans="152:153" x14ac:dyDescent="0.2">
      <c r="EV49" s="2" t="s">
        <v>6332</v>
      </c>
      <c r="EW49" s="2">
        <v>417347</v>
      </c>
    </row>
    <row r="50" spans="152:153" x14ac:dyDescent="0.2">
      <c r="EV50" s="2" t="s">
        <v>6333</v>
      </c>
      <c r="EW50" s="2">
        <v>0</v>
      </c>
    </row>
    <row r="51" spans="152:153" x14ac:dyDescent="0.2">
      <c r="EV51" s="2" t="s">
        <v>6334</v>
      </c>
      <c r="EW51" s="2">
        <v>0</v>
      </c>
    </row>
    <row r="52" spans="152:153" x14ac:dyDescent="0.2">
      <c r="EV52" s="2" t="s">
        <v>6335</v>
      </c>
      <c r="EW52" s="2">
        <v>189415</v>
      </c>
    </row>
    <row r="53" spans="152:153" x14ac:dyDescent="0.2">
      <c r="EV53" s="2" t="s">
        <v>6336</v>
      </c>
      <c r="EW53" s="2">
        <v>436</v>
      </c>
    </row>
    <row r="54" spans="152:153" x14ac:dyDescent="0.2">
      <c r="EV54" s="2" t="s">
        <v>6337</v>
      </c>
      <c r="EW54" s="2">
        <v>61046</v>
      </c>
    </row>
    <row r="55" spans="152:153" x14ac:dyDescent="0.2">
      <c r="EV55" s="2" t="s">
        <v>6338</v>
      </c>
      <c r="EW55" s="2">
        <v>58587</v>
      </c>
    </row>
    <row r="56" spans="152:153" x14ac:dyDescent="0.2">
      <c r="EV56" s="2" t="s">
        <v>6339</v>
      </c>
      <c r="EW56" s="2">
        <v>0</v>
      </c>
    </row>
    <row r="57" spans="152:153" x14ac:dyDescent="0.2">
      <c r="EV57" s="2" t="s">
        <v>6340</v>
      </c>
      <c r="EW57" s="2">
        <v>86669</v>
      </c>
    </row>
    <row r="58" spans="152:153" x14ac:dyDescent="0.2">
      <c r="EV58" s="2" t="s">
        <v>6341</v>
      </c>
      <c r="EW58" s="2">
        <v>37299</v>
      </c>
    </row>
    <row r="59" spans="152:153" x14ac:dyDescent="0.2">
      <c r="EV59" s="2" t="s">
        <v>6342</v>
      </c>
      <c r="EW59" s="2">
        <v>850799</v>
      </c>
    </row>
    <row r="60" spans="152:153" x14ac:dyDescent="0.2">
      <c r="EV60" s="2" t="s">
        <v>6343</v>
      </c>
      <c r="EW60" s="2">
        <v>116892</v>
      </c>
    </row>
    <row r="61" spans="152:153" x14ac:dyDescent="0.2">
      <c r="EV61" s="2" t="s">
        <v>6344</v>
      </c>
      <c r="EW61" s="2">
        <v>26990</v>
      </c>
    </row>
    <row r="62" spans="152:153" x14ac:dyDescent="0.2">
      <c r="EV62" s="2" t="s">
        <v>6345</v>
      </c>
      <c r="EW62" s="2">
        <v>0</v>
      </c>
    </row>
    <row r="63" spans="152:153" x14ac:dyDescent="0.2">
      <c r="EV63" s="2" t="s">
        <v>6346</v>
      </c>
      <c r="EW63" s="2">
        <v>0</v>
      </c>
    </row>
    <row r="64" spans="152:153" x14ac:dyDescent="0.2">
      <c r="EV64" s="2" t="s">
        <v>6347</v>
      </c>
      <c r="EW64" s="2">
        <v>0</v>
      </c>
    </row>
    <row r="65" spans="152:153" x14ac:dyDescent="0.2">
      <c r="EV65" s="2" t="s">
        <v>6348</v>
      </c>
      <c r="EW65" s="2">
        <v>0</v>
      </c>
    </row>
    <row r="66" spans="152:153" x14ac:dyDescent="0.2">
      <c r="EV66" s="2" t="s">
        <v>6349</v>
      </c>
      <c r="EW66" s="2">
        <v>18543</v>
      </c>
    </row>
    <row r="67" spans="152:153" x14ac:dyDescent="0.2">
      <c r="EV67" s="2" t="s">
        <v>6350</v>
      </c>
      <c r="EW67" s="2">
        <v>600</v>
      </c>
    </row>
    <row r="68" spans="152:153" x14ac:dyDescent="0.2">
      <c r="EV68" s="2" t="s">
        <v>6351</v>
      </c>
      <c r="EW68" s="2">
        <v>0</v>
      </c>
    </row>
    <row r="69" spans="152:153" x14ac:dyDescent="0.2">
      <c r="EV69" s="2" t="s">
        <v>6352</v>
      </c>
      <c r="EW69" s="2">
        <v>0</v>
      </c>
    </row>
    <row r="70" spans="152:153" x14ac:dyDescent="0.2">
      <c r="EV70" s="2" t="s">
        <v>6353</v>
      </c>
      <c r="EW70" s="2">
        <v>9122</v>
      </c>
    </row>
    <row r="71" spans="152:153" x14ac:dyDescent="0.2">
      <c r="EV71" s="2" t="s">
        <v>6354</v>
      </c>
      <c r="EW71" s="2">
        <v>55255</v>
      </c>
    </row>
    <row r="72" spans="152:153" x14ac:dyDescent="0.2">
      <c r="EV72" s="2" t="s">
        <v>6355</v>
      </c>
      <c r="EW72" s="2">
        <v>7150</v>
      </c>
    </row>
    <row r="73" spans="152:153" x14ac:dyDescent="0.2">
      <c r="EV73" s="2" t="s">
        <v>6356</v>
      </c>
      <c r="EW73" s="2">
        <v>44895</v>
      </c>
    </row>
    <row r="74" spans="152:153" x14ac:dyDescent="0.2">
      <c r="EV74" s="2" t="s">
        <v>6357</v>
      </c>
      <c r="EW74" s="2">
        <v>486</v>
      </c>
    </row>
    <row r="75" spans="152:153" x14ac:dyDescent="0.2">
      <c r="EV75" s="2" t="s">
        <v>6358</v>
      </c>
      <c r="EW75" s="2">
        <v>3183</v>
      </c>
    </row>
    <row r="76" spans="152:153" x14ac:dyDescent="0.2">
      <c r="EV76" s="2" t="s">
        <v>6359</v>
      </c>
      <c r="EW76" s="2">
        <v>1953</v>
      </c>
    </row>
    <row r="77" spans="152:153" x14ac:dyDescent="0.2">
      <c r="EV77" s="2" t="s">
        <v>6360</v>
      </c>
      <c r="EW77" s="2">
        <v>783</v>
      </c>
    </row>
    <row r="78" spans="152:153" x14ac:dyDescent="0.2">
      <c r="EV78" s="2" t="s">
        <v>6361</v>
      </c>
      <c r="EW78" s="2">
        <v>486</v>
      </c>
    </row>
    <row r="79" spans="152:153" x14ac:dyDescent="0.2">
      <c r="EV79" s="2" t="s">
        <v>6362</v>
      </c>
      <c r="EW79" s="2">
        <v>1954</v>
      </c>
    </row>
    <row r="80" spans="152:153" x14ac:dyDescent="0.2">
      <c r="EV80" s="2" t="s">
        <v>6363</v>
      </c>
      <c r="EW80" s="2">
        <v>560</v>
      </c>
    </row>
    <row r="81" spans="152:153" x14ac:dyDescent="0.2">
      <c r="EV81" s="2" t="s">
        <v>6364</v>
      </c>
      <c r="EW81" s="2">
        <v>972</v>
      </c>
    </row>
    <row r="82" spans="152:153" x14ac:dyDescent="0.2">
      <c r="EV82" s="2" t="s">
        <v>6365</v>
      </c>
      <c r="EW82" s="2">
        <v>18636</v>
      </c>
    </row>
    <row r="83" spans="152:153" x14ac:dyDescent="0.2">
      <c r="EV83" s="2" t="s">
        <v>6366</v>
      </c>
      <c r="EW83" s="2">
        <v>73908</v>
      </c>
    </row>
    <row r="84" spans="152:153" x14ac:dyDescent="0.2">
      <c r="EV84" s="2" t="s">
        <v>6367</v>
      </c>
      <c r="EW84" s="2">
        <v>6462</v>
      </c>
    </row>
    <row r="85" spans="152:153" x14ac:dyDescent="0.2">
      <c r="EV85" s="2" t="s">
        <v>6368</v>
      </c>
      <c r="EW85" s="2">
        <v>29115</v>
      </c>
    </row>
    <row r="86" spans="152:153" x14ac:dyDescent="0.2">
      <c r="EV86" s="2" t="s">
        <v>6369</v>
      </c>
      <c r="EW86" s="2">
        <v>486</v>
      </c>
    </row>
    <row r="87" spans="152:153" x14ac:dyDescent="0.2">
      <c r="EV87" s="2" t="s">
        <v>6370</v>
      </c>
      <c r="EW87" s="2">
        <v>3183</v>
      </c>
    </row>
    <row r="88" spans="152:153" x14ac:dyDescent="0.2">
      <c r="EV88" s="2" t="s">
        <v>6371</v>
      </c>
      <c r="EW88" s="2">
        <v>1953</v>
      </c>
    </row>
    <row r="89" spans="152:153" x14ac:dyDescent="0.2">
      <c r="EV89" s="2" t="s">
        <v>6372</v>
      </c>
      <c r="EW89" s="2">
        <v>783</v>
      </c>
    </row>
    <row r="90" spans="152:153" x14ac:dyDescent="0.2">
      <c r="EV90" s="2" t="s">
        <v>6373</v>
      </c>
      <c r="EW90" s="2">
        <v>486</v>
      </c>
    </row>
    <row r="91" spans="152:153" x14ac:dyDescent="0.2">
      <c r="EV91" s="2" t="s">
        <v>6374</v>
      </c>
      <c r="EW91" s="2">
        <v>1678</v>
      </c>
    </row>
    <row r="92" spans="152:153" x14ac:dyDescent="0.2">
      <c r="EV92" s="2" t="s">
        <v>6375</v>
      </c>
      <c r="EW92" s="2">
        <v>560</v>
      </c>
    </row>
    <row r="93" spans="152:153" x14ac:dyDescent="0.2">
      <c r="EV93" s="2" t="s">
        <v>6376</v>
      </c>
      <c r="EW93" s="2">
        <v>972</v>
      </c>
    </row>
    <row r="94" spans="152:153" x14ac:dyDescent="0.2">
      <c r="EV94" s="2" t="s">
        <v>6377</v>
      </c>
      <c r="EW94" s="2">
        <v>18636</v>
      </c>
    </row>
    <row r="95" spans="152:153" x14ac:dyDescent="0.2">
      <c r="EV95" s="2" t="s">
        <v>6378</v>
      </c>
      <c r="EW95" s="2">
        <v>57852</v>
      </c>
    </row>
    <row r="96" spans="152:153" x14ac:dyDescent="0.2">
      <c r="EV96" s="2" t="s">
        <v>6379</v>
      </c>
      <c r="EW96" s="2">
        <v>6186</v>
      </c>
    </row>
    <row r="97" spans="152:153" x14ac:dyDescent="0.2">
      <c r="EV97" s="2" t="s">
        <v>6380</v>
      </c>
      <c r="EW97" s="2">
        <v>35996</v>
      </c>
    </row>
    <row r="98" spans="152:153" x14ac:dyDescent="0.2">
      <c r="EV98" s="2" t="s">
        <v>6381</v>
      </c>
      <c r="EW98" s="2">
        <v>355</v>
      </c>
    </row>
    <row r="99" spans="152:153" x14ac:dyDescent="0.2">
      <c r="EV99" s="2" t="s">
        <v>6382</v>
      </c>
      <c r="EW99" s="2">
        <v>2703</v>
      </c>
    </row>
    <row r="100" spans="152:153" x14ac:dyDescent="0.2">
      <c r="EV100" s="2" t="s">
        <v>6383</v>
      </c>
      <c r="EW100" s="2">
        <v>1650</v>
      </c>
    </row>
    <row r="101" spans="152:153" x14ac:dyDescent="0.2">
      <c r="EV101" s="2" t="s">
        <v>6384</v>
      </c>
      <c r="EW101" s="2">
        <v>325</v>
      </c>
    </row>
    <row r="102" spans="152:153" x14ac:dyDescent="0.2">
      <c r="EV102" s="2" t="s">
        <v>6385</v>
      </c>
      <c r="EW102" s="2">
        <v>483</v>
      </c>
    </row>
    <row r="103" spans="152:153" x14ac:dyDescent="0.2">
      <c r="EV103" s="2" t="s">
        <v>6386</v>
      </c>
      <c r="EW103" s="2">
        <v>1385</v>
      </c>
    </row>
    <row r="104" spans="152:153" x14ac:dyDescent="0.2">
      <c r="EV104" s="2" t="s">
        <v>6387</v>
      </c>
      <c r="EW104" s="2">
        <v>380</v>
      </c>
    </row>
    <row r="105" spans="152:153" x14ac:dyDescent="0.2">
      <c r="EV105" s="2" t="s">
        <v>6388</v>
      </c>
      <c r="EW105" s="2">
        <v>707</v>
      </c>
    </row>
    <row r="106" spans="152:153" x14ac:dyDescent="0.2">
      <c r="EV106" s="2" t="s">
        <v>6389</v>
      </c>
      <c r="EW106" s="2">
        <v>15015</v>
      </c>
    </row>
    <row r="107" spans="152:153" x14ac:dyDescent="0.2">
      <c r="EV107" s="2" t="s">
        <v>6390</v>
      </c>
      <c r="EW107" s="2">
        <v>58999</v>
      </c>
    </row>
    <row r="108" spans="152:153" x14ac:dyDescent="0.2">
      <c r="EV108" s="2" t="s">
        <v>6391</v>
      </c>
      <c r="EW108" s="2">
        <v>5189</v>
      </c>
    </row>
    <row r="109" spans="152:153" x14ac:dyDescent="0.2">
      <c r="EV109" s="2" t="s">
        <v>6392</v>
      </c>
      <c r="EW109" s="2">
        <v>22422</v>
      </c>
    </row>
    <row r="110" spans="152:153" x14ac:dyDescent="0.2">
      <c r="EV110" s="2" t="s">
        <v>6393</v>
      </c>
      <c r="EW110" s="2">
        <v>355</v>
      </c>
    </row>
    <row r="111" spans="152:153" x14ac:dyDescent="0.2">
      <c r="EV111" s="2" t="s">
        <v>6394</v>
      </c>
      <c r="EW111" s="2">
        <v>2703</v>
      </c>
    </row>
    <row r="112" spans="152:153" x14ac:dyDescent="0.2">
      <c r="EV112" s="2" t="s">
        <v>6395</v>
      </c>
      <c r="EW112" s="2">
        <v>1650</v>
      </c>
    </row>
    <row r="113" spans="152:153" x14ac:dyDescent="0.2">
      <c r="EV113" s="2" t="s">
        <v>6396</v>
      </c>
      <c r="EW113" s="2">
        <v>325</v>
      </c>
    </row>
    <row r="114" spans="152:153" x14ac:dyDescent="0.2">
      <c r="EV114" s="2" t="s">
        <v>6397</v>
      </c>
      <c r="EW114" s="2">
        <v>483</v>
      </c>
    </row>
    <row r="115" spans="152:153" x14ac:dyDescent="0.2">
      <c r="EV115" s="2" t="s">
        <v>6398</v>
      </c>
      <c r="EW115" s="2">
        <v>1355</v>
      </c>
    </row>
    <row r="116" spans="152:153" x14ac:dyDescent="0.2">
      <c r="EV116" s="2" t="s">
        <v>6399</v>
      </c>
      <c r="EW116" s="2">
        <v>380</v>
      </c>
    </row>
    <row r="117" spans="152:153" x14ac:dyDescent="0.2">
      <c r="EV117" s="2" t="s">
        <v>6400</v>
      </c>
      <c r="EW117" s="2">
        <v>707</v>
      </c>
    </row>
    <row r="118" spans="152:153" x14ac:dyDescent="0.2">
      <c r="EV118" s="2" t="s">
        <v>6401</v>
      </c>
      <c r="EW118" s="2">
        <v>15015</v>
      </c>
    </row>
    <row r="119" spans="152:153" x14ac:dyDescent="0.2">
      <c r="EV119" s="2" t="s">
        <v>6402</v>
      </c>
      <c r="EW119" s="2">
        <v>45395</v>
      </c>
    </row>
    <row r="120" spans="152:153" x14ac:dyDescent="0.2">
      <c r="EV120" s="2" t="s">
        <v>6403</v>
      </c>
      <c r="EW120" s="2">
        <v>5159</v>
      </c>
    </row>
    <row r="121" spans="152:153" x14ac:dyDescent="0.2">
      <c r="EV121" s="2" t="s">
        <v>6404</v>
      </c>
      <c r="EW121" s="2">
        <v>269978050</v>
      </c>
    </row>
    <row r="122" spans="152:153" x14ac:dyDescent="0.2">
      <c r="EV122" s="2" t="s">
        <v>6405</v>
      </c>
      <c r="EW122" s="2">
        <v>246060709</v>
      </c>
    </row>
    <row r="123" spans="152:153" x14ac:dyDescent="0.2">
      <c r="EV123" s="2" t="s">
        <v>6406</v>
      </c>
      <c r="EW123" s="2">
        <v>202029180</v>
      </c>
    </row>
    <row r="124" spans="152:153" x14ac:dyDescent="0.2">
      <c r="EV124" s="2" t="s">
        <v>6407</v>
      </c>
      <c r="EW124" s="2">
        <v>30643817</v>
      </c>
    </row>
    <row r="125" spans="152:153" x14ac:dyDescent="0.2">
      <c r="EV125" s="2" t="s">
        <v>6408</v>
      </c>
      <c r="EW125" s="2">
        <v>2800905</v>
      </c>
    </row>
    <row r="126" spans="152:153" x14ac:dyDescent="0.2">
      <c r="EV126" s="2" t="s">
        <v>6409</v>
      </c>
      <c r="EW126" s="2">
        <v>23407190</v>
      </c>
    </row>
    <row r="127" spans="152:153" x14ac:dyDescent="0.2">
      <c r="EV127" s="2" t="s">
        <v>6410</v>
      </c>
      <c r="EW127" s="2">
        <v>12919025</v>
      </c>
    </row>
    <row r="128" spans="152:153" x14ac:dyDescent="0.2">
      <c r="EV128" s="2" t="s">
        <v>6411</v>
      </c>
      <c r="EW128" s="2">
        <v>4745000</v>
      </c>
    </row>
    <row r="129" spans="152:153" x14ac:dyDescent="0.2">
      <c r="EV129" s="2" t="s">
        <v>6412</v>
      </c>
      <c r="EW129" s="2">
        <v>4745000</v>
      </c>
    </row>
    <row r="130" spans="152:153" x14ac:dyDescent="0.2">
      <c r="EV130" s="2" t="s">
        <v>6413</v>
      </c>
      <c r="EW130" s="2">
        <v>51203027</v>
      </c>
    </row>
    <row r="131" spans="152:153" x14ac:dyDescent="0.2">
      <c r="EV131" s="2" t="s">
        <v>6414</v>
      </c>
      <c r="EW131" s="2">
        <v>1877027</v>
      </c>
    </row>
    <row r="132" spans="152:153" x14ac:dyDescent="0.2">
      <c r="EV132" s="2" t="s">
        <v>6415</v>
      </c>
      <c r="EW132" s="2">
        <v>8600263</v>
      </c>
    </row>
    <row r="133" spans="152:153" x14ac:dyDescent="0.2">
      <c r="EV133" s="2" t="s">
        <v>6416</v>
      </c>
      <c r="EW133" s="2">
        <v>77515</v>
      </c>
    </row>
    <row r="134" spans="152:153" x14ac:dyDescent="0.2">
      <c r="EV134" s="2" t="s">
        <v>6417</v>
      </c>
      <c r="EW134" s="2">
        <v>0</v>
      </c>
    </row>
    <row r="135" spans="152:153" x14ac:dyDescent="0.2">
      <c r="EV135" s="2" t="s">
        <v>6418</v>
      </c>
      <c r="EW135" s="2">
        <v>5926829</v>
      </c>
    </row>
    <row r="136" spans="152:153" x14ac:dyDescent="0.2">
      <c r="EV136" s="2" t="s">
        <v>6419</v>
      </c>
      <c r="EW136" s="2">
        <v>35325874</v>
      </c>
    </row>
    <row r="137" spans="152:153" x14ac:dyDescent="0.2">
      <c r="EV137" s="2" t="s">
        <v>6420</v>
      </c>
      <c r="EW137" s="2">
        <v>399186233</v>
      </c>
    </row>
    <row r="138" spans="152:153" x14ac:dyDescent="0.2">
      <c r="EV138" s="2" t="s">
        <v>6421</v>
      </c>
      <c r="EW138" s="2">
        <v>0</v>
      </c>
    </row>
    <row r="139" spans="152:153" x14ac:dyDescent="0.2">
      <c r="EV139" s="2" t="s">
        <v>6422</v>
      </c>
      <c r="EW139" s="2">
        <v>0</v>
      </c>
    </row>
    <row r="140" spans="152:153" x14ac:dyDescent="0.2">
      <c r="EV140" s="2" t="s">
        <v>6423</v>
      </c>
      <c r="EW140" s="2">
        <v>0</v>
      </c>
    </row>
    <row r="141" spans="152:153" x14ac:dyDescent="0.2">
      <c r="EV141" s="2" t="s">
        <v>6424</v>
      </c>
      <c r="EW141" s="2">
        <v>0</v>
      </c>
    </row>
    <row r="142" spans="152:153" x14ac:dyDescent="0.2">
      <c r="EV142" s="2" t="s">
        <v>6425</v>
      </c>
      <c r="EW142" s="2">
        <v>0</v>
      </c>
    </row>
    <row r="143" spans="152:153" x14ac:dyDescent="0.2">
      <c r="EV143" s="2" t="s">
        <v>6426</v>
      </c>
      <c r="EW143" s="2">
        <v>0</v>
      </c>
    </row>
    <row r="144" spans="152:153" x14ac:dyDescent="0.2">
      <c r="EV144" s="2" t="s">
        <v>6427</v>
      </c>
      <c r="EW144" s="2">
        <v>0</v>
      </c>
    </row>
    <row r="145" spans="152:153" x14ac:dyDescent="0.2">
      <c r="EV145" s="2" t="s">
        <v>6428</v>
      </c>
      <c r="EW145" s="2">
        <v>0</v>
      </c>
    </row>
    <row r="146" spans="152:153" x14ac:dyDescent="0.2">
      <c r="EV146" s="2" t="s">
        <v>6429</v>
      </c>
      <c r="EW146" s="2">
        <v>1384686684</v>
      </c>
    </row>
    <row r="147" spans="152:153" x14ac:dyDescent="0.2">
      <c r="EV147" s="2" t="s">
        <v>6430</v>
      </c>
      <c r="EW147" s="2">
        <v>364576450</v>
      </c>
    </row>
    <row r="148" spans="152:153" x14ac:dyDescent="0.2">
      <c r="EV148" s="2" t="s">
        <v>6431</v>
      </c>
      <c r="EW148" s="2">
        <v>58688453</v>
      </c>
    </row>
    <row r="149" spans="152:153" x14ac:dyDescent="0.2">
      <c r="EV149" s="2" t="s">
        <v>6432</v>
      </c>
      <c r="EW149" s="2">
        <v>39780971</v>
      </c>
    </row>
    <row r="150" spans="152:153" x14ac:dyDescent="0.2">
      <c r="EV150" s="2" t="s">
        <v>6433</v>
      </c>
      <c r="EW150" s="2">
        <v>4097937</v>
      </c>
    </row>
    <row r="151" spans="152:153" x14ac:dyDescent="0.2">
      <c r="EV151" s="2" t="s">
        <v>6434</v>
      </c>
      <c r="EW151" s="2">
        <v>14536305</v>
      </c>
    </row>
    <row r="152" spans="152:153" x14ac:dyDescent="0.2">
      <c r="EV152" s="2" t="s">
        <v>6435</v>
      </c>
      <c r="EW152" s="2">
        <v>273240</v>
      </c>
    </row>
    <row r="153" spans="152:153" x14ac:dyDescent="0.2">
      <c r="EV153" s="2" t="s">
        <v>6436</v>
      </c>
      <c r="EW153" s="2">
        <v>91937118</v>
      </c>
    </row>
    <row r="154" spans="152:153" x14ac:dyDescent="0.2">
      <c r="EV154" s="2" t="s">
        <v>6437</v>
      </c>
      <c r="EW154" s="2">
        <v>144442755</v>
      </c>
    </row>
    <row r="155" spans="152:153" x14ac:dyDescent="0.2">
      <c r="EV155" s="2" t="s">
        <v>6438</v>
      </c>
      <c r="EW155" s="2">
        <v>69508124</v>
      </c>
    </row>
    <row r="156" spans="152:153" x14ac:dyDescent="0.2">
      <c r="EV156" s="2" t="s">
        <v>6439</v>
      </c>
      <c r="EW156" s="2">
        <v>34213789</v>
      </c>
    </row>
    <row r="157" spans="152:153" x14ac:dyDescent="0.2">
      <c r="EV157" s="2" t="s">
        <v>6440</v>
      </c>
      <c r="EW157" s="2">
        <v>5553241</v>
      </c>
    </row>
    <row r="158" spans="152:153" x14ac:dyDescent="0.2">
      <c r="EV158" s="2" t="s">
        <v>6441</v>
      </c>
      <c r="EW158" s="2">
        <v>370129691</v>
      </c>
    </row>
    <row r="159" spans="152:153" x14ac:dyDescent="0.2">
      <c r="EV159" s="2" t="s">
        <v>6442</v>
      </c>
      <c r="EW159" s="2">
        <v>790</v>
      </c>
    </row>
    <row r="160" spans="152:153" x14ac:dyDescent="0.2">
      <c r="EV160" s="2" t="s">
        <v>6443</v>
      </c>
      <c r="EW160" s="2">
        <v>790</v>
      </c>
    </row>
    <row r="161" spans="152:153" x14ac:dyDescent="0.2">
      <c r="EV161" s="2" t="s">
        <v>6444</v>
      </c>
      <c r="EW161" s="2">
        <v>585</v>
      </c>
    </row>
    <row r="162" spans="152:153" x14ac:dyDescent="0.2">
      <c r="EV162" s="2" t="s">
        <v>6445</v>
      </c>
      <c r="EW162" s="2">
        <v>250</v>
      </c>
    </row>
    <row r="163" spans="152:153" x14ac:dyDescent="0.2">
      <c r="EV163" s="2" t="s">
        <v>6446</v>
      </c>
      <c r="EW163" s="2">
        <v>699</v>
      </c>
    </row>
    <row r="164" spans="152:153" x14ac:dyDescent="0.2">
      <c r="EV164" s="2" t="s">
        <v>6447</v>
      </c>
      <c r="EW164" s="2">
        <v>200</v>
      </c>
    </row>
    <row r="165" spans="152:153" x14ac:dyDescent="0.2">
      <c r="EV165" s="2" t="s">
        <v>6448</v>
      </c>
      <c r="EW165" s="2">
        <v>590</v>
      </c>
    </row>
    <row r="166" spans="152:153" x14ac:dyDescent="0.2">
      <c r="EV166" s="2" t="s">
        <v>6449</v>
      </c>
      <c r="EW166" s="2">
        <v>490</v>
      </c>
    </row>
    <row r="167" spans="152:153" x14ac:dyDescent="0.2">
      <c r="EV167" s="2" t="s">
        <v>6450</v>
      </c>
      <c r="EW167" s="2">
        <v>60</v>
      </c>
    </row>
    <row r="168" spans="152:153" x14ac:dyDescent="0.2">
      <c r="EV168" s="2" t="s">
        <v>6451</v>
      </c>
      <c r="EW168" s="2">
        <v>680</v>
      </c>
    </row>
    <row r="169" spans="152:153" x14ac:dyDescent="0.2">
      <c r="EV169" s="2" t="s">
        <v>6452</v>
      </c>
      <c r="EW169" s="2">
        <v>790</v>
      </c>
    </row>
    <row r="170" spans="152:153" x14ac:dyDescent="0.2">
      <c r="EV170" s="2" t="s">
        <v>6453</v>
      </c>
      <c r="EW170" s="2">
        <v>0</v>
      </c>
    </row>
    <row r="171" spans="152:153" x14ac:dyDescent="0.2">
      <c r="EV171" s="2" t="s">
        <v>6454</v>
      </c>
      <c r="EW171" s="2">
        <v>0</v>
      </c>
    </row>
    <row r="172" spans="152:153" x14ac:dyDescent="0.2">
      <c r="EV172" s="2" t="s">
        <v>6455</v>
      </c>
      <c r="EW172" s="2">
        <v>0</v>
      </c>
    </row>
    <row r="173" spans="152:153" x14ac:dyDescent="0.2">
      <c r="EV173" s="2" t="s">
        <v>6456</v>
      </c>
      <c r="EW173" s="2">
        <v>0</v>
      </c>
    </row>
    <row r="174" spans="152:153" x14ac:dyDescent="0.2">
      <c r="EV174" s="2" t="s">
        <v>6457</v>
      </c>
      <c r="EW174" s="2">
        <v>0</v>
      </c>
    </row>
    <row r="175" spans="152:153" x14ac:dyDescent="0.2">
      <c r="EV175" s="2" t="s">
        <v>6458</v>
      </c>
      <c r="EW175" s="2">
        <v>0</v>
      </c>
    </row>
    <row r="176" spans="152:153" x14ac:dyDescent="0.2">
      <c r="EV176" s="2" t="s">
        <v>6459</v>
      </c>
      <c r="EW176" s="2">
        <v>0</v>
      </c>
    </row>
    <row r="177" spans="152:153" x14ac:dyDescent="0.2">
      <c r="EV177" s="2" t="s">
        <v>6460</v>
      </c>
      <c r="EW177" s="2">
        <v>0</v>
      </c>
    </row>
    <row r="178" spans="152:153" x14ac:dyDescent="0.2">
      <c r="EV178" s="2" t="s">
        <v>6461</v>
      </c>
      <c r="EW178" s="2">
        <v>0</v>
      </c>
    </row>
    <row r="179" spans="152:153" x14ac:dyDescent="0.2">
      <c r="EV179" s="2" t="s">
        <v>6462</v>
      </c>
      <c r="EW179" s="2">
        <v>0</v>
      </c>
    </row>
    <row r="180" spans="152:153" x14ac:dyDescent="0.2">
      <c r="EV180" s="2" t="s">
        <v>6463</v>
      </c>
      <c r="EW180" s="2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indexed="50"/>
  </sheetPr>
  <dimension ref="A1:C3"/>
  <sheetViews>
    <sheetView workbookViewId="0">
      <selection activeCell="G96" sqref="G96"/>
    </sheetView>
  </sheetViews>
  <sheetFormatPr defaultRowHeight="11.25" x14ac:dyDescent="0.2"/>
  <cols>
    <col min="1" max="1" width="24" style="3" bestFit="1" customWidth="1"/>
    <col min="2" max="256" width="9.140625" style="3"/>
    <col min="257" max="257" width="24" style="3" bestFit="1" customWidth="1"/>
    <col min="258" max="512" width="9.140625" style="3"/>
    <col min="513" max="513" width="24" style="3" bestFit="1" customWidth="1"/>
    <col min="514" max="768" width="9.140625" style="3"/>
    <col min="769" max="769" width="24" style="3" bestFit="1" customWidth="1"/>
    <col min="770" max="1024" width="9.140625" style="3"/>
    <col min="1025" max="1025" width="24" style="3" bestFit="1" customWidth="1"/>
    <col min="1026" max="1280" width="9.140625" style="3"/>
    <col min="1281" max="1281" width="24" style="3" bestFit="1" customWidth="1"/>
    <col min="1282" max="1536" width="9.140625" style="3"/>
    <col min="1537" max="1537" width="24" style="3" bestFit="1" customWidth="1"/>
    <col min="1538" max="1792" width="9.140625" style="3"/>
    <col min="1793" max="1793" width="24" style="3" bestFit="1" customWidth="1"/>
    <col min="1794" max="2048" width="9.140625" style="3"/>
    <col min="2049" max="2049" width="24" style="3" bestFit="1" customWidth="1"/>
    <col min="2050" max="2304" width="9.140625" style="3"/>
    <col min="2305" max="2305" width="24" style="3" bestFit="1" customWidth="1"/>
    <col min="2306" max="2560" width="9.140625" style="3"/>
    <col min="2561" max="2561" width="24" style="3" bestFit="1" customWidth="1"/>
    <col min="2562" max="2816" width="9.140625" style="3"/>
    <col min="2817" max="2817" width="24" style="3" bestFit="1" customWidth="1"/>
    <col min="2818" max="3072" width="9.140625" style="3"/>
    <col min="3073" max="3073" width="24" style="3" bestFit="1" customWidth="1"/>
    <col min="3074" max="3328" width="9.140625" style="3"/>
    <col min="3329" max="3329" width="24" style="3" bestFit="1" customWidth="1"/>
    <col min="3330" max="3584" width="9.140625" style="3"/>
    <col min="3585" max="3585" width="24" style="3" bestFit="1" customWidth="1"/>
    <col min="3586" max="3840" width="9.140625" style="3"/>
    <col min="3841" max="3841" width="24" style="3" bestFit="1" customWidth="1"/>
    <col min="3842" max="4096" width="9.140625" style="3"/>
    <col min="4097" max="4097" width="24" style="3" bestFit="1" customWidth="1"/>
    <col min="4098" max="4352" width="9.140625" style="3"/>
    <col min="4353" max="4353" width="24" style="3" bestFit="1" customWidth="1"/>
    <col min="4354" max="4608" width="9.140625" style="3"/>
    <col min="4609" max="4609" width="24" style="3" bestFit="1" customWidth="1"/>
    <col min="4610" max="4864" width="9.140625" style="3"/>
    <col min="4865" max="4865" width="24" style="3" bestFit="1" customWidth="1"/>
    <col min="4866" max="5120" width="9.140625" style="3"/>
    <col min="5121" max="5121" width="24" style="3" bestFit="1" customWidth="1"/>
    <col min="5122" max="5376" width="9.140625" style="3"/>
    <col min="5377" max="5377" width="24" style="3" bestFit="1" customWidth="1"/>
    <col min="5378" max="5632" width="9.140625" style="3"/>
    <col min="5633" max="5633" width="24" style="3" bestFit="1" customWidth="1"/>
    <col min="5634" max="5888" width="9.140625" style="3"/>
    <col min="5889" max="5889" width="24" style="3" bestFit="1" customWidth="1"/>
    <col min="5890" max="6144" width="9.140625" style="3"/>
    <col min="6145" max="6145" width="24" style="3" bestFit="1" customWidth="1"/>
    <col min="6146" max="6400" width="9.140625" style="3"/>
    <col min="6401" max="6401" width="24" style="3" bestFit="1" customWidth="1"/>
    <col min="6402" max="6656" width="9.140625" style="3"/>
    <col min="6657" max="6657" width="24" style="3" bestFit="1" customWidth="1"/>
    <col min="6658" max="6912" width="9.140625" style="3"/>
    <col min="6913" max="6913" width="24" style="3" bestFit="1" customWidth="1"/>
    <col min="6914" max="7168" width="9.140625" style="3"/>
    <col min="7169" max="7169" width="24" style="3" bestFit="1" customWidth="1"/>
    <col min="7170" max="7424" width="9.140625" style="3"/>
    <col min="7425" max="7425" width="24" style="3" bestFit="1" customWidth="1"/>
    <col min="7426" max="7680" width="9.140625" style="3"/>
    <col min="7681" max="7681" width="24" style="3" bestFit="1" customWidth="1"/>
    <col min="7682" max="7936" width="9.140625" style="3"/>
    <col min="7937" max="7937" width="24" style="3" bestFit="1" customWidth="1"/>
    <col min="7938" max="8192" width="9.140625" style="3"/>
    <col min="8193" max="8193" width="24" style="3" bestFit="1" customWidth="1"/>
    <col min="8194" max="8448" width="9.140625" style="3"/>
    <col min="8449" max="8449" width="24" style="3" bestFit="1" customWidth="1"/>
    <col min="8450" max="8704" width="9.140625" style="3"/>
    <col min="8705" max="8705" width="24" style="3" bestFit="1" customWidth="1"/>
    <col min="8706" max="8960" width="9.140625" style="3"/>
    <col min="8961" max="8961" width="24" style="3" bestFit="1" customWidth="1"/>
    <col min="8962" max="9216" width="9.140625" style="3"/>
    <col min="9217" max="9217" width="24" style="3" bestFit="1" customWidth="1"/>
    <col min="9218" max="9472" width="9.140625" style="3"/>
    <col min="9473" max="9473" width="24" style="3" bestFit="1" customWidth="1"/>
    <col min="9474" max="9728" width="9.140625" style="3"/>
    <col min="9729" max="9729" width="24" style="3" bestFit="1" customWidth="1"/>
    <col min="9730" max="9984" width="9.140625" style="3"/>
    <col min="9985" max="9985" width="24" style="3" bestFit="1" customWidth="1"/>
    <col min="9986" max="10240" width="9.140625" style="3"/>
    <col min="10241" max="10241" width="24" style="3" bestFit="1" customWidth="1"/>
    <col min="10242" max="10496" width="9.140625" style="3"/>
    <col min="10497" max="10497" width="24" style="3" bestFit="1" customWidth="1"/>
    <col min="10498" max="10752" width="9.140625" style="3"/>
    <col min="10753" max="10753" width="24" style="3" bestFit="1" customWidth="1"/>
    <col min="10754" max="11008" width="9.140625" style="3"/>
    <col min="11009" max="11009" width="24" style="3" bestFit="1" customWidth="1"/>
    <col min="11010" max="11264" width="9.140625" style="3"/>
    <col min="11265" max="11265" width="24" style="3" bestFit="1" customWidth="1"/>
    <col min="11266" max="11520" width="9.140625" style="3"/>
    <col min="11521" max="11521" width="24" style="3" bestFit="1" customWidth="1"/>
    <col min="11522" max="11776" width="9.140625" style="3"/>
    <col min="11777" max="11777" width="24" style="3" bestFit="1" customWidth="1"/>
    <col min="11778" max="12032" width="9.140625" style="3"/>
    <col min="12033" max="12033" width="24" style="3" bestFit="1" customWidth="1"/>
    <col min="12034" max="12288" width="9.140625" style="3"/>
    <col min="12289" max="12289" width="24" style="3" bestFit="1" customWidth="1"/>
    <col min="12290" max="12544" width="9.140625" style="3"/>
    <col min="12545" max="12545" width="24" style="3" bestFit="1" customWidth="1"/>
    <col min="12546" max="12800" width="9.140625" style="3"/>
    <col min="12801" max="12801" width="24" style="3" bestFit="1" customWidth="1"/>
    <col min="12802" max="13056" width="9.140625" style="3"/>
    <col min="13057" max="13057" width="24" style="3" bestFit="1" customWidth="1"/>
    <col min="13058" max="13312" width="9.140625" style="3"/>
    <col min="13313" max="13313" width="24" style="3" bestFit="1" customWidth="1"/>
    <col min="13314" max="13568" width="9.140625" style="3"/>
    <col min="13569" max="13569" width="24" style="3" bestFit="1" customWidth="1"/>
    <col min="13570" max="13824" width="9.140625" style="3"/>
    <col min="13825" max="13825" width="24" style="3" bestFit="1" customWidth="1"/>
    <col min="13826" max="14080" width="9.140625" style="3"/>
    <col min="14081" max="14081" width="24" style="3" bestFit="1" customWidth="1"/>
    <col min="14082" max="14336" width="9.140625" style="3"/>
    <col min="14337" max="14337" width="24" style="3" bestFit="1" customWidth="1"/>
    <col min="14338" max="14592" width="9.140625" style="3"/>
    <col min="14593" max="14593" width="24" style="3" bestFit="1" customWidth="1"/>
    <col min="14594" max="14848" width="9.140625" style="3"/>
    <col min="14849" max="14849" width="24" style="3" bestFit="1" customWidth="1"/>
    <col min="14850" max="15104" width="9.140625" style="3"/>
    <col min="15105" max="15105" width="24" style="3" bestFit="1" customWidth="1"/>
    <col min="15106" max="15360" width="9.140625" style="3"/>
    <col min="15361" max="15361" width="24" style="3" bestFit="1" customWidth="1"/>
    <col min="15362" max="15616" width="9.140625" style="3"/>
    <col min="15617" max="15617" width="24" style="3" bestFit="1" customWidth="1"/>
    <col min="15618" max="15872" width="9.140625" style="3"/>
    <col min="15873" max="15873" width="24" style="3" bestFit="1" customWidth="1"/>
    <col min="15874" max="16128" width="9.140625" style="3"/>
    <col min="16129" max="16129" width="24" style="3" bestFit="1" customWidth="1"/>
    <col min="16130" max="16384" width="9.140625" style="3"/>
  </cols>
  <sheetData>
    <row r="1" spans="1:3" x14ac:dyDescent="0.2">
      <c r="A1" s="2" t="s">
        <v>5711</v>
      </c>
      <c r="B1" s="2" t="s">
        <v>1608</v>
      </c>
      <c r="C1" s="2" t="s">
        <v>6466</v>
      </c>
    </row>
    <row r="2" spans="1:3" x14ac:dyDescent="0.2">
      <c r="A2" s="2" t="s">
        <v>5758</v>
      </c>
      <c r="B2" s="2" t="s">
        <v>1737</v>
      </c>
      <c r="C2" s="2">
        <v>16</v>
      </c>
    </row>
    <row r="3" spans="1:3" x14ac:dyDescent="0.2">
      <c r="A3" s="2" t="s">
        <v>5766</v>
      </c>
      <c r="B3" s="2" t="s">
        <v>1887</v>
      </c>
      <c r="C3" s="2">
        <v>28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indexed="50"/>
  </sheetPr>
  <dimension ref="A1:B157"/>
  <sheetViews>
    <sheetView workbookViewId="0">
      <selection activeCell="G96" sqref="G96"/>
    </sheetView>
  </sheetViews>
  <sheetFormatPr defaultRowHeight="11.25" x14ac:dyDescent="0.2"/>
  <cols>
    <col min="1" max="16384" width="9.140625" style="3"/>
  </cols>
  <sheetData>
    <row r="1" spans="1:2" x14ac:dyDescent="0.2">
      <c r="A1" s="2" t="s">
        <v>6127</v>
      </c>
      <c r="B1" s="2">
        <v>45</v>
      </c>
    </row>
    <row r="2" spans="1:2" x14ac:dyDescent="0.2">
      <c r="A2" s="2" t="s">
        <v>6128</v>
      </c>
      <c r="B2" s="2">
        <v>30</v>
      </c>
    </row>
    <row r="3" spans="1:2" x14ac:dyDescent="0.2">
      <c r="A3" s="2" t="s">
        <v>6129</v>
      </c>
      <c r="B3" s="2">
        <v>0</v>
      </c>
    </row>
    <row r="4" spans="1:2" x14ac:dyDescent="0.2">
      <c r="A4" s="2" t="s">
        <v>6130</v>
      </c>
      <c r="B4" s="2">
        <v>3203</v>
      </c>
    </row>
    <row r="5" spans="1:2" x14ac:dyDescent="0.2">
      <c r="A5" s="2" t="s">
        <v>6131</v>
      </c>
      <c r="B5" s="2">
        <v>385</v>
      </c>
    </row>
    <row r="6" spans="1:2" x14ac:dyDescent="0.2">
      <c r="A6" s="2" t="s">
        <v>6132</v>
      </c>
      <c r="B6" s="2">
        <v>50</v>
      </c>
    </row>
    <row r="7" spans="1:2" x14ac:dyDescent="0.2">
      <c r="A7" s="2" t="s">
        <v>6133</v>
      </c>
      <c r="B7" s="2">
        <v>120</v>
      </c>
    </row>
    <row r="8" spans="1:2" x14ac:dyDescent="0.2">
      <c r="A8" s="2" t="s">
        <v>6134</v>
      </c>
      <c r="B8" s="2">
        <v>34</v>
      </c>
    </row>
    <row r="9" spans="1:2" x14ac:dyDescent="0.2">
      <c r="A9" s="2" t="s">
        <v>6135</v>
      </c>
      <c r="B9" s="2">
        <v>16</v>
      </c>
    </row>
    <row r="10" spans="1:2" x14ac:dyDescent="0.2">
      <c r="A10" s="2" t="s">
        <v>6136</v>
      </c>
      <c r="B10" s="2">
        <v>1</v>
      </c>
    </row>
    <row r="11" spans="1:2" x14ac:dyDescent="0.2">
      <c r="A11" s="2" t="s">
        <v>6137</v>
      </c>
      <c r="B11" s="2">
        <v>0</v>
      </c>
    </row>
    <row r="12" spans="1:2" x14ac:dyDescent="0.2">
      <c r="A12" s="2" t="s">
        <v>6138</v>
      </c>
      <c r="B12" s="2">
        <v>0</v>
      </c>
    </row>
    <row r="13" spans="1:2" x14ac:dyDescent="0.2">
      <c r="A13" s="2" t="s">
        <v>6139</v>
      </c>
      <c r="B13" s="2">
        <v>1</v>
      </c>
    </row>
    <row r="14" spans="1:2" x14ac:dyDescent="0.2">
      <c r="A14" s="2" t="s">
        <v>6140</v>
      </c>
      <c r="B14" s="2">
        <v>1</v>
      </c>
    </row>
    <row r="15" spans="1:2" x14ac:dyDescent="0.2">
      <c r="A15" s="2" t="s">
        <v>6141</v>
      </c>
      <c r="B15" s="2">
        <v>9</v>
      </c>
    </row>
    <row r="16" spans="1:2" x14ac:dyDescent="0.2">
      <c r="A16" s="2" t="s">
        <v>6142</v>
      </c>
      <c r="B16" s="2">
        <v>6</v>
      </c>
    </row>
    <row r="17" spans="1:2" x14ac:dyDescent="0.2">
      <c r="A17" s="2" t="s">
        <v>6143</v>
      </c>
      <c r="B17" s="2">
        <v>7</v>
      </c>
    </row>
    <row r="18" spans="1:2" x14ac:dyDescent="0.2">
      <c r="A18" s="2" t="s">
        <v>6144</v>
      </c>
      <c r="B18" s="2">
        <v>64.7</v>
      </c>
    </row>
    <row r="19" spans="1:2" x14ac:dyDescent="0.2">
      <c r="A19" s="2" t="s">
        <v>6145</v>
      </c>
      <c r="B19" s="2">
        <v>0</v>
      </c>
    </row>
    <row r="20" spans="1:2" x14ac:dyDescent="0.2">
      <c r="A20" s="2" t="s">
        <v>6146</v>
      </c>
      <c r="B20" s="2">
        <v>0</v>
      </c>
    </row>
    <row r="21" spans="1:2" x14ac:dyDescent="0.2">
      <c r="A21" s="2" t="s">
        <v>6147</v>
      </c>
      <c r="B21" s="2">
        <v>65</v>
      </c>
    </row>
    <row r="22" spans="1:2" x14ac:dyDescent="0.2">
      <c r="A22" s="2" t="s">
        <v>6148</v>
      </c>
      <c r="B22" s="2">
        <v>0</v>
      </c>
    </row>
    <row r="23" spans="1:2" x14ac:dyDescent="0.2">
      <c r="A23" s="2" t="s">
        <v>6149</v>
      </c>
      <c r="B23" s="2">
        <v>0</v>
      </c>
    </row>
    <row r="24" spans="1:2" x14ac:dyDescent="0.2">
      <c r="A24" s="2" t="s">
        <v>6150</v>
      </c>
      <c r="B24" s="2">
        <v>0</v>
      </c>
    </row>
    <row r="25" spans="1:2" x14ac:dyDescent="0.2">
      <c r="A25" s="2" t="s">
        <v>6151</v>
      </c>
      <c r="B25" s="2">
        <v>50.4</v>
      </c>
    </row>
    <row r="26" spans="1:2" x14ac:dyDescent="0.2">
      <c r="A26" s="2" t="s">
        <v>6152</v>
      </c>
      <c r="B26" s="2">
        <v>180.1</v>
      </c>
    </row>
    <row r="27" spans="1:2" x14ac:dyDescent="0.2">
      <c r="A27" s="2" t="s">
        <v>6153</v>
      </c>
      <c r="B27" s="2">
        <v>95.3</v>
      </c>
    </row>
    <row r="28" spans="1:2" x14ac:dyDescent="0.2">
      <c r="A28" s="2" t="s">
        <v>6154</v>
      </c>
      <c r="B28" s="2">
        <v>44.8</v>
      </c>
    </row>
    <row r="29" spans="1:2" x14ac:dyDescent="0.2">
      <c r="A29" s="2" t="s">
        <v>6155</v>
      </c>
      <c r="B29" s="2">
        <v>35.4</v>
      </c>
    </row>
    <row r="30" spans="1:2" x14ac:dyDescent="0.2">
      <c r="A30" s="2" t="s">
        <v>6156</v>
      </c>
      <c r="B30" s="2">
        <v>355.6</v>
      </c>
    </row>
    <row r="31" spans="1:2" x14ac:dyDescent="0.2">
      <c r="A31" s="2" t="s">
        <v>6157</v>
      </c>
      <c r="B31" s="2">
        <v>691</v>
      </c>
    </row>
    <row r="32" spans="1:2" x14ac:dyDescent="0.2">
      <c r="A32" s="2" t="s">
        <v>6158</v>
      </c>
      <c r="B32" s="2">
        <v>106</v>
      </c>
    </row>
    <row r="33" spans="1:2" x14ac:dyDescent="0.2">
      <c r="A33" s="2" t="s">
        <v>6159</v>
      </c>
      <c r="B33" s="2">
        <v>797</v>
      </c>
    </row>
    <row r="34" spans="1:2" x14ac:dyDescent="0.2">
      <c r="A34" s="2" t="s">
        <v>6160</v>
      </c>
      <c r="B34" s="2">
        <v>207</v>
      </c>
    </row>
    <row r="35" spans="1:2" x14ac:dyDescent="0.2">
      <c r="A35" s="2" t="s">
        <v>6161</v>
      </c>
      <c r="B35" s="2">
        <v>6</v>
      </c>
    </row>
    <row r="36" spans="1:2" x14ac:dyDescent="0.2">
      <c r="A36" s="2" t="s">
        <v>6162</v>
      </c>
      <c r="B36" s="2">
        <v>0</v>
      </c>
    </row>
    <row r="37" spans="1:2" x14ac:dyDescent="0.2">
      <c r="A37" s="2" t="s">
        <v>6163</v>
      </c>
      <c r="B37" s="2">
        <v>1</v>
      </c>
    </row>
    <row r="38" spans="1:2" x14ac:dyDescent="0.2">
      <c r="A38" s="2" t="s">
        <v>6164</v>
      </c>
      <c r="B38" s="2">
        <v>5</v>
      </c>
    </row>
    <row r="39" spans="1:2" x14ac:dyDescent="0.2">
      <c r="A39" s="2" t="s">
        <v>6165</v>
      </c>
      <c r="B39" s="2">
        <v>50</v>
      </c>
    </row>
    <row r="40" spans="1:2" x14ac:dyDescent="0.2">
      <c r="A40" s="2" t="s">
        <v>6166</v>
      </c>
      <c r="B40" s="2">
        <v>93</v>
      </c>
    </row>
    <row r="41" spans="1:2" x14ac:dyDescent="0.2">
      <c r="A41" s="2" t="s">
        <v>6167</v>
      </c>
      <c r="B41" s="2">
        <v>4</v>
      </c>
    </row>
    <row r="42" spans="1:2" x14ac:dyDescent="0.2">
      <c r="A42" s="2" t="s">
        <v>6168</v>
      </c>
      <c r="B42" s="2">
        <v>3</v>
      </c>
    </row>
    <row r="43" spans="1:2" x14ac:dyDescent="0.2">
      <c r="A43" s="2" t="s">
        <v>6169</v>
      </c>
      <c r="B43" s="2">
        <v>94</v>
      </c>
    </row>
    <row r="44" spans="1:2" x14ac:dyDescent="0.2">
      <c r="A44" s="2" t="s">
        <v>6170</v>
      </c>
      <c r="B44" s="2">
        <v>463</v>
      </c>
    </row>
    <row r="45" spans="1:2" x14ac:dyDescent="0.2">
      <c r="A45" s="2" t="s">
        <v>6171</v>
      </c>
      <c r="B45" s="2">
        <v>163</v>
      </c>
    </row>
    <row r="46" spans="1:2" x14ac:dyDescent="0.2">
      <c r="A46" s="2" t="s">
        <v>6172</v>
      </c>
      <c r="B46" s="2">
        <v>49</v>
      </c>
    </row>
    <row r="47" spans="1:2" x14ac:dyDescent="0.2">
      <c r="A47" s="2" t="s">
        <v>6173</v>
      </c>
      <c r="B47" s="2">
        <v>2</v>
      </c>
    </row>
    <row r="48" spans="1:2" x14ac:dyDescent="0.2">
      <c r="A48" s="2" t="s">
        <v>6174</v>
      </c>
      <c r="B48" s="2">
        <v>0</v>
      </c>
    </row>
    <row r="49" spans="1:2" x14ac:dyDescent="0.2">
      <c r="A49" s="2" t="s">
        <v>6175</v>
      </c>
      <c r="B49" s="2">
        <v>1</v>
      </c>
    </row>
    <row r="50" spans="1:2" x14ac:dyDescent="0.2">
      <c r="A50" s="2" t="s">
        <v>6176</v>
      </c>
      <c r="B50" s="2">
        <v>2</v>
      </c>
    </row>
    <row r="51" spans="1:2" x14ac:dyDescent="0.2">
      <c r="A51" s="2" t="s">
        <v>6177</v>
      </c>
      <c r="B51" s="2">
        <v>16</v>
      </c>
    </row>
    <row r="52" spans="1:2" x14ac:dyDescent="0.2">
      <c r="A52" s="2" t="s">
        <v>6178</v>
      </c>
      <c r="B52" s="2">
        <v>3</v>
      </c>
    </row>
    <row r="53" spans="1:2" x14ac:dyDescent="0.2">
      <c r="A53" s="2" t="s">
        <v>6179</v>
      </c>
      <c r="B53" s="2">
        <v>11</v>
      </c>
    </row>
    <row r="54" spans="1:2" x14ac:dyDescent="0.2">
      <c r="A54" s="2" t="s">
        <v>6180</v>
      </c>
      <c r="B54" s="2">
        <v>3</v>
      </c>
    </row>
    <row r="55" spans="1:2" x14ac:dyDescent="0.2">
      <c r="A55" s="2" t="s">
        <v>6181</v>
      </c>
      <c r="B55" s="2">
        <v>29</v>
      </c>
    </row>
    <row r="56" spans="1:2" x14ac:dyDescent="0.2">
      <c r="A56" s="2" t="s">
        <v>6182</v>
      </c>
      <c r="B56" s="2">
        <v>116</v>
      </c>
    </row>
    <row r="57" spans="1:2" x14ac:dyDescent="0.2">
      <c r="A57" s="2" t="s">
        <v>6183</v>
      </c>
      <c r="B57" s="2">
        <v>39</v>
      </c>
    </row>
    <row r="58" spans="1:2" x14ac:dyDescent="0.2">
      <c r="A58" s="2" t="s">
        <v>6184</v>
      </c>
      <c r="B58" s="2">
        <v>2008</v>
      </c>
    </row>
    <row r="59" spans="1:2" x14ac:dyDescent="0.2">
      <c r="A59" s="2" t="s">
        <v>6185</v>
      </c>
      <c r="B59" s="2">
        <v>25</v>
      </c>
    </row>
    <row r="60" spans="1:2" x14ac:dyDescent="0.2">
      <c r="A60" s="2" t="s">
        <v>6186</v>
      </c>
      <c r="B60" s="2">
        <v>0</v>
      </c>
    </row>
    <row r="61" spans="1:2" x14ac:dyDescent="0.2">
      <c r="A61" s="2" t="s">
        <v>6187</v>
      </c>
      <c r="B61" s="2">
        <v>1</v>
      </c>
    </row>
    <row r="62" spans="1:2" x14ac:dyDescent="0.2">
      <c r="A62" s="2" t="s">
        <v>6188</v>
      </c>
      <c r="B62" s="2">
        <v>19</v>
      </c>
    </row>
    <row r="63" spans="1:2" x14ac:dyDescent="0.2">
      <c r="A63" s="2" t="s">
        <v>6189</v>
      </c>
      <c r="B63" s="2">
        <v>270</v>
      </c>
    </row>
    <row r="64" spans="1:2" x14ac:dyDescent="0.2">
      <c r="A64" s="2" t="s">
        <v>6190</v>
      </c>
      <c r="B64" s="2">
        <v>901</v>
      </c>
    </row>
    <row r="65" spans="1:2" x14ac:dyDescent="0.2">
      <c r="A65" s="2" t="s">
        <v>6191</v>
      </c>
      <c r="B65" s="2">
        <v>7</v>
      </c>
    </row>
    <row r="66" spans="1:2" x14ac:dyDescent="0.2">
      <c r="A66" s="2" t="s">
        <v>6192</v>
      </c>
      <c r="B66" s="2">
        <v>18</v>
      </c>
    </row>
    <row r="67" spans="1:2" x14ac:dyDescent="0.2">
      <c r="A67" s="2" t="s">
        <v>6193</v>
      </c>
      <c r="B67" s="2">
        <v>392</v>
      </c>
    </row>
    <row r="68" spans="1:2" x14ac:dyDescent="0.2">
      <c r="A68" s="2" t="s">
        <v>6194</v>
      </c>
      <c r="B68" s="2">
        <v>3641</v>
      </c>
    </row>
    <row r="69" spans="1:2" x14ac:dyDescent="0.2">
      <c r="A69" s="2" t="s">
        <v>6195</v>
      </c>
      <c r="B69" s="2">
        <v>1427</v>
      </c>
    </row>
    <row r="70" spans="1:2" x14ac:dyDescent="0.2">
      <c r="A70" s="2" t="s">
        <v>6196</v>
      </c>
      <c r="B70" s="2">
        <v>1464</v>
      </c>
    </row>
    <row r="71" spans="1:2" x14ac:dyDescent="0.2">
      <c r="A71" s="2" t="s">
        <v>6197</v>
      </c>
      <c r="B71" s="2">
        <v>14</v>
      </c>
    </row>
    <row r="72" spans="1:2" x14ac:dyDescent="0.2">
      <c r="A72" s="2" t="s">
        <v>6198</v>
      </c>
      <c r="B72" s="2">
        <v>0</v>
      </c>
    </row>
    <row r="73" spans="1:2" x14ac:dyDescent="0.2">
      <c r="A73" s="2" t="s">
        <v>6199</v>
      </c>
      <c r="B73" s="2">
        <v>0</v>
      </c>
    </row>
    <row r="74" spans="1:2" x14ac:dyDescent="0.2">
      <c r="A74" s="2" t="s">
        <v>6200</v>
      </c>
      <c r="B74" s="2">
        <v>0</v>
      </c>
    </row>
    <row r="75" spans="1:2" x14ac:dyDescent="0.2">
      <c r="A75" s="2" t="s">
        <v>6201</v>
      </c>
      <c r="B75" s="2">
        <v>40</v>
      </c>
    </row>
    <row r="76" spans="1:2" x14ac:dyDescent="0.2">
      <c r="A76" s="2" t="s">
        <v>6202</v>
      </c>
      <c r="B76" s="2">
        <v>286</v>
      </c>
    </row>
    <row r="77" spans="1:2" x14ac:dyDescent="0.2">
      <c r="A77" s="2" t="s">
        <v>6203</v>
      </c>
      <c r="B77" s="2">
        <v>0</v>
      </c>
    </row>
    <row r="78" spans="1:2" x14ac:dyDescent="0.2">
      <c r="A78" s="2" t="s">
        <v>6204</v>
      </c>
      <c r="B78" s="2">
        <v>0</v>
      </c>
    </row>
    <row r="79" spans="1:2" x14ac:dyDescent="0.2">
      <c r="A79" s="2" t="s">
        <v>6205</v>
      </c>
      <c r="B79" s="2">
        <v>251</v>
      </c>
    </row>
    <row r="80" spans="1:2" x14ac:dyDescent="0.2">
      <c r="A80" s="2" t="s">
        <v>6206</v>
      </c>
      <c r="B80" s="2">
        <v>2055</v>
      </c>
    </row>
    <row r="81" spans="1:2" x14ac:dyDescent="0.2">
      <c r="A81" s="2" t="s">
        <v>6207</v>
      </c>
      <c r="B81" s="2">
        <v>606</v>
      </c>
    </row>
    <row r="82" spans="1:2" x14ac:dyDescent="0.2">
      <c r="A82" s="2" t="s">
        <v>6208</v>
      </c>
      <c r="B82" s="2">
        <v>21</v>
      </c>
    </row>
    <row r="83" spans="1:2" x14ac:dyDescent="0.2">
      <c r="A83" s="2" t="s">
        <v>6209</v>
      </c>
      <c r="B83" s="2">
        <v>10</v>
      </c>
    </row>
    <row r="84" spans="1:2" x14ac:dyDescent="0.2">
      <c r="A84" s="2" t="s">
        <v>6210</v>
      </c>
      <c r="B84" s="2">
        <v>0</v>
      </c>
    </row>
    <row r="85" spans="1:2" x14ac:dyDescent="0.2">
      <c r="A85" s="2" t="s">
        <v>6211</v>
      </c>
      <c r="B85" s="2">
        <v>0</v>
      </c>
    </row>
    <row r="86" spans="1:2" x14ac:dyDescent="0.2">
      <c r="A86" s="2" t="s">
        <v>6212</v>
      </c>
      <c r="B86" s="2">
        <v>0</v>
      </c>
    </row>
    <row r="87" spans="1:2" x14ac:dyDescent="0.2">
      <c r="A87" s="2" t="s">
        <v>6213</v>
      </c>
      <c r="B87" s="2">
        <v>105</v>
      </c>
    </row>
    <row r="88" spans="1:2" x14ac:dyDescent="0.2">
      <c r="A88" s="2" t="s">
        <v>6214</v>
      </c>
      <c r="B88" s="2">
        <v>79</v>
      </c>
    </row>
    <row r="89" spans="1:2" x14ac:dyDescent="0.2">
      <c r="A89" s="2" t="s">
        <v>6215</v>
      </c>
      <c r="B89" s="2">
        <v>0</v>
      </c>
    </row>
    <row r="90" spans="1:2" x14ac:dyDescent="0.2">
      <c r="A90" s="2" t="s">
        <v>6216</v>
      </c>
      <c r="B90" s="2">
        <v>0</v>
      </c>
    </row>
    <row r="91" spans="1:2" x14ac:dyDescent="0.2">
      <c r="A91" s="2" t="s">
        <v>6217</v>
      </c>
      <c r="B91" s="2">
        <v>46</v>
      </c>
    </row>
    <row r="92" spans="1:2" x14ac:dyDescent="0.2">
      <c r="A92" s="2" t="s">
        <v>6218</v>
      </c>
      <c r="B92" s="2">
        <v>261</v>
      </c>
    </row>
    <row r="93" spans="1:2" x14ac:dyDescent="0.2">
      <c r="A93" s="2" t="s">
        <v>6219</v>
      </c>
      <c r="B93" s="2">
        <v>98</v>
      </c>
    </row>
    <row r="94" spans="1:2" x14ac:dyDescent="0.2">
      <c r="A94" s="2" t="s">
        <v>6220</v>
      </c>
      <c r="B94" s="2">
        <v>440</v>
      </c>
    </row>
    <row r="95" spans="1:2" x14ac:dyDescent="0.2">
      <c r="A95" s="2" t="s">
        <v>6221</v>
      </c>
      <c r="B95" s="2">
        <v>0</v>
      </c>
    </row>
    <row r="96" spans="1:2" x14ac:dyDescent="0.2">
      <c r="A96" s="2" t="s">
        <v>6222</v>
      </c>
      <c r="B96" s="2">
        <v>0</v>
      </c>
    </row>
    <row r="97" spans="1:2" x14ac:dyDescent="0.2">
      <c r="A97" s="2" t="s">
        <v>6223</v>
      </c>
      <c r="B97" s="2">
        <v>0</v>
      </c>
    </row>
    <row r="98" spans="1:2" x14ac:dyDescent="0.2">
      <c r="A98" s="2" t="s">
        <v>6224</v>
      </c>
      <c r="B98" s="2">
        <v>1</v>
      </c>
    </row>
    <row r="99" spans="1:2" x14ac:dyDescent="0.2">
      <c r="A99" s="2" t="s">
        <v>6225</v>
      </c>
      <c r="B99" s="2">
        <v>35</v>
      </c>
    </row>
    <row r="100" spans="1:2" x14ac:dyDescent="0.2">
      <c r="A100" s="2" t="s">
        <v>6226</v>
      </c>
      <c r="B100" s="2">
        <v>31</v>
      </c>
    </row>
    <row r="101" spans="1:2" x14ac:dyDescent="0.2">
      <c r="A101" s="2" t="s">
        <v>6227</v>
      </c>
      <c r="B101" s="2">
        <v>0</v>
      </c>
    </row>
    <row r="102" spans="1:2" x14ac:dyDescent="0.2">
      <c r="A102" s="2" t="s">
        <v>6228</v>
      </c>
      <c r="B102" s="2">
        <v>0</v>
      </c>
    </row>
    <row r="103" spans="1:2" x14ac:dyDescent="0.2">
      <c r="A103" s="2" t="s">
        <v>6229</v>
      </c>
      <c r="B103" s="2">
        <v>131</v>
      </c>
    </row>
    <row r="104" spans="1:2" x14ac:dyDescent="0.2">
      <c r="A104" s="2" t="s">
        <v>6230</v>
      </c>
      <c r="B104" s="2">
        <v>638</v>
      </c>
    </row>
    <row r="105" spans="1:2" x14ac:dyDescent="0.2">
      <c r="A105" s="2" t="s">
        <v>6231</v>
      </c>
      <c r="B105" s="2">
        <v>188</v>
      </c>
    </row>
    <row r="106" spans="1:2" x14ac:dyDescent="0.2">
      <c r="A106" s="2" t="s">
        <v>6232</v>
      </c>
      <c r="B106" s="2">
        <v>432</v>
      </c>
    </row>
    <row r="107" spans="1:2" x14ac:dyDescent="0.2">
      <c r="A107" s="2" t="s">
        <v>6233</v>
      </c>
      <c r="B107" s="2">
        <v>0</v>
      </c>
    </row>
    <row r="108" spans="1:2" x14ac:dyDescent="0.2">
      <c r="A108" s="2" t="s">
        <v>6234</v>
      </c>
      <c r="B108" s="2">
        <v>0</v>
      </c>
    </row>
    <row r="109" spans="1:2" x14ac:dyDescent="0.2">
      <c r="A109" s="2" t="s">
        <v>6235</v>
      </c>
      <c r="B109" s="2">
        <v>0</v>
      </c>
    </row>
    <row r="110" spans="1:2" x14ac:dyDescent="0.2">
      <c r="A110" s="2" t="s">
        <v>6236</v>
      </c>
      <c r="B110" s="2">
        <v>1</v>
      </c>
    </row>
    <row r="111" spans="1:2" x14ac:dyDescent="0.2">
      <c r="A111" s="2" t="s">
        <v>6237</v>
      </c>
      <c r="B111" s="2">
        <v>30</v>
      </c>
    </row>
    <row r="112" spans="1:2" x14ac:dyDescent="0.2">
      <c r="A112" s="2" t="s">
        <v>6238</v>
      </c>
      <c r="B112" s="2">
        <v>31</v>
      </c>
    </row>
    <row r="113" spans="1:2" x14ac:dyDescent="0.2">
      <c r="A113" s="2" t="s">
        <v>6239</v>
      </c>
      <c r="B113" s="2">
        <v>0</v>
      </c>
    </row>
    <row r="114" spans="1:2" x14ac:dyDescent="0.2">
      <c r="A114" s="2" t="s">
        <v>6240</v>
      </c>
      <c r="B114" s="2">
        <v>0</v>
      </c>
    </row>
    <row r="115" spans="1:2" x14ac:dyDescent="0.2">
      <c r="A115" s="2" t="s">
        <v>6241</v>
      </c>
      <c r="B115" s="2">
        <v>116</v>
      </c>
    </row>
    <row r="116" spans="1:2" x14ac:dyDescent="0.2">
      <c r="A116" s="2" t="s">
        <v>6242</v>
      </c>
      <c r="B116" s="2">
        <v>610</v>
      </c>
    </row>
    <row r="117" spans="1:2" x14ac:dyDescent="0.2">
      <c r="A117" s="2" t="s">
        <v>6243</v>
      </c>
      <c r="B117" s="2">
        <v>167</v>
      </c>
    </row>
    <row r="118" spans="1:2" x14ac:dyDescent="0.2">
      <c r="A118" s="2" t="s">
        <v>6244</v>
      </c>
      <c r="B118" s="2">
        <v>26</v>
      </c>
    </row>
    <row r="119" spans="1:2" x14ac:dyDescent="0.2">
      <c r="A119" s="2" t="s">
        <v>6245</v>
      </c>
      <c r="B119" s="2">
        <v>0</v>
      </c>
    </row>
    <row r="120" spans="1:2" x14ac:dyDescent="0.2">
      <c r="A120" s="2" t="s">
        <v>6246</v>
      </c>
      <c r="B120" s="2">
        <v>0</v>
      </c>
    </row>
    <row r="121" spans="1:2" x14ac:dyDescent="0.2">
      <c r="A121" s="2" t="s">
        <v>6247</v>
      </c>
      <c r="B121" s="2">
        <v>0</v>
      </c>
    </row>
    <row r="122" spans="1:2" x14ac:dyDescent="0.2">
      <c r="A122" s="2" t="s">
        <v>6248</v>
      </c>
      <c r="B122" s="2">
        <v>0</v>
      </c>
    </row>
    <row r="123" spans="1:2" x14ac:dyDescent="0.2">
      <c r="A123" s="2" t="s">
        <v>6249</v>
      </c>
      <c r="B123" s="2">
        <v>6</v>
      </c>
    </row>
    <row r="124" spans="1:2" x14ac:dyDescent="0.2">
      <c r="A124" s="2" t="s">
        <v>6250</v>
      </c>
      <c r="B124" s="2">
        <v>1</v>
      </c>
    </row>
    <row r="125" spans="1:2" x14ac:dyDescent="0.2">
      <c r="A125" s="2" t="s">
        <v>6251</v>
      </c>
      <c r="B125" s="2">
        <v>0</v>
      </c>
    </row>
    <row r="126" spans="1:2" x14ac:dyDescent="0.2">
      <c r="A126" s="2" t="s">
        <v>6252</v>
      </c>
      <c r="B126" s="2">
        <v>0</v>
      </c>
    </row>
    <row r="127" spans="1:2" x14ac:dyDescent="0.2">
      <c r="A127" s="2" t="s">
        <v>6253</v>
      </c>
      <c r="B127" s="2">
        <v>0</v>
      </c>
    </row>
    <row r="128" spans="1:2" x14ac:dyDescent="0.2">
      <c r="A128" s="2" t="s">
        <v>6254</v>
      </c>
      <c r="B128" s="2">
        <v>33</v>
      </c>
    </row>
    <row r="129" spans="1:2" x14ac:dyDescent="0.2">
      <c r="A129" s="2" t="s">
        <v>6255</v>
      </c>
      <c r="B129" s="2">
        <v>4</v>
      </c>
    </row>
    <row r="130" spans="1:2" x14ac:dyDescent="0.2">
      <c r="A130" s="2" t="s">
        <v>6256</v>
      </c>
      <c r="B130" s="2">
        <v>2046</v>
      </c>
    </row>
    <row r="131" spans="1:2" x14ac:dyDescent="0.2">
      <c r="A131" s="2" t="s">
        <v>6257</v>
      </c>
      <c r="B131" s="2">
        <v>150</v>
      </c>
    </row>
    <row r="132" spans="1:2" x14ac:dyDescent="0.2">
      <c r="A132" s="2" t="s">
        <v>6258</v>
      </c>
      <c r="B132" s="2">
        <v>134</v>
      </c>
    </row>
    <row r="133" spans="1:2" x14ac:dyDescent="0.2">
      <c r="A133" s="2" t="s">
        <v>6259</v>
      </c>
      <c r="B133" s="2">
        <v>91</v>
      </c>
    </row>
    <row r="134" spans="1:2" x14ac:dyDescent="0.2">
      <c r="A134" s="2" t="s">
        <v>6260</v>
      </c>
      <c r="B134" s="2">
        <v>38</v>
      </c>
    </row>
    <row r="135" spans="1:2" x14ac:dyDescent="0.2">
      <c r="A135" s="2" t="s">
        <v>6261</v>
      </c>
      <c r="B135" s="2">
        <v>65</v>
      </c>
    </row>
    <row r="136" spans="1:2" x14ac:dyDescent="0.2">
      <c r="A136" s="2" t="s">
        <v>6262</v>
      </c>
      <c r="B136" s="2">
        <v>97</v>
      </c>
    </row>
    <row r="137" spans="1:2" x14ac:dyDescent="0.2">
      <c r="A137" s="2" t="s">
        <v>6263</v>
      </c>
      <c r="B137" s="2">
        <v>534</v>
      </c>
    </row>
    <row r="138" spans="1:2" x14ac:dyDescent="0.2">
      <c r="A138" s="2" t="s">
        <v>6264</v>
      </c>
      <c r="B138" s="2">
        <v>75</v>
      </c>
    </row>
    <row r="139" spans="1:2" x14ac:dyDescent="0.2">
      <c r="A139" s="2" t="s">
        <v>6265</v>
      </c>
      <c r="B139" s="2">
        <v>59</v>
      </c>
    </row>
    <row r="140" spans="1:2" x14ac:dyDescent="0.2">
      <c r="A140" s="2" t="s">
        <v>6266</v>
      </c>
      <c r="B140" s="2">
        <v>198</v>
      </c>
    </row>
    <row r="141" spans="1:2" x14ac:dyDescent="0.2">
      <c r="A141" s="2" t="s">
        <v>6267</v>
      </c>
      <c r="B141" s="2">
        <v>33</v>
      </c>
    </row>
    <row r="142" spans="1:2" x14ac:dyDescent="0.2">
      <c r="A142" s="2" t="s">
        <v>6268</v>
      </c>
      <c r="B142" s="2">
        <v>43</v>
      </c>
    </row>
    <row r="143" spans="1:2" x14ac:dyDescent="0.2">
      <c r="A143" s="2" t="s">
        <v>6269</v>
      </c>
      <c r="B143" s="2">
        <v>78</v>
      </c>
    </row>
    <row r="144" spans="1:2" x14ac:dyDescent="0.2">
      <c r="A144" s="2" t="s">
        <v>6270</v>
      </c>
      <c r="B144" s="2">
        <v>172904</v>
      </c>
    </row>
    <row r="145" spans="1:2" x14ac:dyDescent="0.2">
      <c r="A145" s="2" t="s">
        <v>6271</v>
      </c>
      <c r="B145" s="2">
        <v>18605</v>
      </c>
    </row>
    <row r="146" spans="1:2" x14ac:dyDescent="0.2">
      <c r="A146" s="2" t="s">
        <v>6272</v>
      </c>
      <c r="B146" s="2">
        <v>12080</v>
      </c>
    </row>
    <row r="147" spans="1:2" x14ac:dyDescent="0.2">
      <c r="A147" s="2" t="s">
        <v>6273</v>
      </c>
      <c r="B147" s="2">
        <v>6154</v>
      </c>
    </row>
    <row r="148" spans="1:2" x14ac:dyDescent="0.2">
      <c r="A148" s="2" t="s">
        <v>6274</v>
      </c>
      <c r="B148" s="2">
        <v>2324</v>
      </c>
    </row>
    <row r="149" spans="1:2" x14ac:dyDescent="0.2">
      <c r="A149" s="2" t="s">
        <v>6275</v>
      </c>
      <c r="B149" s="2">
        <v>10248</v>
      </c>
    </row>
    <row r="150" spans="1:2" x14ac:dyDescent="0.2">
      <c r="A150" s="2" t="s">
        <v>6276</v>
      </c>
      <c r="B150" s="2">
        <v>16038</v>
      </c>
    </row>
    <row r="151" spans="1:2" x14ac:dyDescent="0.2">
      <c r="A151" s="2" t="s">
        <v>6277</v>
      </c>
      <c r="B151" s="2">
        <v>98147</v>
      </c>
    </row>
    <row r="152" spans="1:2" x14ac:dyDescent="0.2">
      <c r="A152" s="2" t="s">
        <v>6278</v>
      </c>
      <c r="B152" s="2">
        <v>18291</v>
      </c>
    </row>
    <row r="153" spans="1:2" x14ac:dyDescent="0.2">
      <c r="A153" s="2" t="s">
        <v>6279</v>
      </c>
      <c r="B153" s="2">
        <v>12790</v>
      </c>
    </row>
    <row r="154" spans="1:2" x14ac:dyDescent="0.2">
      <c r="A154" s="2" t="s">
        <v>6280</v>
      </c>
      <c r="B154" s="2">
        <v>21761</v>
      </c>
    </row>
    <row r="155" spans="1:2" x14ac:dyDescent="0.2">
      <c r="A155" s="2" t="s">
        <v>6281</v>
      </c>
      <c r="B155" s="2">
        <v>3380</v>
      </c>
    </row>
    <row r="156" spans="1:2" x14ac:dyDescent="0.2">
      <c r="A156" s="2" t="s">
        <v>6282</v>
      </c>
      <c r="B156" s="2">
        <v>2270</v>
      </c>
    </row>
    <row r="157" spans="1:2" x14ac:dyDescent="0.2">
      <c r="A157" s="2" t="s">
        <v>6283</v>
      </c>
      <c r="B157" s="2">
        <v>10630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499984740745262"/>
  </sheetPr>
  <dimension ref="A1:H22"/>
  <sheetViews>
    <sheetView workbookViewId="0">
      <selection activeCell="A5" sqref="A5"/>
    </sheetView>
  </sheetViews>
  <sheetFormatPr defaultRowHeight="15" x14ac:dyDescent="0.25"/>
  <cols>
    <col min="1" max="1" width="11.85546875" bestFit="1" customWidth="1"/>
    <col min="2" max="2" width="14.28515625" bestFit="1" customWidth="1"/>
    <col min="3" max="3" width="11.42578125" bestFit="1" customWidth="1"/>
    <col min="4" max="4" width="27.7109375" bestFit="1" customWidth="1"/>
    <col min="5" max="5" width="38.42578125" bestFit="1" customWidth="1"/>
    <col min="6" max="6" width="50.7109375" bestFit="1" customWidth="1"/>
    <col min="7" max="7" width="9.85546875" bestFit="1" customWidth="1"/>
    <col min="8" max="8" width="6.5703125" bestFit="1" customWidth="1"/>
  </cols>
  <sheetData>
    <row r="1" spans="1:8" x14ac:dyDescent="0.25">
      <c r="A1" t="s">
        <v>5708</v>
      </c>
      <c r="B1" t="s">
        <v>5709</v>
      </c>
      <c r="C1" t="s">
        <v>5710</v>
      </c>
      <c r="D1" t="s">
        <v>5711</v>
      </c>
      <c r="E1" t="s">
        <v>5712</v>
      </c>
      <c r="F1" t="s">
        <v>5713</v>
      </c>
      <c r="G1" t="s">
        <v>5714</v>
      </c>
      <c r="H1" t="s">
        <v>5715</v>
      </c>
    </row>
    <row r="2" spans="1:8" x14ac:dyDescent="0.25">
      <c r="A2" t="s">
        <v>163</v>
      </c>
      <c r="B2" s="1">
        <v>39988</v>
      </c>
      <c r="D2" t="s">
        <v>5716</v>
      </c>
      <c r="E2" t="s">
        <v>5716</v>
      </c>
      <c r="F2" t="s">
        <v>5717</v>
      </c>
    </row>
    <row r="3" spans="1:8" x14ac:dyDescent="0.25">
      <c r="A3" t="s">
        <v>5781</v>
      </c>
      <c r="B3" s="1">
        <v>39097</v>
      </c>
      <c r="D3" t="s">
        <v>5716</v>
      </c>
      <c r="E3" t="s">
        <v>5716</v>
      </c>
      <c r="F3" t="s">
        <v>5717</v>
      </c>
    </row>
    <row r="4" spans="1:8" x14ac:dyDescent="0.25">
      <c r="A4" t="s">
        <v>1672</v>
      </c>
      <c r="B4" s="1">
        <v>35074</v>
      </c>
      <c r="D4" t="s">
        <v>5718</v>
      </c>
      <c r="E4" t="s">
        <v>785</v>
      </c>
      <c r="F4" t="s">
        <v>5719</v>
      </c>
      <c r="G4" t="s">
        <v>5720</v>
      </c>
      <c r="H4" t="s">
        <v>5721</v>
      </c>
    </row>
    <row r="5" spans="1:8" x14ac:dyDescent="0.25">
      <c r="A5" t="s">
        <v>1805</v>
      </c>
      <c r="B5" s="1">
        <v>34179</v>
      </c>
      <c r="D5" t="s">
        <v>5722</v>
      </c>
      <c r="E5" t="s">
        <v>5723</v>
      </c>
      <c r="F5" t="s">
        <v>5724</v>
      </c>
      <c r="G5" t="s">
        <v>5725</v>
      </c>
      <c r="H5" t="s">
        <v>5721</v>
      </c>
    </row>
    <row r="6" spans="1:8" x14ac:dyDescent="0.25">
      <c r="A6" t="s">
        <v>5782</v>
      </c>
      <c r="B6" s="1">
        <v>34179</v>
      </c>
      <c r="D6" t="s">
        <v>5726</v>
      </c>
      <c r="E6" t="s">
        <v>5727</v>
      </c>
      <c r="F6" t="s">
        <v>5728</v>
      </c>
      <c r="G6" t="s">
        <v>5725</v>
      </c>
      <c r="H6" t="s">
        <v>5721</v>
      </c>
    </row>
    <row r="7" spans="1:8" x14ac:dyDescent="0.25">
      <c r="A7" t="s">
        <v>5783</v>
      </c>
      <c r="B7" s="1">
        <v>35094</v>
      </c>
      <c r="C7" t="s">
        <v>5729</v>
      </c>
      <c r="D7" t="s">
        <v>5730</v>
      </c>
      <c r="E7" t="s">
        <v>5731</v>
      </c>
      <c r="F7" t="s">
        <v>5732</v>
      </c>
      <c r="G7" t="s">
        <v>5720</v>
      </c>
      <c r="H7" t="s">
        <v>5721</v>
      </c>
    </row>
    <row r="8" spans="1:8" x14ac:dyDescent="0.25">
      <c r="A8" t="s">
        <v>5784</v>
      </c>
      <c r="B8" s="1">
        <v>35074</v>
      </c>
      <c r="D8" t="s">
        <v>5733</v>
      </c>
      <c r="E8" t="s">
        <v>5734</v>
      </c>
      <c r="F8" t="s">
        <v>5735</v>
      </c>
      <c r="G8" t="s">
        <v>5725</v>
      </c>
      <c r="H8" t="s">
        <v>5721</v>
      </c>
    </row>
    <row r="9" spans="1:8" x14ac:dyDescent="0.25">
      <c r="A9" t="s">
        <v>5785</v>
      </c>
      <c r="B9" s="1">
        <v>34179</v>
      </c>
      <c r="C9" t="s">
        <v>5736</v>
      </c>
      <c r="D9" t="s">
        <v>5737</v>
      </c>
      <c r="E9" t="s">
        <v>5738</v>
      </c>
      <c r="F9" t="s">
        <v>5739</v>
      </c>
      <c r="G9" t="s">
        <v>5720</v>
      </c>
      <c r="H9" t="s">
        <v>5721</v>
      </c>
    </row>
    <row r="10" spans="1:8" x14ac:dyDescent="0.25">
      <c r="A10" t="s">
        <v>1714</v>
      </c>
      <c r="B10" s="1">
        <v>34435</v>
      </c>
      <c r="C10" t="s">
        <v>5740</v>
      </c>
      <c r="D10" t="s">
        <v>5741</v>
      </c>
      <c r="E10" t="s">
        <v>5742</v>
      </c>
      <c r="F10" t="s">
        <v>5743</v>
      </c>
      <c r="G10" t="s">
        <v>5720</v>
      </c>
      <c r="H10" t="s">
        <v>5721</v>
      </c>
    </row>
    <row r="11" spans="1:8" x14ac:dyDescent="0.25">
      <c r="A11" t="s">
        <v>4006</v>
      </c>
      <c r="B11" s="1">
        <v>35074</v>
      </c>
      <c r="C11" t="s">
        <v>5744</v>
      </c>
      <c r="D11" t="s">
        <v>5745</v>
      </c>
      <c r="E11" t="s">
        <v>5746</v>
      </c>
      <c r="F11" t="s">
        <v>5747</v>
      </c>
      <c r="G11" t="s">
        <v>5720</v>
      </c>
      <c r="H11" t="s">
        <v>5721</v>
      </c>
    </row>
    <row r="12" spans="1:8" x14ac:dyDescent="0.25">
      <c r="A12" t="s">
        <v>4112</v>
      </c>
      <c r="B12" s="1">
        <v>37180</v>
      </c>
      <c r="C12" t="s">
        <v>780</v>
      </c>
      <c r="D12" t="s">
        <v>5748</v>
      </c>
      <c r="E12" t="s">
        <v>5748</v>
      </c>
      <c r="F12" t="s">
        <v>5749</v>
      </c>
      <c r="H12" t="s">
        <v>5721</v>
      </c>
    </row>
    <row r="13" spans="1:8" x14ac:dyDescent="0.25">
      <c r="A13" t="s">
        <v>2025</v>
      </c>
      <c r="B13" s="1">
        <v>34179</v>
      </c>
      <c r="C13" t="s">
        <v>5750</v>
      </c>
      <c r="D13" t="s">
        <v>5751</v>
      </c>
      <c r="E13" t="s">
        <v>5752</v>
      </c>
      <c r="F13" t="s">
        <v>5753</v>
      </c>
      <c r="G13" t="s">
        <v>5720</v>
      </c>
      <c r="H13" t="s">
        <v>5721</v>
      </c>
    </row>
    <row r="14" spans="1:8" x14ac:dyDescent="0.25">
      <c r="A14" t="s">
        <v>3206</v>
      </c>
      <c r="B14" s="1">
        <v>34179</v>
      </c>
      <c r="D14" t="s">
        <v>5754</v>
      </c>
      <c r="E14" t="s">
        <v>5755</v>
      </c>
      <c r="F14" t="s">
        <v>5756</v>
      </c>
      <c r="G14" t="s">
        <v>5725</v>
      </c>
      <c r="H14" t="s">
        <v>5757</v>
      </c>
    </row>
    <row r="15" spans="1:8" x14ac:dyDescent="0.25">
      <c r="A15" t="s">
        <v>1737</v>
      </c>
      <c r="B15" s="1">
        <v>34179</v>
      </c>
      <c r="D15" t="s">
        <v>5758</v>
      </c>
      <c r="E15" t="s">
        <v>5759</v>
      </c>
      <c r="F15" t="s">
        <v>5760</v>
      </c>
      <c r="G15" t="s">
        <v>5761</v>
      </c>
      <c r="H15" t="s">
        <v>5762</v>
      </c>
    </row>
    <row r="16" spans="1:8" x14ac:dyDescent="0.25">
      <c r="A16" t="s">
        <v>5786</v>
      </c>
      <c r="B16" s="1">
        <v>35431</v>
      </c>
      <c r="D16" t="s">
        <v>5763</v>
      </c>
      <c r="E16" t="s">
        <v>5764</v>
      </c>
      <c r="F16" t="s">
        <v>5765</v>
      </c>
    </row>
    <row r="17" spans="1:8" x14ac:dyDescent="0.25">
      <c r="A17" t="s">
        <v>1887</v>
      </c>
      <c r="B17" s="1">
        <v>34179</v>
      </c>
      <c r="D17" t="s">
        <v>5766</v>
      </c>
      <c r="E17" t="s">
        <v>5767</v>
      </c>
      <c r="F17" t="s">
        <v>5768</v>
      </c>
      <c r="G17" t="s">
        <v>5761</v>
      </c>
      <c r="H17" t="s">
        <v>5762</v>
      </c>
    </row>
    <row r="18" spans="1:8" x14ac:dyDescent="0.25">
      <c r="A18" t="s">
        <v>1849</v>
      </c>
      <c r="B18" s="1">
        <v>34179</v>
      </c>
      <c r="D18" t="s">
        <v>5769</v>
      </c>
      <c r="E18" t="s">
        <v>5770</v>
      </c>
      <c r="F18" t="s">
        <v>5771</v>
      </c>
      <c r="G18" t="s">
        <v>5725</v>
      </c>
      <c r="H18" t="s">
        <v>5757</v>
      </c>
    </row>
    <row r="19" spans="1:8" x14ac:dyDescent="0.25">
      <c r="A19" t="s">
        <v>1831</v>
      </c>
      <c r="B19" s="1">
        <v>36161</v>
      </c>
      <c r="D19" t="s">
        <v>5772</v>
      </c>
      <c r="E19" t="s">
        <v>5772</v>
      </c>
      <c r="F19" t="s">
        <v>5765</v>
      </c>
      <c r="H19" t="s">
        <v>5757</v>
      </c>
    </row>
    <row r="20" spans="1:8" x14ac:dyDescent="0.25">
      <c r="A20" t="s">
        <v>3217</v>
      </c>
      <c r="B20" s="1">
        <v>34179</v>
      </c>
      <c r="D20" t="s">
        <v>5773</v>
      </c>
      <c r="E20" t="s">
        <v>5774</v>
      </c>
      <c r="F20" t="s">
        <v>5775</v>
      </c>
      <c r="G20" t="s">
        <v>5725</v>
      </c>
      <c r="H20" t="s">
        <v>5757</v>
      </c>
    </row>
    <row r="21" spans="1:8" x14ac:dyDescent="0.25">
      <c r="A21" t="s">
        <v>2315</v>
      </c>
      <c r="B21" s="1">
        <v>34179</v>
      </c>
      <c r="D21" t="s">
        <v>5776</v>
      </c>
      <c r="E21" t="s">
        <v>5777</v>
      </c>
      <c r="F21" t="s">
        <v>5778</v>
      </c>
      <c r="G21" t="s">
        <v>5725</v>
      </c>
      <c r="H21" t="s">
        <v>5757</v>
      </c>
    </row>
    <row r="22" spans="1:8" x14ac:dyDescent="0.25">
      <c r="A22" t="s">
        <v>5787</v>
      </c>
      <c r="B22" s="1">
        <v>36986</v>
      </c>
      <c r="D22" t="s">
        <v>5779</v>
      </c>
      <c r="E22" t="s">
        <v>5779</v>
      </c>
      <c r="F22" t="s">
        <v>5780</v>
      </c>
      <c r="H22" t="s">
        <v>5757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indexed="50"/>
  </sheetPr>
  <dimension ref="A1:B180"/>
  <sheetViews>
    <sheetView topLeftCell="A139" workbookViewId="0">
      <selection activeCell="G96" sqref="G96"/>
    </sheetView>
  </sheetViews>
  <sheetFormatPr defaultRowHeight="11.25" x14ac:dyDescent="0.2"/>
  <cols>
    <col min="1" max="1" width="9.140625" style="3"/>
    <col min="2" max="2" width="12.85546875" style="6" bestFit="1" customWidth="1"/>
    <col min="3" max="257" width="9.140625" style="3"/>
    <col min="258" max="258" width="12.85546875" style="3" bestFit="1" customWidth="1"/>
    <col min="259" max="513" width="9.140625" style="3"/>
    <col min="514" max="514" width="12.85546875" style="3" bestFit="1" customWidth="1"/>
    <col min="515" max="769" width="9.140625" style="3"/>
    <col min="770" max="770" width="12.85546875" style="3" bestFit="1" customWidth="1"/>
    <col min="771" max="1025" width="9.140625" style="3"/>
    <col min="1026" max="1026" width="12.85546875" style="3" bestFit="1" customWidth="1"/>
    <col min="1027" max="1281" width="9.140625" style="3"/>
    <col min="1282" max="1282" width="12.85546875" style="3" bestFit="1" customWidth="1"/>
    <col min="1283" max="1537" width="9.140625" style="3"/>
    <col min="1538" max="1538" width="12.85546875" style="3" bestFit="1" customWidth="1"/>
    <col min="1539" max="1793" width="9.140625" style="3"/>
    <col min="1794" max="1794" width="12.85546875" style="3" bestFit="1" customWidth="1"/>
    <col min="1795" max="2049" width="9.140625" style="3"/>
    <col min="2050" max="2050" width="12.85546875" style="3" bestFit="1" customWidth="1"/>
    <col min="2051" max="2305" width="9.140625" style="3"/>
    <col min="2306" max="2306" width="12.85546875" style="3" bestFit="1" customWidth="1"/>
    <col min="2307" max="2561" width="9.140625" style="3"/>
    <col min="2562" max="2562" width="12.85546875" style="3" bestFit="1" customWidth="1"/>
    <col min="2563" max="2817" width="9.140625" style="3"/>
    <col min="2818" max="2818" width="12.85546875" style="3" bestFit="1" customWidth="1"/>
    <col min="2819" max="3073" width="9.140625" style="3"/>
    <col min="3074" max="3074" width="12.85546875" style="3" bestFit="1" customWidth="1"/>
    <col min="3075" max="3329" width="9.140625" style="3"/>
    <col min="3330" max="3330" width="12.85546875" style="3" bestFit="1" customWidth="1"/>
    <col min="3331" max="3585" width="9.140625" style="3"/>
    <col min="3586" max="3586" width="12.85546875" style="3" bestFit="1" customWidth="1"/>
    <col min="3587" max="3841" width="9.140625" style="3"/>
    <col min="3842" max="3842" width="12.85546875" style="3" bestFit="1" customWidth="1"/>
    <col min="3843" max="4097" width="9.140625" style="3"/>
    <col min="4098" max="4098" width="12.85546875" style="3" bestFit="1" customWidth="1"/>
    <col min="4099" max="4353" width="9.140625" style="3"/>
    <col min="4354" max="4354" width="12.85546875" style="3" bestFit="1" customWidth="1"/>
    <col min="4355" max="4609" width="9.140625" style="3"/>
    <col min="4610" max="4610" width="12.85546875" style="3" bestFit="1" customWidth="1"/>
    <col min="4611" max="4865" width="9.140625" style="3"/>
    <col min="4866" max="4866" width="12.85546875" style="3" bestFit="1" customWidth="1"/>
    <col min="4867" max="5121" width="9.140625" style="3"/>
    <col min="5122" max="5122" width="12.85546875" style="3" bestFit="1" customWidth="1"/>
    <col min="5123" max="5377" width="9.140625" style="3"/>
    <col min="5378" max="5378" width="12.85546875" style="3" bestFit="1" customWidth="1"/>
    <col min="5379" max="5633" width="9.140625" style="3"/>
    <col min="5634" max="5634" width="12.85546875" style="3" bestFit="1" customWidth="1"/>
    <col min="5635" max="5889" width="9.140625" style="3"/>
    <col min="5890" max="5890" width="12.85546875" style="3" bestFit="1" customWidth="1"/>
    <col min="5891" max="6145" width="9.140625" style="3"/>
    <col min="6146" max="6146" width="12.85546875" style="3" bestFit="1" customWidth="1"/>
    <col min="6147" max="6401" width="9.140625" style="3"/>
    <col min="6402" max="6402" width="12.85546875" style="3" bestFit="1" customWidth="1"/>
    <col min="6403" max="6657" width="9.140625" style="3"/>
    <col min="6658" max="6658" width="12.85546875" style="3" bestFit="1" customWidth="1"/>
    <col min="6659" max="6913" width="9.140625" style="3"/>
    <col min="6914" max="6914" width="12.85546875" style="3" bestFit="1" customWidth="1"/>
    <col min="6915" max="7169" width="9.140625" style="3"/>
    <col min="7170" max="7170" width="12.85546875" style="3" bestFit="1" customWidth="1"/>
    <col min="7171" max="7425" width="9.140625" style="3"/>
    <col min="7426" max="7426" width="12.85546875" style="3" bestFit="1" customWidth="1"/>
    <col min="7427" max="7681" width="9.140625" style="3"/>
    <col min="7682" max="7682" width="12.85546875" style="3" bestFit="1" customWidth="1"/>
    <col min="7683" max="7937" width="9.140625" style="3"/>
    <col min="7938" max="7938" width="12.85546875" style="3" bestFit="1" customWidth="1"/>
    <col min="7939" max="8193" width="9.140625" style="3"/>
    <col min="8194" max="8194" width="12.85546875" style="3" bestFit="1" customWidth="1"/>
    <col min="8195" max="8449" width="9.140625" style="3"/>
    <col min="8450" max="8450" width="12.85546875" style="3" bestFit="1" customWidth="1"/>
    <col min="8451" max="8705" width="9.140625" style="3"/>
    <col min="8706" max="8706" width="12.85546875" style="3" bestFit="1" customWidth="1"/>
    <col min="8707" max="8961" width="9.140625" style="3"/>
    <col min="8962" max="8962" width="12.85546875" style="3" bestFit="1" customWidth="1"/>
    <col min="8963" max="9217" width="9.140625" style="3"/>
    <col min="9218" max="9218" width="12.85546875" style="3" bestFit="1" customWidth="1"/>
    <col min="9219" max="9473" width="9.140625" style="3"/>
    <col min="9474" max="9474" width="12.85546875" style="3" bestFit="1" customWidth="1"/>
    <col min="9475" max="9729" width="9.140625" style="3"/>
    <col min="9730" max="9730" width="12.85546875" style="3" bestFit="1" customWidth="1"/>
    <col min="9731" max="9985" width="9.140625" style="3"/>
    <col min="9986" max="9986" width="12.85546875" style="3" bestFit="1" customWidth="1"/>
    <col min="9987" max="10241" width="9.140625" style="3"/>
    <col min="10242" max="10242" width="12.85546875" style="3" bestFit="1" customWidth="1"/>
    <col min="10243" max="10497" width="9.140625" style="3"/>
    <col min="10498" max="10498" width="12.85546875" style="3" bestFit="1" customWidth="1"/>
    <col min="10499" max="10753" width="9.140625" style="3"/>
    <col min="10754" max="10754" width="12.85546875" style="3" bestFit="1" customWidth="1"/>
    <col min="10755" max="11009" width="9.140625" style="3"/>
    <col min="11010" max="11010" width="12.85546875" style="3" bestFit="1" customWidth="1"/>
    <col min="11011" max="11265" width="9.140625" style="3"/>
    <col min="11266" max="11266" width="12.85546875" style="3" bestFit="1" customWidth="1"/>
    <col min="11267" max="11521" width="9.140625" style="3"/>
    <col min="11522" max="11522" width="12.85546875" style="3" bestFit="1" customWidth="1"/>
    <col min="11523" max="11777" width="9.140625" style="3"/>
    <col min="11778" max="11778" width="12.85546875" style="3" bestFit="1" customWidth="1"/>
    <col min="11779" max="12033" width="9.140625" style="3"/>
    <col min="12034" max="12034" width="12.85546875" style="3" bestFit="1" customWidth="1"/>
    <col min="12035" max="12289" width="9.140625" style="3"/>
    <col min="12290" max="12290" width="12.85546875" style="3" bestFit="1" customWidth="1"/>
    <col min="12291" max="12545" width="9.140625" style="3"/>
    <col min="12546" max="12546" width="12.85546875" style="3" bestFit="1" customWidth="1"/>
    <col min="12547" max="12801" width="9.140625" style="3"/>
    <col min="12802" max="12802" width="12.85546875" style="3" bestFit="1" customWidth="1"/>
    <col min="12803" max="13057" width="9.140625" style="3"/>
    <col min="13058" max="13058" width="12.85546875" style="3" bestFit="1" customWidth="1"/>
    <col min="13059" max="13313" width="9.140625" style="3"/>
    <col min="13314" max="13314" width="12.85546875" style="3" bestFit="1" customWidth="1"/>
    <col min="13315" max="13569" width="9.140625" style="3"/>
    <col min="13570" max="13570" width="12.85546875" style="3" bestFit="1" customWidth="1"/>
    <col min="13571" max="13825" width="9.140625" style="3"/>
    <col min="13826" max="13826" width="12.85546875" style="3" bestFit="1" customWidth="1"/>
    <col min="13827" max="14081" width="9.140625" style="3"/>
    <col min="14082" max="14082" width="12.85546875" style="3" bestFit="1" customWidth="1"/>
    <col min="14083" max="14337" width="9.140625" style="3"/>
    <col min="14338" max="14338" width="12.85546875" style="3" bestFit="1" customWidth="1"/>
    <col min="14339" max="14593" width="9.140625" style="3"/>
    <col min="14594" max="14594" width="12.85546875" style="3" bestFit="1" customWidth="1"/>
    <col min="14595" max="14849" width="9.140625" style="3"/>
    <col min="14850" max="14850" width="12.85546875" style="3" bestFit="1" customWidth="1"/>
    <col min="14851" max="15105" width="9.140625" style="3"/>
    <col min="15106" max="15106" width="12.85546875" style="3" bestFit="1" customWidth="1"/>
    <col min="15107" max="15361" width="9.140625" style="3"/>
    <col min="15362" max="15362" width="12.85546875" style="3" bestFit="1" customWidth="1"/>
    <col min="15363" max="15617" width="9.140625" style="3"/>
    <col min="15618" max="15618" width="12.85546875" style="3" bestFit="1" customWidth="1"/>
    <col min="15619" max="15873" width="9.140625" style="3"/>
    <col min="15874" max="15874" width="12.85546875" style="3" bestFit="1" customWidth="1"/>
    <col min="15875" max="16129" width="9.140625" style="3"/>
    <col min="16130" max="16130" width="12.85546875" style="3" bestFit="1" customWidth="1"/>
    <col min="16131" max="16384" width="9.140625" style="3"/>
  </cols>
  <sheetData>
    <row r="1" spans="1:2" x14ac:dyDescent="0.2">
      <c r="A1" s="2" t="s">
        <v>6284</v>
      </c>
      <c r="B1" s="5">
        <v>308081</v>
      </c>
    </row>
    <row r="2" spans="1:2" x14ac:dyDescent="0.2">
      <c r="A2" s="2" t="s">
        <v>6285</v>
      </c>
      <c r="B2" s="5">
        <v>5000</v>
      </c>
    </row>
    <row r="3" spans="1:2" x14ac:dyDescent="0.2">
      <c r="A3" s="2" t="s">
        <v>6286</v>
      </c>
      <c r="B3" s="5">
        <v>0</v>
      </c>
    </row>
    <row r="4" spans="1:2" x14ac:dyDescent="0.2">
      <c r="A4" s="2" t="s">
        <v>6287</v>
      </c>
      <c r="B4" s="5">
        <v>400</v>
      </c>
    </row>
    <row r="5" spans="1:2" x14ac:dyDescent="0.2">
      <c r="A5" s="2" t="s">
        <v>6288</v>
      </c>
      <c r="B5" s="5">
        <v>5100</v>
      </c>
    </row>
    <row r="6" spans="1:2" x14ac:dyDescent="0.2">
      <c r="A6" s="2" t="s">
        <v>6289</v>
      </c>
      <c r="B6" s="5">
        <v>16791</v>
      </c>
    </row>
    <row r="7" spans="1:2" x14ac:dyDescent="0.2">
      <c r="A7" s="2" t="s">
        <v>6290</v>
      </c>
      <c r="B7" s="5">
        <v>116157</v>
      </c>
    </row>
    <row r="8" spans="1:2" x14ac:dyDescent="0.2">
      <c r="A8" s="2" t="s">
        <v>6291</v>
      </c>
      <c r="B8" s="5">
        <v>500</v>
      </c>
    </row>
    <row r="9" spans="1:2" x14ac:dyDescent="0.2">
      <c r="A9" s="2" t="s">
        <v>6292</v>
      </c>
      <c r="B9" s="5">
        <v>640</v>
      </c>
    </row>
    <row r="10" spans="1:2" x14ac:dyDescent="0.2">
      <c r="A10" s="2" t="s">
        <v>6293</v>
      </c>
      <c r="B10" s="5">
        <v>35482</v>
      </c>
    </row>
    <row r="11" spans="1:2" x14ac:dyDescent="0.2">
      <c r="A11" s="2" t="s">
        <v>6294</v>
      </c>
      <c r="B11" s="5">
        <v>488151</v>
      </c>
    </row>
    <row r="12" spans="1:2" x14ac:dyDescent="0.2">
      <c r="A12" s="2" t="s">
        <v>6295</v>
      </c>
      <c r="B12" s="5">
        <v>254133</v>
      </c>
    </row>
    <row r="13" spans="1:2" x14ac:dyDescent="0.2">
      <c r="A13" s="2" t="s">
        <v>6296</v>
      </c>
      <c r="B13" s="5">
        <v>250127</v>
      </c>
    </row>
    <row r="14" spans="1:2" x14ac:dyDescent="0.2">
      <c r="A14" s="2" t="s">
        <v>6297</v>
      </c>
      <c r="B14" s="5">
        <v>2800</v>
      </c>
    </row>
    <row r="15" spans="1:2" x14ac:dyDescent="0.2">
      <c r="A15" s="2" t="s">
        <v>6298</v>
      </c>
      <c r="B15" s="5">
        <v>0</v>
      </c>
    </row>
    <row r="16" spans="1:2" x14ac:dyDescent="0.2">
      <c r="A16" s="2" t="s">
        <v>6299</v>
      </c>
      <c r="B16" s="5">
        <v>0</v>
      </c>
    </row>
    <row r="17" spans="1:2" x14ac:dyDescent="0.2">
      <c r="A17" s="2" t="s">
        <v>6300</v>
      </c>
      <c r="B17" s="5">
        <v>0</v>
      </c>
    </row>
    <row r="18" spans="1:2" x14ac:dyDescent="0.2">
      <c r="A18" s="2" t="s">
        <v>6301</v>
      </c>
      <c r="B18" s="5">
        <v>2880</v>
      </c>
    </row>
    <row r="19" spans="1:2" x14ac:dyDescent="0.2">
      <c r="A19" s="2" t="s">
        <v>6302</v>
      </c>
      <c r="B19" s="5">
        <v>50059</v>
      </c>
    </row>
    <row r="20" spans="1:2" x14ac:dyDescent="0.2">
      <c r="A20" s="2" t="s">
        <v>6303</v>
      </c>
      <c r="B20" s="5">
        <v>0</v>
      </c>
    </row>
    <row r="21" spans="1:2" x14ac:dyDescent="0.2">
      <c r="A21" s="2" t="s">
        <v>6304</v>
      </c>
      <c r="B21" s="5">
        <v>0</v>
      </c>
    </row>
    <row r="22" spans="1:2" x14ac:dyDescent="0.2">
      <c r="A22" s="2" t="s">
        <v>6305</v>
      </c>
      <c r="B22" s="5">
        <v>20262</v>
      </c>
    </row>
    <row r="23" spans="1:2" x14ac:dyDescent="0.2">
      <c r="A23" s="2" t="s">
        <v>6306</v>
      </c>
      <c r="B23" s="5">
        <v>326128</v>
      </c>
    </row>
    <row r="24" spans="1:2" x14ac:dyDescent="0.2">
      <c r="A24" s="2" t="s">
        <v>6307</v>
      </c>
      <c r="B24" s="5">
        <v>136288</v>
      </c>
    </row>
    <row r="25" spans="1:2" x14ac:dyDescent="0.2">
      <c r="A25" s="2" t="s">
        <v>6308</v>
      </c>
      <c r="B25" s="5">
        <v>3830</v>
      </c>
    </row>
    <row r="26" spans="1:2" x14ac:dyDescent="0.2">
      <c r="A26" s="2" t="s">
        <v>6309</v>
      </c>
      <c r="B26" s="5">
        <v>5800</v>
      </c>
    </row>
    <row r="27" spans="1:2" x14ac:dyDescent="0.2">
      <c r="A27" s="2" t="s">
        <v>6310</v>
      </c>
      <c r="B27" s="5">
        <v>0</v>
      </c>
    </row>
    <row r="28" spans="1:2" x14ac:dyDescent="0.2">
      <c r="A28" s="2" t="s">
        <v>6311</v>
      </c>
      <c r="B28" s="5">
        <v>0</v>
      </c>
    </row>
    <row r="29" spans="1:2" x14ac:dyDescent="0.2">
      <c r="A29" s="2" t="s">
        <v>6312</v>
      </c>
      <c r="B29" s="5">
        <v>0</v>
      </c>
    </row>
    <row r="30" spans="1:2" x14ac:dyDescent="0.2">
      <c r="A30" s="2" t="s">
        <v>6313</v>
      </c>
      <c r="B30" s="5">
        <v>7020</v>
      </c>
    </row>
    <row r="31" spans="1:2" x14ac:dyDescent="0.2">
      <c r="A31" s="2" t="s">
        <v>6314</v>
      </c>
      <c r="B31" s="5">
        <v>13850</v>
      </c>
    </row>
    <row r="32" spans="1:2" x14ac:dyDescent="0.2">
      <c r="A32" s="2" t="s">
        <v>6315</v>
      </c>
      <c r="B32" s="5">
        <v>0</v>
      </c>
    </row>
    <row r="33" spans="1:2" x14ac:dyDescent="0.2">
      <c r="A33" s="2" t="s">
        <v>6316</v>
      </c>
      <c r="B33" s="5">
        <v>44220</v>
      </c>
    </row>
    <row r="34" spans="1:2" x14ac:dyDescent="0.2">
      <c r="A34" s="2" t="s">
        <v>6317</v>
      </c>
      <c r="B34" s="5">
        <v>0</v>
      </c>
    </row>
    <row r="35" spans="1:2" x14ac:dyDescent="0.2">
      <c r="A35" s="2" t="s">
        <v>6318</v>
      </c>
      <c r="B35" s="5">
        <v>13720</v>
      </c>
    </row>
    <row r="36" spans="1:2" x14ac:dyDescent="0.2">
      <c r="A36" s="2" t="s">
        <v>6319</v>
      </c>
      <c r="B36" s="5">
        <v>23250</v>
      </c>
    </row>
    <row r="37" spans="1:2" x14ac:dyDescent="0.2">
      <c r="A37" s="2" t="s">
        <v>6320</v>
      </c>
      <c r="B37" s="5">
        <v>249036</v>
      </c>
    </row>
    <row r="38" spans="1:2" x14ac:dyDescent="0.2">
      <c r="A38" s="2" t="s">
        <v>6321</v>
      </c>
      <c r="B38" s="5">
        <v>4200</v>
      </c>
    </row>
    <row r="39" spans="1:2" x14ac:dyDescent="0.2">
      <c r="A39" s="2" t="s">
        <v>6322</v>
      </c>
      <c r="B39" s="5">
        <v>0</v>
      </c>
    </row>
    <row r="40" spans="1:2" x14ac:dyDescent="0.2">
      <c r="A40" s="2" t="s">
        <v>6323</v>
      </c>
      <c r="B40" s="5">
        <v>300</v>
      </c>
    </row>
    <row r="41" spans="1:2" x14ac:dyDescent="0.2">
      <c r="A41" s="2" t="s">
        <v>6324</v>
      </c>
      <c r="B41" s="5">
        <v>5100</v>
      </c>
    </row>
    <row r="42" spans="1:2" x14ac:dyDescent="0.2">
      <c r="A42" s="2" t="s">
        <v>6325</v>
      </c>
      <c r="B42" s="5">
        <v>18527</v>
      </c>
    </row>
    <row r="43" spans="1:2" x14ac:dyDescent="0.2">
      <c r="A43" s="2" t="s">
        <v>6326</v>
      </c>
      <c r="B43" s="5">
        <v>96149</v>
      </c>
    </row>
    <row r="44" spans="1:2" x14ac:dyDescent="0.2">
      <c r="A44" s="2" t="s">
        <v>6327</v>
      </c>
      <c r="B44" s="5">
        <v>536</v>
      </c>
    </row>
    <row r="45" spans="1:2" x14ac:dyDescent="0.2">
      <c r="A45" s="2" t="s">
        <v>6328</v>
      </c>
      <c r="B45" s="5">
        <v>640</v>
      </c>
    </row>
    <row r="46" spans="1:2" x14ac:dyDescent="0.2">
      <c r="A46" s="2" t="s">
        <v>6329</v>
      </c>
      <c r="B46" s="5">
        <v>31134</v>
      </c>
    </row>
    <row r="47" spans="1:2" x14ac:dyDescent="0.2">
      <c r="A47" s="2" t="s">
        <v>6330</v>
      </c>
      <c r="B47" s="5">
        <v>405622</v>
      </c>
    </row>
    <row r="48" spans="1:2" x14ac:dyDescent="0.2">
      <c r="A48" s="2" t="s">
        <v>6331</v>
      </c>
      <c r="B48" s="5">
        <v>216061</v>
      </c>
    </row>
    <row r="49" spans="1:2" x14ac:dyDescent="0.2">
      <c r="A49" s="2" t="s">
        <v>6332</v>
      </c>
      <c r="B49" s="5">
        <v>179882</v>
      </c>
    </row>
    <row r="50" spans="1:2" x14ac:dyDescent="0.2">
      <c r="A50" s="2" t="s">
        <v>6333</v>
      </c>
      <c r="B50" s="5">
        <v>1400</v>
      </c>
    </row>
    <row r="51" spans="1:2" x14ac:dyDescent="0.2">
      <c r="A51" s="2" t="s">
        <v>6334</v>
      </c>
      <c r="B51" s="5">
        <v>0</v>
      </c>
    </row>
    <row r="52" spans="1:2" x14ac:dyDescent="0.2">
      <c r="A52" s="2" t="s">
        <v>6335</v>
      </c>
      <c r="B52" s="5">
        <v>0</v>
      </c>
    </row>
    <row r="53" spans="1:2" x14ac:dyDescent="0.2">
      <c r="A53" s="2" t="s">
        <v>6336</v>
      </c>
      <c r="B53" s="5">
        <v>0</v>
      </c>
    </row>
    <row r="54" spans="1:2" x14ac:dyDescent="0.2">
      <c r="A54" s="2" t="s">
        <v>6337</v>
      </c>
      <c r="B54" s="5">
        <v>2880</v>
      </c>
    </row>
    <row r="55" spans="1:2" x14ac:dyDescent="0.2">
      <c r="A55" s="2" t="s">
        <v>6338</v>
      </c>
      <c r="B55" s="5">
        <v>30109</v>
      </c>
    </row>
    <row r="56" spans="1:2" x14ac:dyDescent="0.2">
      <c r="A56" s="2" t="s">
        <v>6339</v>
      </c>
      <c r="B56" s="5">
        <v>0</v>
      </c>
    </row>
    <row r="57" spans="1:2" x14ac:dyDescent="0.2">
      <c r="A57" s="2" t="s">
        <v>6340</v>
      </c>
      <c r="B57" s="5">
        <v>0</v>
      </c>
    </row>
    <row r="58" spans="1:2" x14ac:dyDescent="0.2">
      <c r="A58" s="2" t="s">
        <v>6341</v>
      </c>
      <c r="B58" s="5">
        <v>15914</v>
      </c>
    </row>
    <row r="59" spans="1:2" x14ac:dyDescent="0.2">
      <c r="A59" s="2" t="s">
        <v>6342</v>
      </c>
      <c r="B59" s="5">
        <v>230185</v>
      </c>
    </row>
    <row r="60" spans="1:2" x14ac:dyDescent="0.2">
      <c r="A60" s="2" t="s">
        <v>6343</v>
      </c>
      <c r="B60" s="5">
        <v>91139</v>
      </c>
    </row>
    <row r="61" spans="1:2" x14ac:dyDescent="0.2">
      <c r="A61" s="2" t="s">
        <v>6344</v>
      </c>
      <c r="B61" s="5">
        <v>3560</v>
      </c>
    </row>
    <row r="62" spans="1:2" x14ac:dyDescent="0.2">
      <c r="A62" s="2" t="s">
        <v>6345</v>
      </c>
      <c r="B62" s="5">
        <v>5800</v>
      </c>
    </row>
    <row r="63" spans="1:2" x14ac:dyDescent="0.2">
      <c r="A63" s="2" t="s">
        <v>6346</v>
      </c>
      <c r="B63" s="5">
        <v>0</v>
      </c>
    </row>
    <row r="64" spans="1:2" x14ac:dyDescent="0.2">
      <c r="A64" s="2" t="s">
        <v>6347</v>
      </c>
      <c r="B64" s="5">
        <v>0</v>
      </c>
    </row>
    <row r="65" spans="1:2" x14ac:dyDescent="0.2">
      <c r="A65" s="2" t="s">
        <v>6348</v>
      </c>
      <c r="B65" s="5">
        <v>0</v>
      </c>
    </row>
    <row r="66" spans="1:2" x14ac:dyDescent="0.2">
      <c r="A66" s="2" t="s">
        <v>6349</v>
      </c>
      <c r="B66" s="5">
        <v>6136</v>
      </c>
    </row>
    <row r="67" spans="1:2" x14ac:dyDescent="0.2">
      <c r="A67" s="2" t="s">
        <v>6350</v>
      </c>
      <c r="B67" s="5">
        <v>13420</v>
      </c>
    </row>
    <row r="68" spans="1:2" x14ac:dyDescent="0.2">
      <c r="A68" s="2" t="s">
        <v>6351</v>
      </c>
      <c r="B68" s="5">
        <v>0</v>
      </c>
    </row>
    <row r="69" spans="1:2" x14ac:dyDescent="0.2">
      <c r="A69" s="2" t="s">
        <v>6352</v>
      </c>
      <c r="B69" s="5">
        <v>0</v>
      </c>
    </row>
    <row r="70" spans="1:2" x14ac:dyDescent="0.2">
      <c r="A70" s="2" t="s">
        <v>6353</v>
      </c>
      <c r="B70" s="5">
        <v>13720</v>
      </c>
    </row>
    <row r="71" spans="1:2" x14ac:dyDescent="0.2">
      <c r="A71" s="2" t="s">
        <v>6354</v>
      </c>
      <c r="B71" s="5">
        <v>42636</v>
      </c>
    </row>
    <row r="72" spans="1:2" x14ac:dyDescent="0.2">
      <c r="A72" s="2" t="s">
        <v>6355</v>
      </c>
      <c r="B72" s="5">
        <v>21660</v>
      </c>
    </row>
    <row r="73" spans="1:2" x14ac:dyDescent="0.2">
      <c r="A73" s="2" t="s">
        <v>6356</v>
      </c>
      <c r="B73" s="5">
        <v>88126</v>
      </c>
    </row>
    <row r="74" spans="1:2" x14ac:dyDescent="0.2">
      <c r="A74" s="2" t="s">
        <v>6357</v>
      </c>
      <c r="B74" s="5">
        <v>0</v>
      </c>
    </row>
    <row r="75" spans="1:2" x14ac:dyDescent="0.2">
      <c r="A75" s="2" t="s">
        <v>6358</v>
      </c>
      <c r="B75" s="5">
        <v>0</v>
      </c>
    </row>
    <row r="76" spans="1:2" x14ac:dyDescent="0.2">
      <c r="A76" s="2" t="s">
        <v>6359</v>
      </c>
      <c r="B76" s="5">
        <v>0</v>
      </c>
    </row>
    <row r="77" spans="1:2" x14ac:dyDescent="0.2">
      <c r="A77" s="2" t="s">
        <v>6360</v>
      </c>
      <c r="B77" s="5">
        <v>164</v>
      </c>
    </row>
    <row r="78" spans="1:2" x14ac:dyDescent="0.2">
      <c r="A78" s="2" t="s">
        <v>6361</v>
      </c>
      <c r="B78" s="5">
        <v>3150</v>
      </c>
    </row>
    <row r="79" spans="1:2" x14ac:dyDescent="0.2">
      <c r="A79" s="2" t="s">
        <v>6362</v>
      </c>
      <c r="B79" s="5">
        <v>4882</v>
      </c>
    </row>
    <row r="80" spans="1:2" x14ac:dyDescent="0.2">
      <c r="A80" s="2" t="s">
        <v>6363</v>
      </c>
      <c r="B80" s="5">
        <v>0</v>
      </c>
    </row>
    <row r="81" spans="1:2" x14ac:dyDescent="0.2">
      <c r="A81" s="2" t="s">
        <v>6364</v>
      </c>
      <c r="B81" s="5">
        <v>0</v>
      </c>
    </row>
    <row r="82" spans="1:2" x14ac:dyDescent="0.2">
      <c r="A82" s="2" t="s">
        <v>6365</v>
      </c>
      <c r="B82" s="5">
        <v>15759</v>
      </c>
    </row>
    <row r="83" spans="1:2" x14ac:dyDescent="0.2">
      <c r="A83" s="2" t="s">
        <v>6366</v>
      </c>
      <c r="B83" s="5">
        <v>112081</v>
      </c>
    </row>
    <row r="84" spans="1:2" x14ac:dyDescent="0.2">
      <c r="A84" s="2" t="s">
        <v>6367</v>
      </c>
      <c r="B84" s="5">
        <v>27823</v>
      </c>
    </row>
    <row r="85" spans="1:2" x14ac:dyDescent="0.2">
      <c r="A85" s="2" t="s">
        <v>6368</v>
      </c>
      <c r="B85" s="5">
        <v>78886</v>
      </c>
    </row>
    <row r="86" spans="1:2" x14ac:dyDescent="0.2">
      <c r="A86" s="2" t="s">
        <v>6369</v>
      </c>
      <c r="B86" s="5">
        <v>0</v>
      </c>
    </row>
    <row r="87" spans="1:2" x14ac:dyDescent="0.2">
      <c r="A87" s="2" t="s">
        <v>6370</v>
      </c>
      <c r="B87" s="5">
        <v>0</v>
      </c>
    </row>
    <row r="88" spans="1:2" x14ac:dyDescent="0.2">
      <c r="A88" s="2" t="s">
        <v>6371</v>
      </c>
      <c r="B88" s="5">
        <v>0</v>
      </c>
    </row>
    <row r="89" spans="1:2" x14ac:dyDescent="0.2">
      <c r="A89" s="2" t="s">
        <v>6372</v>
      </c>
      <c r="B89" s="5">
        <v>164</v>
      </c>
    </row>
    <row r="90" spans="1:2" x14ac:dyDescent="0.2">
      <c r="A90" s="2" t="s">
        <v>6373</v>
      </c>
      <c r="B90" s="5">
        <v>2550</v>
      </c>
    </row>
    <row r="91" spans="1:2" x14ac:dyDescent="0.2">
      <c r="A91" s="2" t="s">
        <v>6374</v>
      </c>
      <c r="B91" s="5">
        <v>4718</v>
      </c>
    </row>
    <row r="92" spans="1:2" x14ac:dyDescent="0.2">
      <c r="A92" s="2" t="s">
        <v>6375</v>
      </c>
      <c r="B92" s="5">
        <v>0</v>
      </c>
    </row>
    <row r="93" spans="1:2" x14ac:dyDescent="0.2">
      <c r="A93" s="2" t="s">
        <v>6376</v>
      </c>
      <c r="B93" s="5">
        <v>0</v>
      </c>
    </row>
    <row r="94" spans="1:2" x14ac:dyDescent="0.2">
      <c r="A94" s="2" t="s">
        <v>6377</v>
      </c>
      <c r="B94" s="5">
        <v>15759</v>
      </c>
    </row>
    <row r="95" spans="1:2" x14ac:dyDescent="0.2">
      <c r="A95" s="2" t="s">
        <v>6378</v>
      </c>
      <c r="B95" s="5">
        <v>102077</v>
      </c>
    </row>
    <row r="96" spans="1:2" x14ac:dyDescent="0.2">
      <c r="A96" s="2" t="s">
        <v>6379</v>
      </c>
      <c r="B96" s="5">
        <v>26952</v>
      </c>
    </row>
    <row r="97" spans="1:2" x14ac:dyDescent="0.2">
      <c r="A97" s="2" t="s">
        <v>6380</v>
      </c>
      <c r="B97" s="5">
        <v>80178</v>
      </c>
    </row>
    <row r="98" spans="1:2" x14ac:dyDescent="0.2">
      <c r="A98" s="2" t="s">
        <v>6381</v>
      </c>
      <c r="B98" s="5">
        <v>0</v>
      </c>
    </row>
    <row r="99" spans="1:2" x14ac:dyDescent="0.2">
      <c r="A99" s="2" t="s">
        <v>6382</v>
      </c>
      <c r="B99" s="5">
        <v>0</v>
      </c>
    </row>
    <row r="100" spans="1:2" x14ac:dyDescent="0.2">
      <c r="A100" s="2" t="s">
        <v>6383</v>
      </c>
      <c r="B100" s="5">
        <v>0</v>
      </c>
    </row>
    <row r="101" spans="1:2" x14ac:dyDescent="0.2">
      <c r="A101" s="2" t="s">
        <v>6384</v>
      </c>
      <c r="B101" s="5">
        <v>80</v>
      </c>
    </row>
    <row r="102" spans="1:2" x14ac:dyDescent="0.2">
      <c r="A102" s="2" t="s">
        <v>6385</v>
      </c>
      <c r="B102" s="5">
        <v>2368</v>
      </c>
    </row>
    <row r="103" spans="1:2" x14ac:dyDescent="0.2">
      <c r="A103" s="2" t="s">
        <v>6386</v>
      </c>
      <c r="B103" s="5">
        <v>2804</v>
      </c>
    </row>
    <row r="104" spans="1:2" x14ac:dyDescent="0.2">
      <c r="A104" s="2" t="s">
        <v>6387</v>
      </c>
      <c r="B104" s="5">
        <v>0</v>
      </c>
    </row>
    <row r="105" spans="1:2" x14ac:dyDescent="0.2">
      <c r="A105" s="2" t="s">
        <v>6388</v>
      </c>
      <c r="B105" s="5">
        <v>0</v>
      </c>
    </row>
    <row r="106" spans="1:2" x14ac:dyDescent="0.2">
      <c r="A106" s="2" t="s">
        <v>6389</v>
      </c>
      <c r="B106" s="5">
        <v>11041</v>
      </c>
    </row>
    <row r="107" spans="1:2" x14ac:dyDescent="0.2">
      <c r="A107" s="2" t="s">
        <v>6390</v>
      </c>
      <c r="B107" s="5">
        <v>96471</v>
      </c>
    </row>
    <row r="108" spans="1:2" x14ac:dyDescent="0.2">
      <c r="A108" s="2" t="s">
        <v>6391</v>
      </c>
      <c r="B108" s="5">
        <v>23335</v>
      </c>
    </row>
    <row r="109" spans="1:2" x14ac:dyDescent="0.2">
      <c r="A109" s="2" t="s">
        <v>6392</v>
      </c>
      <c r="B109" s="5">
        <v>70829</v>
      </c>
    </row>
    <row r="110" spans="1:2" x14ac:dyDescent="0.2">
      <c r="A110" s="2" t="s">
        <v>6393</v>
      </c>
      <c r="B110" s="5">
        <v>0</v>
      </c>
    </row>
    <row r="111" spans="1:2" x14ac:dyDescent="0.2">
      <c r="A111" s="2" t="s">
        <v>6394</v>
      </c>
      <c r="B111" s="5">
        <v>0</v>
      </c>
    </row>
    <row r="112" spans="1:2" x14ac:dyDescent="0.2">
      <c r="A112" s="2" t="s">
        <v>6395</v>
      </c>
      <c r="B112" s="5">
        <v>0</v>
      </c>
    </row>
    <row r="113" spans="1:2" x14ac:dyDescent="0.2">
      <c r="A113" s="2" t="s">
        <v>6396</v>
      </c>
      <c r="B113" s="5">
        <v>80</v>
      </c>
    </row>
    <row r="114" spans="1:2" x14ac:dyDescent="0.2">
      <c r="A114" s="2" t="s">
        <v>6397</v>
      </c>
      <c r="B114" s="5">
        <v>1801</v>
      </c>
    </row>
    <row r="115" spans="1:2" x14ac:dyDescent="0.2">
      <c r="A115" s="2" t="s">
        <v>6398</v>
      </c>
      <c r="B115" s="5">
        <v>2735</v>
      </c>
    </row>
    <row r="116" spans="1:2" x14ac:dyDescent="0.2">
      <c r="A116" s="2" t="s">
        <v>6399</v>
      </c>
      <c r="B116" s="5">
        <v>0</v>
      </c>
    </row>
    <row r="117" spans="1:2" x14ac:dyDescent="0.2">
      <c r="A117" s="2" t="s">
        <v>6400</v>
      </c>
      <c r="B117" s="5">
        <v>0</v>
      </c>
    </row>
    <row r="118" spans="1:2" x14ac:dyDescent="0.2">
      <c r="A118" s="2" t="s">
        <v>6401</v>
      </c>
      <c r="B118" s="5">
        <v>11041</v>
      </c>
    </row>
    <row r="119" spans="1:2" x14ac:dyDescent="0.2">
      <c r="A119" s="2" t="s">
        <v>6402</v>
      </c>
      <c r="B119" s="5">
        <v>86486</v>
      </c>
    </row>
    <row r="120" spans="1:2" x14ac:dyDescent="0.2">
      <c r="A120" s="2" t="s">
        <v>6403</v>
      </c>
      <c r="B120" s="5">
        <v>22415</v>
      </c>
    </row>
    <row r="121" spans="1:2" x14ac:dyDescent="0.2">
      <c r="A121" s="2" t="s">
        <v>6404</v>
      </c>
      <c r="B121" s="5">
        <v>82505917</v>
      </c>
    </row>
    <row r="122" spans="1:2" x14ac:dyDescent="0.2">
      <c r="A122" s="2" t="s">
        <v>6405</v>
      </c>
      <c r="B122" s="5">
        <v>74550922</v>
      </c>
    </row>
    <row r="123" spans="1:2" x14ac:dyDescent="0.2">
      <c r="A123" s="2" t="s">
        <v>6406</v>
      </c>
      <c r="B123" s="5">
        <v>38562520</v>
      </c>
    </row>
    <row r="124" spans="1:2" x14ac:dyDescent="0.2">
      <c r="A124" s="2" t="s">
        <v>6407</v>
      </c>
      <c r="B124" s="5">
        <v>21709905</v>
      </c>
    </row>
    <row r="125" spans="1:2" x14ac:dyDescent="0.2">
      <c r="A125" s="2" t="s">
        <v>6408</v>
      </c>
      <c r="B125" s="5">
        <v>9578461</v>
      </c>
    </row>
    <row r="126" spans="1:2" x14ac:dyDescent="0.2">
      <c r="A126" s="2" t="s">
        <v>6409</v>
      </c>
      <c r="B126" s="5">
        <v>21370200</v>
      </c>
    </row>
    <row r="127" spans="1:2" x14ac:dyDescent="0.2">
      <c r="A127" s="2" t="s">
        <v>6410</v>
      </c>
      <c r="B127" s="5">
        <v>20830200</v>
      </c>
    </row>
    <row r="128" spans="1:2" x14ac:dyDescent="0.2">
      <c r="A128" s="2" t="s">
        <v>6411</v>
      </c>
      <c r="B128" s="5">
        <v>35222342</v>
      </c>
    </row>
    <row r="129" spans="1:2" x14ac:dyDescent="0.2">
      <c r="A129" s="2" t="s">
        <v>6412</v>
      </c>
      <c r="B129" s="5">
        <v>14053342</v>
      </c>
    </row>
    <row r="130" spans="1:2" x14ac:dyDescent="0.2">
      <c r="A130" s="2" t="s">
        <v>6413</v>
      </c>
      <c r="B130" s="5">
        <v>59573770</v>
      </c>
    </row>
    <row r="131" spans="1:2" x14ac:dyDescent="0.2">
      <c r="A131" s="2" t="s">
        <v>6414</v>
      </c>
      <c r="B131" s="5">
        <v>6503687</v>
      </c>
    </row>
    <row r="132" spans="1:2" x14ac:dyDescent="0.2">
      <c r="A132" s="2" t="s">
        <v>6415</v>
      </c>
      <c r="B132" s="5">
        <v>3532523</v>
      </c>
    </row>
    <row r="133" spans="1:2" x14ac:dyDescent="0.2">
      <c r="A133" s="2" t="s">
        <v>6416</v>
      </c>
      <c r="B133" s="5">
        <v>848548</v>
      </c>
    </row>
    <row r="134" spans="1:2" x14ac:dyDescent="0.2">
      <c r="A134" s="2" t="s">
        <v>6417</v>
      </c>
      <c r="B134" s="5">
        <v>0</v>
      </c>
    </row>
    <row r="135" spans="1:2" x14ac:dyDescent="0.2">
      <c r="A135" s="2" t="s">
        <v>6418</v>
      </c>
      <c r="B135" s="5">
        <v>4312865</v>
      </c>
    </row>
    <row r="136" spans="1:2" x14ac:dyDescent="0.2">
      <c r="A136" s="2" t="s">
        <v>6419</v>
      </c>
      <c r="B136" s="5">
        <v>4670867</v>
      </c>
    </row>
    <row r="137" spans="1:2" x14ac:dyDescent="0.2">
      <c r="A137" s="2" t="s">
        <v>6420</v>
      </c>
      <c r="B137" s="5">
        <v>211188484</v>
      </c>
    </row>
    <row r="138" spans="1:2" x14ac:dyDescent="0.2">
      <c r="A138" s="2" t="s">
        <v>6421</v>
      </c>
      <c r="B138" s="5">
        <v>56398</v>
      </c>
    </row>
    <row r="139" spans="1:2" x14ac:dyDescent="0.2">
      <c r="A139" s="2" t="s">
        <v>6422</v>
      </c>
      <c r="B139" s="5">
        <v>0</v>
      </c>
    </row>
    <row r="140" spans="1:2" x14ac:dyDescent="0.2">
      <c r="A140" s="2" t="s">
        <v>6423</v>
      </c>
      <c r="B140" s="5">
        <v>100000</v>
      </c>
    </row>
    <row r="141" spans="1:2" x14ac:dyDescent="0.2">
      <c r="A141" s="2" t="s">
        <v>6424</v>
      </c>
      <c r="B141" s="5">
        <v>1274000</v>
      </c>
    </row>
    <row r="142" spans="1:2" x14ac:dyDescent="0.2">
      <c r="A142" s="2" t="s">
        <v>6425</v>
      </c>
      <c r="B142" s="5">
        <v>0</v>
      </c>
    </row>
    <row r="143" spans="1:2" x14ac:dyDescent="0.2">
      <c r="A143" s="2" t="s">
        <v>6426</v>
      </c>
      <c r="B143" s="5">
        <v>0</v>
      </c>
    </row>
    <row r="144" spans="1:2" x14ac:dyDescent="0.2">
      <c r="A144" s="2" t="s">
        <v>6427</v>
      </c>
      <c r="B144" s="5">
        <v>0</v>
      </c>
    </row>
    <row r="145" spans="1:2" x14ac:dyDescent="0.2">
      <c r="A145" s="2" t="s">
        <v>6428</v>
      </c>
      <c r="B145" s="5">
        <v>1430398</v>
      </c>
    </row>
    <row r="146" spans="1:2" x14ac:dyDescent="0.2">
      <c r="A146" s="2" t="s">
        <v>6429</v>
      </c>
      <c r="B146" s="5">
        <v>611875349</v>
      </c>
    </row>
    <row r="147" spans="1:2" x14ac:dyDescent="0.2">
      <c r="A147" s="2" t="s">
        <v>6430</v>
      </c>
      <c r="B147" s="5">
        <v>210886048</v>
      </c>
    </row>
    <row r="148" spans="1:2" x14ac:dyDescent="0.2">
      <c r="A148" s="2" t="s">
        <v>6431</v>
      </c>
      <c r="B148" s="5">
        <v>79482999</v>
      </c>
    </row>
    <row r="149" spans="1:2" x14ac:dyDescent="0.2">
      <c r="A149" s="2" t="s">
        <v>6432</v>
      </c>
      <c r="B149" s="5">
        <v>54538659</v>
      </c>
    </row>
    <row r="150" spans="1:2" x14ac:dyDescent="0.2">
      <c r="A150" s="2" t="s">
        <v>6433</v>
      </c>
      <c r="B150" s="5">
        <v>5188454</v>
      </c>
    </row>
    <row r="151" spans="1:2" x14ac:dyDescent="0.2">
      <c r="A151" s="2" t="s">
        <v>6434</v>
      </c>
      <c r="B151" s="5">
        <v>19352519</v>
      </c>
    </row>
    <row r="152" spans="1:2" x14ac:dyDescent="0.2">
      <c r="A152" s="2" t="s">
        <v>6435</v>
      </c>
      <c r="B152" s="5">
        <v>403367</v>
      </c>
    </row>
    <row r="153" spans="1:2" x14ac:dyDescent="0.2">
      <c r="A153" s="2" t="s">
        <v>6436</v>
      </c>
      <c r="B153" s="5">
        <v>44114577</v>
      </c>
    </row>
    <row r="154" spans="1:2" x14ac:dyDescent="0.2">
      <c r="A154" s="2" t="s">
        <v>6437</v>
      </c>
      <c r="B154" s="5">
        <v>50915003</v>
      </c>
    </row>
    <row r="155" spans="1:2" x14ac:dyDescent="0.2">
      <c r="A155" s="2" t="s">
        <v>6438</v>
      </c>
      <c r="B155" s="5">
        <v>36373469</v>
      </c>
    </row>
    <row r="156" spans="1:2" x14ac:dyDescent="0.2">
      <c r="A156" s="2" t="s">
        <v>6439</v>
      </c>
      <c r="B156" s="5">
        <v>8789128</v>
      </c>
    </row>
    <row r="157" spans="1:2" x14ac:dyDescent="0.2">
      <c r="A157" s="2" t="s">
        <v>6440</v>
      </c>
      <c r="B157" s="5">
        <v>3583981</v>
      </c>
    </row>
    <row r="158" spans="1:2" x14ac:dyDescent="0.2">
      <c r="A158" s="2" t="s">
        <v>6441</v>
      </c>
      <c r="B158" s="5">
        <v>214470029</v>
      </c>
    </row>
    <row r="159" spans="1:2" x14ac:dyDescent="0.2">
      <c r="A159" s="2" t="s">
        <v>6442</v>
      </c>
      <c r="B159" s="5">
        <v>590</v>
      </c>
    </row>
    <row r="160" spans="1:2" x14ac:dyDescent="0.2">
      <c r="A160" s="2" t="s">
        <v>6443</v>
      </c>
      <c r="B160" s="5">
        <v>590</v>
      </c>
    </row>
    <row r="161" spans="1:2" x14ac:dyDescent="0.2">
      <c r="A161" s="2" t="s">
        <v>6444</v>
      </c>
      <c r="B161" s="5">
        <v>200</v>
      </c>
    </row>
    <row r="162" spans="1:2" x14ac:dyDescent="0.2">
      <c r="A162" s="2" t="s">
        <v>6445</v>
      </c>
      <c r="B162" s="5">
        <v>0</v>
      </c>
    </row>
    <row r="163" spans="1:2" x14ac:dyDescent="0.2">
      <c r="A163" s="2" t="s">
        <v>6446</v>
      </c>
      <c r="B163" s="5">
        <v>190</v>
      </c>
    </row>
    <row r="164" spans="1:2" x14ac:dyDescent="0.2">
      <c r="A164" s="2" t="s">
        <v>6447</v>
      </c>
      <c r="B164" s="5">
        <v>100</v>
      </c>
    </row>
    <row r="165" spans="1:2" x14ac:dyDescent="0.2">
      <c r="A165" s="2" t="s">
        <v>6448</v>
      </c>
      <c r="B165" s="5">
        <v>250</v>
      </c>
    </row>
    <row r="166" spans="1:2" x14ac:dyDescent="0.2">
      <c r="A166" s="2" t="s">
        <v>6449</v>
      </c>
      <c r="B166" s="5">
        <v>250</v>
      </c>
    </row>
    <row r="167" spans="1:2" x14ac:dyDescent="0.2">
      <c r="A167" s="2" t="s">
        <v>6450</v>
      </c>
      <c r="B167" s="5">
        <v>100</v>
      </c>
    </row>
    <row r="168" spans="1:2" x14ac:dyDescent="0.2">
      <c r="A168" s="2" t="s">
        <v>6451</v>
      </c>
      <c r="B168" s="5">
        <v>250</v>
      </c>
    </row>
    <row r="169" spans="1:2" x14ac:dyDescent="0.2">
      <c r="A169" s="2" t="s">
        <v>6452</v>
      </c>
      <c r="B169" s="5">
        <v>490</v>
      </c>
    </row>
    <row r="170" spans="1:2" x14ac:dyDescent="0.2">
      <c r="A170" s="2" t="s">
        <v>6453</v>
      </c>
      <c r="B170" s="5">
        <v>0</v>
      </c>
    </row>
    <row r="171" spans="1:2" x14ac:dyDescent="0.2">
      <c r="A171" s="2" t="s">
        <v>6454</v>
      </c>
      <c r="B171" s="5">
        <v>0</v>
      </c>
    </row>
    <row r="172" spans="1:2" x14ac:dyDescent="0.2">
      <c r="A172" s="2" t="s">
        <v>6455</v>
      </c>
      <c r="B172" s="5">
        <v>0</v>
      </c>
    </row>
    <row r="173" spans="1:2" x14ac:dyDescent="0.2">
      <c r="A173" s="2" t="s">
        <v>6456</v>
      </c>
      <c r="B173" s="5">
        <v>0</v>
      </c>
    </row>
    <row r="174" spans="1:2" x14ac:dyDescent="0.2">
      <c r="A174" s="2" t="s">
        <v>6457</v>
      </c>
      <c r="B174" s="5">
        <v>0</v>
      </c>
    </row>
    <row r="175" spans="1:2" x14ac:dyDescent="0.2">
      <c r="A175" s="2" t="s">
        <v>6458</v>
      </c>
      <c r="B175" s="5">
        <v>0</v>
      </c>
    </row>
    <row r="176" spans="1:2" x14ac:dyDescent="0.2">
      <c r="A176" s="2" t="s">
        <v>6459</v>
      </c>
      <c r="B176" s="5">
        <v>0</v>
      </c>
    </row>
    <row r="177" spans="1:2" x14ac:dyDescent="0.2">
      <c r="A177" s="2" t="s">
        <v>6460</v>
      </c>
      <c r="B177" s="5">
        <v>0</v>
      </c>
    </row>
    <row r="178" spans="1:2" x14ac:dyDescent="0.2">
      <c r="A178" s="2" t="s">
        <v>6461</v>
      </c>
      <c r="B178" s="5">
        <v>0</v>
      </c>
    </row>
    <row r="179" spans="1:2" x14ac:dyDescent="0.2">
      <c r="A179" s="2" t="s">
        <v>6462</v>
      </c>
      <c r="B179" s="5">
        <v>0</v>
      </c>
    </row>
    <row r="180" spans="1:2" x14ac:dyDescent="0.2">
      <c r="A180" s="2" t="s">
        <v>6463</v>
      </c>
      <c r="B180" s="5">
        <v>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indexed="50"/>
  </sheetPr>
  <dimension ref="A1:C3"/>
  <sheetViews>
    <sheetView workbookViewId="0">
      <selection activeCell="G96" sqref="G96"/>
    </sheetView>
  </sheetViews>
  <sheetFormatPr defaultRowHeight="11.25" x14ac:dyDescent="0.2"/>
  <cols>
    <col min="1" max="1" width="26.28515625" style="3" bestFit="1" customWidth="1"/>
    <col min="2" max="256" width="9.140625" style="3"/>
    <col min="257" max="257" width="26.28515625" style="3" bestFit="1" customWidth="1"/>
    <col min="258" max="512" width="9.140625" style="3"/>
    <col min="513" max="513" width="26.28515625" style="3" bestFit="1" customWidth="1"/>
    <col min="514" max="768" width="9.140625" style="3"/>
    <col min="769" max="769" width="26.28515625" style="3" bestFit="1" customWidth="1"/>
    <col min="770" max="1024" width="9.140625" style="3"/>
    <col min="1025" max="1025" width="26.28515625" style="3" bestFit="1" customWidth="1"/>
    <col min="1026" max="1280" width="9.140625" style="3"/>
    <col min="1281" max="1281" width="26.28515625" style="3" bestFit="1" customWidth="1"/>
    <col min="1282" max="1536" width="9.140625" style="3"/>
    <col min="1537" max="1537" width="26.28515625" style="3" bestFit="1" customWidth="1"/>
    <col min="1538" max="1792" width="9.140625" style="3"/>
    <col min="1793" max="1793" width="26.28515625" style="3" bestFit="1" customWidth="1"/>
    <col min="1794" max="2048" width="9.140625" style="3"/>
    <col min="2049" max="2049" width="26.28515625" style="3" bestFit="1" customWidth="1"/>
    <col min="2050" max="2304" width="9.140625" style="3"/>
    <col min="2305" max="2305" width="26.28515625" style="3" bestFit="1" customWidth="1"/>
    <col min="2306" max="2560" width="9.140625" style="3"/>
    <col min="2561" max="2561" width="26.28515625" style="3" bestFit="1" customWidth="1"/>
    <col min="2562" max="2816" width="9.140625" style="3"/>
    <col min="2817" max="2817" width="26.28515625" style="3" bestFit="1" customWidth="1"/>
    <col min="2818" max="3072" width="9.140625" style="3"/>
    <col min="3073" max="3073" width="26.28515625" style="3" bestFit="1" customWidth="1"/>
    <col min="3074" max="3328" width="9.140625" style="3"/>
    <col min="3329" max="3329" width="26.28515625" style="3" bestFit="1" customWidth="1"/>
    <col min="3330" max="3584" width="9.140625" style="3"/>
    <col min="3585" max="3585" width="26.28515625" style="3" bestFit="1" customWidth="1"/>
    <col min="3586" max="3840" width="9.140625" style="3"/>
    <col min="3841" max="3841" width="26.28515625" style="3" bestFit="1" customWidth="1"/>
    <col min="3842" max="4096" width="9.140625" style="3"/>
    <col min="4097" max="4097" width="26.28515625" style="3" bestFit="1" customWidth="1"/>
    <col min="4098" max="4352" width="9.140625" style="3"/>
    <col min="4353" max="4353" width="26.28515625" style="3" bestFit="1" customWidth="1"/>
    <col min="4354" max="4608" width="9.140625" style="3"/>
    <col min="4609" max="4609" width="26.28515625" style="3" bestFit="1" customWidth="1"/>
    <col min="4610" max="4864" width="9.140625" style="3"/>
    <col min="4865" max="4865" width="26.28515625" style="3" bestFit="1" customWidth="1"/>
    <col min="4866" max="5120" width="9.140625" style="3"/>
    <col min="5121" max="5121" width="26.28515625" style="3" bestFit="1" customWidth="1"/>
    <col min="5122" max="5376" width="9.140625" style="3"/>
    <col min="5377" max="5377" width="26.28515625" style="3" bestFit="1" customWidth="1"/>
    <col min="5378" max="5632" width="9.140625" style="3"/>
    <col min="5633" max="5633" width="26.28515625" style="3" bestFit="1" customWidth="1"/>
    <col min="5634" max="5888" width="9.140625" style="3"/>
    <col min="5889" max="5889" width="26.28515625" style="3" bestFit="1" customWidth="1"/>
    <col min="5890" max="6144" width="9.140625" style="3"/>
    <col min="6145" max="6145" width="26.28515625" style="3" bestFit="1" customWidth="1"/>
    <col min="6146" max="6400" width="9.140625" style="3"/>
    <col min="6401" max="6401" width="26.28515625" style="3" bestFit="1" customWidth="1"/>
    <col min="6402" max="6656" width="9.140625" style="3"/>
    <col min="6657" max="6657" width="26.28515625" style="3" bestFit="1" customWidth="1"/>
    <col min="6658" max="6912" width="9.140625" style="3"/>
    <col min="6913" max="6913" width="26.28515625" style="3" bestFit="1" customWidth="1"/>
    <col min="6914" max="7168" width="9.140625" style="3"/>
    <col min="7169" max="7169" width="26.28515625" style="3" bestFit="1" customWidth="1"/>
    <col min="7170" max="7424" width="9.140625" style="3"/>
    <col min="7425" max="7425" width="26.28515625" style="3" bestFit="1" customWidth="1"/>
    <col min="7426" max="7680" width="9.140625" style="3"/>
    <col min="7681" max="7681" width="26.28515625" style="3" bestFit="1" customWidth="1"/>
    <col min="7682" max="7936" width="9.140625" style="3"/>
    <col min="7937" max="7937" width="26.28515625" style="3" bestFit="1" customWidth="1"/>
    <col min="7938" max="8192" width="9.140625" style="3"/>
    <col min="8193" max="8193" width="26.28515625" style="3" bestFit="1" customWidth="1"/>
    <col min="8194" max="8448" width="9.140625" style="3"/>
    <col min="8449" max="8449" width="26.28515625" style="3" bestFit="1" customWidth="1"/>
    <col min="8450" max="8704" width="9.140625" style="3"/>
    <col min="8705" max="8705" width="26.28515625" style="3" bestFit="1" customWidth="1"/>
    <col min="8706" max="8960" width="9.140625" style="3"/>
    <col min="8961" max="8961" width="26.28515625" style="3" bestFit="1" customWidth="1"/>
    <col min="8962" max="9216" width="9.140625" style="3"/>
    <col min="9217" max="9217" width="26.28515625" style="3" bestFit="1" customWidth="1"/>
    <col min="9218" max="9472" width="9.140625" style="3"/>
    <col min="9473" max="9473" width="26.28515625" style="3" bestFit="1" customWidth="1"/>
    <col min="9474" max="9728" width="9.140625" style="3"/>
    <col min="9729" max="9729" width="26.28515625" style="3" bestFit="1" customWidth="1"/>
    <col min="9730" max="9984" width="9.140625" style="3"/>
    <col min="9985" max="9985" width="26.28515625" style="3" bestFit="1" customWidth="1"/>
    <col min="9986" max="10240" width="9.140625" style="3"/>
    <col min="10241" max="10241" width="26.28515625" style="3" bestFit="1" customWidth="1"/>
    <col min="10242" max="10496" width="9.140625" style="3"/>
    <col min="10497" max="10497" width="26.28515625" style="3" bestFit="1" customWidth="1"/>
    <col min="10498" max="10752" width="9.140625" style="3"/>
    <col min="10753" max="10753" width="26.28515625" style="3" bestFit="1" customWidth="1"/>
    <col min="10754" max="11008" width="9.140625" style="3"/>
    <col min="11009" max="11009" width="26.28515625" style="3" bestFit="1" customWidth="1"/>
    <col min="11010" max="11264" width="9.140625" style="3"/>
    <col min="11265" max="11265" width="26.28515625" style="3" bestFit="1" customWidth="1"/>
    <col min="11266" max="11520" width="9.140625" style="3"/>
    <col min="11521" max="11521" width="26.28515625" style="3" bestFit="1" customWidth="1"/>
    <col min="11522" max="11776" width="9.140625" style="3"/>
    <col min="11777" max="11777" width="26.28515625" style="3" bestFit="1" customWidth="1"/>
    <col min="11778" max="12032" width="9.140625" style="3"/>
    <col min="12033" max="12033" width="26.28515625" style="3" bestFit="1" customWidth="1"/>
    <col min="12034" max="12288" width="9.140625" style="3"/>
    <col min="12289" max="12289" width="26.28515625" style="3" bestFit="1" customWidth="1"/>
    <col min="12290" max="12544" width="9.140625" style="3"/>
    <col min="12545" max="12545" width="26.28515625" style="3" bestFit="1" customWidth="1"/>
    <col min="12546" max="12800" width="9.140625" style="3"/>
    <col min="12801" max="12801" width="26.28515625" style="3" bestFit="1" customWidth="1"/>
    <col min="12802" max="13056" width="9.140625" style="3"/>
    <col min="13057" max="13057" width="26.28515625" style="3" bestFit="1" customWidth="1"/>
    <col min="13058" max="13312" width="9.140625" style="3"/>
    <col min="13313" max="13313" width="26.28515625" style="3" bestFit="1" customWidth="1"/>
    <col min="13314" max="13568" width="9.140625" style="3"/>
    <col min="13569" max="13569" width="26.28515625" style="3" bestFit="1" customWidth="1"/>
    <col min="13570" max="13824" width="9.140625" style="3"/>
    <col min="13825" max="13825" width="26.28515625" style="3" bestFit="1" customWidth="1"/>
    <col min="13826" max="14080" width="9.140625" style="3"/>
    <col min="14081" max="14081" width="26.28515625" style="3" bestFit="1" customWidth="1"/>
    <col min="14082" max="14336" width="9.140625" style="3"/>
    <col min="14337" max="14337" width="26.28515625" style="3" bestFit="1" customWidth="1"/>
    <col min="14338" max="14592" width="9.140625" style="3"/>
    <col min="14593" max="14593" width="26.28515625" style="3" bestFit="1" customWidth="1"/>
    <col min="14594" max="14848" width="9.140625" style="3"/>
    <col min="14849" max="14849" width="26.28515625" style="3" bestFit="1" customWidth="1"/>
    <col min="14850" max="15104" width="9.140625" style="3"/>
    <col min="15105" max="15105" width="26.28515625" style="3" bestFit="1" customWidth="1"/>
    <col min="15106" max="15360" width="9.140625" style="3"/>
    <col min="15361" max="15361" width="26.28515625" style="3" bestFit="1" customWidth="1"/>
    <col min="15362" max="15616" width="9.140625" style="3"/>
    <col min="15617" max="15617" width="26.28515625" style="3" bestFit="1" customWidth="1"/>
    <col min="15618" max="15872" width="9.140625" style="3"/>
    <col min="15873" max="15873" width="26.28515625" style="3" bestFit="1" customWidth="1"/>
    <col min="15874" max="16128" width="9.140625" style="3"/>
    <col min="16129" max="16129" width="26.28515625" style="3" bestFit="1" customWidth="1"/>
    <col min="16130" max="16384" width="9.140625" style="3"/>
  </cols>
  <sheetData>
    <row r="1" spans="1:3" x14ac:dyDescent="0.2">
      <c r="A1" s="2" t="s">
        <v>5711</v>
      </c>
      <c r="B1" s="2" t="s">
        <v>1608</v>
      </c>
      <c r="C1" s="2" t="s">
        <v>6466</v>
      </c>
    </row>
    <row r="2" spans="1:3" x14ac:dyDescent="0.2">
      <c r="A2" s="2" t="s">
        <v>5769</v>
      </c>
      <c r="B2" s="2" t="s">
        <v>1849</v>
      </c>
      <c r="C2" s="2">
        <v>37</v>
      </c>
    </row>
    <row r="3" spans="1:3" x14ac:dyDescent="0.2">
      <c r="A3" s="2" t="s">
        <v>5772</v>
      </c>
      <c r="B3" s="2" t="s">
        <v>1831</v>
      </c>
      <c r="C3" s="2">
        <v>8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indexed="50"/>
  </sheetPr>
  <dimension ref="FD1:FI188"/>
  <sheetViews>
    <sheetView topLeftCell="FD136" workbookViewId="0">
      <selection activeCell="FL189" sqref="FL189"/>
    </sheetView>
  </sheetViews>
  <sheetFormatPr defaultRowHeight="12.75" x14ac:dyDescent="0.2"/>
  <cols>
    <col min="1" max="16384" width="9.140625" style="8"/>
  </cols>
  <sheetData>
    <row r="1" spans="160:161" x14ac:dyDescent="0.2">
      <c r="FD1" s="7" t="s">
        <v>6487</v>
      </c>
      <c r="FE1" s="7">
        <v>62</v>
      </c>
    </row>
    <row r="2" spans="160:161" x14ac:dyDescent="0.2">
      <c r="FD2" s="7" t="s">
        <v>6488</v>
      </c>
      <c r="FE2" s="7">
        <v>108</v>
      </c>
    </row>
    <row r="3" spans="160:161" x14ac:dyDescent="0.2">
      <c r="FD3" s="7" t="s">
        <v>6489</v>
      </c>
      <c r="FE3" s="7">
        <v>1</v>
      </c>
    </row>
    <row r="4" spans="160:161" x14ac:dyDescent="0.2">
      <c r="FD4" s="7" t="s">
        <v>6490</v>
      </c>
      <c r="FE4" s="7">
        <v>22392</v>
      </c>
    </row>
    <row r="5" spans="160:161" x14ac:dyDescent="0.2">
      <c r="FD5" s="7" t="s">
        <v>6491</v>
      </c>
      <c r="FE5" s="7">
        <v>8100</v>
      </c>
    </row>
    <row r="6" spans="160:161" x14ac:dyDescent="0.2">
      <c r="FD6" s="7" t="s">
        <v>6492</v>
      </c>
      <c r="FE6" s="7">
        <v>1942</v>
      </c>
    </row>
    <row r="7" spans="160:161" x14ac:dyDescent="0.2">
      <c r="FD7" s="7" t="s">
        <v>6493</v>
      </c>
      <c r="FE7" s="7">
        <v>250</v>
      </c>
    </row>
    <row r="8" spans="160:161" x14ac:dyDescent="0.2">
      <c r="FD8" s="7" t="s">
        <v>6494</v>
      </c>
      <c r="FE8" s="7">
        <v>0</v>
      </c>
    </row>
    <row r="9" spans="160:161" x14ac:dyDescent="0.2">
      <c r="FD9" s="7" t="s">
        <v>6495</v>
      </c>
      <c r="FE9" s="7">
        <v>0</v>
      </c>
    </row>
    <row r="10" spans="160:161" x14ac:dyDescent="0.2">
      <c r="FD10" s="7" t="s">
        <v>6496</v>
      </c>
      <c r="FE10" s="7">
        <v>0</v>
      </c>
    </row>
    <row r="11" spans="160:161" x14ac:dyDescent="0.2">
      <c r="FD11" s="7" t="s">
        <v>6497</v>
      </c>
      <c r="FE11" s="7">
        <v>0</v>
      </c>
    </row>
    <row r="12" spans="160:161" x14ac:dyDescent="0.2">
      <c r="FD12" s="7" t="s">
        <v>6498</v>
      </c>
      <c r="FE12" s="7">
        <v>0</v>
      </c>
    </row>
    <row r="13" spans="160:161" x14ac:dyDescent="0.2">
      <c r="FD13" s="7" t="s">
        <v>6499</v>
      </c>
      <c r="FE13" s="7">
        <v>0</v>
      </c>
    </row>
    <row r="14" spans="160:161" x14ac:dyDescent="0.2">
      <c r="FD14" s="7" t="s">
        <v>6500</v>
      </c>
      <c r="FE14" s="7">
        <v>0</v>
      </c>
    </row>
    <row r="15" spans="160:161" x14ac:dyDescent="0.2">
      <c r="FD15" s="7" t="s">
        <v>6501</v>
      </c>
      <c r="FE15" s="7">
        <v>0</v>
      </c>
    </row>
    <row r="16" spans="160:161" x14ac:dyDescent="0.2">
      <c r="FD16" s="7" t="s">
        <v>6502</v>
      </c>
      <c r="FE16" s="7">
        <v>0</v>
      </c>
    </row>
    <row r="17" spans="160:162" x14ac:dyDescent="0.2">
      <c r="FD17" s="7" t="s">
        <v>6503</v>
      </c>
      <c r="FE17" s="7">
        <v>0</v>
      </c>
    </row>
    <row r="18" spans="160:162" x14ac:dyDescent="0.2">
      <c r="FD18" s="7" t="s">
        <v>6504</v>
      </c>
      <c r="FE18" s="7">
        <v>13</v>
      </c>
    </row>
    <row r="19" spans="160:162" x14ac:dyDescent="0.2">
      <c r="FD19" s="7" t="s">
        <v>6505</v>
      </c>
      <c r="FE19" s="7">
        <v>56.5</v>
      </c>
    </row>
    <row r="20" spans="160:162" x14ac:dyDescent="0.2">
      <c r="FD20" s="7" t="s">
        <v>6506</v>
      </c>
      <c r="FE20" s="7">
        <v>190.7</v>
      </c>
    </row>
    <row r="21" spans="160:162" x14ac:dyDescent="0.2">
      <c r="FD21" s="7" t="s">
        <v>6507</v>
      </c>
      <c r="FE21" s="7">
        <v>138.80000000000001</v>
      </c>
    </row>
    <row r="22" spans="160:162" x14ac:dyDescent="0.2">
      <c r="FD22" s="7" t="s">
        <v>6508</v>
      </c>
      <c r="FE22" s="7">
        <v>399</v>
      </c>
      <c r="FF22" s="9">
        <f>SUM(FE18:FE21)</f>
        <v>399</v>
      </c>
    </row>
    <row r="23" spans="160:162" x14ac:dyDescent="0.2">
      <c r="FD23" s="7" t="s">
        <v>6509</v>
      </c>
      <c r="FE23" s="7">
        <v>506</v>
      </c>
    </row>
    <row r="24" spans="160:162" x14ac:dyDescent="0.2">
      <c r="FD24" s="7" t="s">
        <v>6510</v>
      </c>
      <c r="FE24" s="7">
        <v>252.2</v>
      </c>
    </row>
    <row r="25" spans="160:162" x14ac:dyDescent="0.2">
      <c r="FD25" s="7" t="s">
        <v>6511</v>
      </c>
      <c r="FE25" s="7">
        <v>758.2</v>
      </c>
    </row>
    <row r="26" spans="160:162" x14ac:dyDescent="0.2">
      <c r="FD26" s="7" t="s">
        <v>6512</v>
      </c>
      <c r="FE26" s="7">
        <v>2301</v>
      </c>
    </row>
    <row r="27" spans="160:162" x14ac:dyDescent="0.2">
      <c r="FD27" s="7" t="s">
        <v>6513</v>
      </c>
      <c r="FE27" s="7">
        <v>15</v>
      </c>
    </row>
    <row r="28" spans="160:162" x14ac:dyDescent="0.2">
      <c r="FD28" s="7" t="s">
        <v>6514</v>
      </c>
      <c r="FE28" s="7">
        <v>44</v>
      </c>
    </row>
    <row r="29" spans="160:162" x14ac:dyDescent="0.2">
      <c r="FD29" s="7" t="s">
        <v>6515</v>
      </c>
      <c r="FE29" s="7">
        <v>49</v>
      </c>
    </row>
    <row r="30" spans="160:162" x14ac:dyDescent="0.2">
      <c r="FD30" s="7" t="s">
        <v>6516</v>
      </c>
      <c r="FE30" s="7">
        <v>22</v>
      </c>
    </row>
    <row r="31" spans="160:162" x14ac:dyDescent="0.2">
      <c r="FD31" s="7" t="s">
        <v>6517</v>
      </c>
      <c r="FE31" s="7">
        <v>208</v>
      </c>
    </row>
    <row r="32" spans="160:162" x14ac:dyDescent="0.2">
      <c r="FD32" s="7" t="s">
        <v>6518</v>
      </c>
      <c r="FE32" s="7">
        <v>354</v>
      </c>
    </row>
    <row r="33" spans="160:161" x14ac:dyDescent="0.2">
      <c r="FD33" s="7" t="s">
        <v>6519</v>
      </c>
      <c r="FE33" s="7">
        <v>98</v>
      </c>
    </row>
    <row r="34" spans="160:161" x14ac:dyDescent="0.2">
      <c r="FD34" s="7" t="s">
        <v>6520</v>
      </c>
      <c r="FE34" s="7">
        <v>40</v>
      </c>
    </row>
    <row r="35" spans="160:161" x14ac:dyDescent="0.2">
      <c r="FD35" s="7" t="s">
        <v>6521</v>
      </c>
      <c r="FE35" s="7">
        <v>731</v>
      </c>
    </row>
    <row r="36" spans="160:161" x14ac:dyDescent="0.2">
      <c r="FD36" s="7" t="s">
        <v>6522</v>
      </c>
      <c r="FE36" s="7">
        <v>3862</v>
      </c>
    </row>
    <row r="37" spans="160:161" x14ac:dyDescent="0.2">
      <c r="FD37" s="7" t="s">
        <v>6523</v>
      </c>
      <c r="FE37" s="7">
        <v>1529</v>
      </c>
    </row>
    <row r="38" spans="160:161" x14ac:dyDescent="0.2">
      <c r="FD38" s="7" t="s">
        <v>6524</v>
      </c>
      <c r="FE38" s="7">
        <v>86</v>
      </c>
    </row>
    <row r="39" spans="160:161" x14ac:dyDescent="0.2">
      <c r="FD39" s="7" t="s">
        <v>6525</v>
      </c>
      <c r="FE39" s="7">
        <v>2</v>
      </c>
    </row>
    <row r="40" spans="160:161" x14ac:dyDescent="0.2">
      <c r="FD40" s="7" t="s">
        <v>6526</v>
      </c>
      <c r="FE40" s="7">
        <v>0</v>
      </c>
    </row>
    <row r="41" spans="160:161" x14ac:dyDescent="0.2">
      <c r="FD41" s="7" t="s">
        <v>6527</v>
      </c>
      <c r="FE41" s="7">
        <v>1</v>
      </c>
    </row>
    <row r="42" spans="160:161" x14ac:dyDescent="0.2">
      <c r="FD42" s="7" t="s">
        <v>6528</v>
      </c>
      <c r="FE42" s="7">
        <v>0</v>
      </c>
    </row>
    <row r="43" spans="160:161" x14ac:dyDescent="0.2">
      <c r="FD43" s="7" t="s">
        <v>6529</v>
      </c>
      <c r="FE43" s="7">
        <v>35</v>
      </c>
    </row>
    <row r="44" spans="160:161" x14ac:dyDescent="0.2">
      <c r="FD44" s="7" t="s">
        <v>6530</v>
      </c>
      <c r="FE44" s="7">
        <v>7</v>
      </c>
    </row>
    <row r="45" spans="160:161" x14ac:dyDescent="0.2">
      <c r="FD45" s="7" t="s">
        <v>6531</v>
      </c>
      <c r="FE45" s="7">
        <v>13</v>
      </c>
    </row>
    <row r="46" spans="160:161" x14ac:dyDescent="0.2">
      <c r="FD46" s="7" t="s">
        <v>6532</v>
      </c>
      <c r="FE46" s="7">
        <v>3</v>
      </c>
    </row>
    <row r="47" spans="160:161" x14ac:dyDescent="0.2">
      <c r="FD47" s="7" t="s">
        <v>6533</v>
      </c>
      <c r="FE47" s="7">
        <v>33</v>
      </c>
    </row>
    <row r="48" spans="160:161" x14ac:dyDescent="0.2">
      <c r="FD48" s="7" t="s">
        <v>6534</v>
      </c>
      <c r="FE48" s="7">
        <v>180</v>
      </c>
    </row>
    <row r="49" spans="160:161" x14ac:dyDescent="0.2">
      <c r="FD49" s="7" t="s">
        <v>6535</v>
      </c>
      <c r="FE49" s="7">
        <v>20</v>
      </c>
    </row>
    <row r="50" spans="160:161" x14ac:dyDescent="0.2">
      <c r="FD50" s="7" t="s">
        <v>6536</v>
      </c>
      <c r="FE50" s="7">
        <v>34</v>
      </c>
    </row>
    <row r="51" spans="160:161" x14ac:dyDescent="0.2">
      <c r="FD51" s="7" t="s">
        <v>6537</v>
      </c>
      <c r="FE51" s="7">
        <v>2</v>
      </c>
    </row>
    <row r="52" spans="160:161" x14ac:dyDescent="0.2">
      <c r="FD52" s="7" t="s">
        <v>6538</v>
      </c>
      <c r="FE52" s="7">
        <v>0</v>
      </c>
    </row>
    <row r="53" spans="160:161" x14ac:dyDescent="0.2">
      <c r="FD53" s="7" t="s">
        <v>6539</v>
      </c>
      <c r="FE53" s="7">
        <v>0</v>
      </c>
    </row>
    <row r="54" spans="160:161" x14ac:dyDescent="0.2">
      <c r="FD54" s="7" t="s">
        <v>6540</v>
      </c>
      <c r="FE54" s="7">
        <v>0</v>
      </c>
    </row>
    <row r="55" spans="160:161" x14ac:dyDescent="0.2">
      <c r="FD55" s="7" t="s">
        <v>6541</v>
      </c>
      <c r="FE55" s="7">
        <v>30</v>
      </c>
    </row>
    <row r="56" spans="160:161" x14ac:dyDescent="0.2">
      <c r="FD56" s="7" t="s">
        <v>6542</v>
      </c>
      <c r="FE56" s="7">
        <v>0</v>
      </c>
    </row>
    <row r="57" spans="160:161" x14ac:dyDescent="0.2">
      <c r="FD57" s="7" t="s">
        <v>6543</v>
      </c>
      <c r="FE57" s="7">
        <v>8</v>
      </c>
    </row>
    <row r="58" spans="160:161" x14ac:dyDescent="0.2">
      <c r="FD58" s="7" t="s">
        <v>6544</v>
      </c>
      <c r="FE58" s="7">
        <v>3</v>
      </c>
    </row>
    <row r="59" spans="160:161" x14ac:dyDescent="0.2">
      <c r="FD59" s="7" t="s">
        <v>6545</v>
      </c>
      <c r="FE59" s="7">
        <v>32</v>
      </c>
    </row>
    <row r="60" spans="160:161" x14ac:dyDescent="0.2">
      <c r="FD60" s="7" t="s">
        <v>6546</v>
      </c>
      <c r="FE60" s="7">
        <v>109</v>
      </c>
    </row>
    <row r="61" spans="160:161" x14ac:dyDescent="0.2">
      <c r="FD61" s="7" t="s">
        <v>6547</v>
      </c>
      <c r="FE61" s="7">
        <v>5</v>
      </c>
    </row>
    <row r="62" spans="160:161" x14ac:dyDescent="0.2">
      <c r="FD62" s="7" t="s">
        <v>6548</v>
      </c>
      <c r="FE62" s="7">
        <v>4045</v>
      </c>
    </row>
    <row r="63" spans="160:161" x14ac:dyDescent="0.2">
      <c r="FD63" s="7" t="s">
        <v>6549</v>
      </c>
      <c r="FE63" s="7">
        <v>18</v>
      </c>
    </row>
    <row r="64" spans="160:161" x14ac:dyDescent="0.2">
      <c r="FD64" s="7" t="s">
        <v>6550</v>
      </c>
      <c r="FE64" s="7">
        <v>61</v>
      </c>
    </row>
    <row r="65" spans="160:161" x14ac:dyDescent="0.2">
      <c r="FD65" s="7" t="s">
        <v>6551</v>
      </c>
      <c r="FE65" s="7">
        <v>271</v>
      </c>
    </row>
    <row r="66" spans="160:161" x14ac:dyDescent="0.2">
      <c r="FD66" s="7" t="s">
        <v>6552</v>
      </c>
      <c r="FE66" s="7">
        <v>29</v>
      </c>
    </row>
    <row r="67" spans="160:161" x14ac:dyDescent="0.2">
      <c r="FD67" s="7" t="s">
        <v>6553</v>
      </c>
      <c r="FE67" s="7">
        <v>439</v>
      </c>
    </row>
    <row r="68" spans="160:161" x14ac:dyDescent="0.2">
      <c r="FD68" s="7" t="s">
        <v>6554</v>
      </c>
      <c r="FE68" s="7">
        <v>526</v>
      </c>
    </row>
    <row r="69" spans="160:161" x14ac:dyDescent="0.2">
      <c r="FD69" s="7" t="s">
        <v>6555</v>
      </c>
      <c r="FE69" s="7">
        <v>114</v>
      </c>
    </row>
    <row r="70" spans="160:161" x14ac:dyDescent="0.2">
      <c r="FD70" s="7" t="s">
        <v>6556</v>
      </c>
      <c r="FE70" s="7">
        <v>123</v>
      </c>
    </row>
    <row r="71" spans="160:161" x14ac:dyDescent="0.2">
      <c r="FD71" s="7" t="s">
        <v>6557</v>
      </c>
      <c r="FE71" s="7">
        <v>982</v>
      </c>
    </row>
    <row r="72" spans="160:161" x14ac:dyDescent="0.2">
      <c r="FD72" s="7" t="s">
        <v>6558</v>
      </c>
      <c r="FE72" s="7">
        <v>6608</v>
      </c>
    </row>
    <row r="73" spans="160:161" x14ac:dyDescent="0.2">
      <c r="FD73" s="7" t="s">
        <v>6559</v>
      </c>
      <c r="FE73" s="7">
        <v>2601</v>
      </c>
    </row>
    <row r="74" spans="160:161" x14ac:dyDescent="0.2">
      <c r="FD74" s="7" t="s">
        <v>6560</v>
      </c>
      <c r="FE74" s="7">
        <v>3195</v>
      </c>
    </row>
    <row r="75" spans="160:161" x14ac:dyDescent="0.2">
      <c r="FD75" s="7" t="s">
        <v>6561</v>
      </c>
      <c r="FE75" s="7">
        <v>18</v>
      </c>
    </row>
    <row r="76" spans="160:161" x14ac:dyDescent="0.2">
      <c r="FD76" s="7" t="s">
        <v>6562</v>
      </c>
      <c r="FE76" s="7">
        <v>61</v>
      </c>
    </row>
    <row r="77" spans="160:161" x14ac:dyDescent="0.2">
      <c r="FD77" s="7" t="s">
        <v>6563</v>
      </c>
      <c r="FE77" s="7">
        <v>86</v>
      </c>
    </row>
    <row r="78" spans="160:161" x14ac:dyDescent="0.2">
      <c r="FD78" s="7" t="s">
        <v>6564</v>
      </c>
      <c r="FE78" s="7">
        <v>29</v>
      </c>
    </row>
    <row r="79" spans="160:161" x14ac:dyDescent="0.2">
      <c r="FD79" s="7" t="s">
        <v>6565</v>
      </c>
      <c r="FE79" s="7">
        <v>350</v>
      </c>
    </row>
    <row r="80" spans="160:161" x14ac:dyDescent="0.2">
      <c r="FD80" s="7" t="s">
        <v>6566</v>
      </c>
      <c r="FE80" s="7">
        <v>500</v>
      </c>
    </row>
    <row r="81" spans="160:161" x14ac:dyDescent="0.2">
      <c r="FD81" s="7" t="s">
        <v>6567</v>
      </c>
      <c r="FE81" s="7">
        <v>108</v>
      </c>
    </row>
    <row r="82" spans="160:161" x14ac:dyDescent="0.2">
      <c r="FD82" s="7" t="s">
        <v>6568</v>
      </c>
      <c r="FE82" s="7">
        <v>89</v>
      </c>
    </row>
    <row r="83" spans="160:161" x14ac:dyDescent="0.2">
      <c r="FD83" s="7" t="s">
        <v>6569</v>
      </c>
      <c r="FE83" s="7">
        <v>823</v>
      </c>
    </row>
    <row r="84" spans="160:161" x14ac:dyDescent="0.2">
      <c r="FD84" s="7" t="s">
        <v>6570</v>
      </c>
      <c r="FE84" s="7">
        <v>5259</v>
      </c>
    </row>
    <row r="85" spans="160:161" x14ac:dyDescent="0.2">
      <c r="FD85" s="7" t="s">
        <v>6571</v>
      </c>
      <c r="FE85" s="7">
        <v>2323</v>
      </c>
    </row>
    <row r="86" spans="160:161" x14ac:dyDescent="0.2">
      <c r="FD86" s="7" t="s">
        <v>6572</v>
      </c>
      <c r="FE86" s="7">
        <v>2020</v>
      </c>
    </row>
    <row r="87" spans="160:161" x14ac:dyDescent="0.2">
      <c r="FD87" s="7" t="s">
        <v>6573</v>
      </c>
      <c r="FE87" s="7">
        <v>1970</v>
      </c>
    </row>
    <row r="88" spans="160:161" x14ac:dyDescent="0.2">
      <c r="FD88" s="7" t="s">
        <v>6574</v>
      </c>
      <c r="FE88" s="7">
        <v>8230</v>
      </c>
    </row>
    <row r="89" spans="160:161" x14ac:dyDescent="0.2">
      <c r="FD89" s="7" t="s">
        <v>6575</v>
      </c>
      <c r="FE89" s="7">
        <v>1077</v>
      </c>
    </row>
    <row r="90" spans="160:161" x14ac:dyDescent="0.2">
      <c r="FD90" s="7" t="s">
        <v>6576</v>
      </c>
      <c r="FE90" s="7">
        <v>1192385</v>
      </c>
    </row>
    <row r="91" spans="160:161" x14ac:dyDescent="0.2">
      <c r="FD91" s="7" t="s">
        <v>6577</v>
      </c>
      <c r="FE91" s="7">
        <v>13225</v>
      </c>
    </row>
    <row r="92" spans="160:161" x14ac:dyDescent="0.2">
      <c r="FD92" s="7" t="s">
        <v>6578</v>
      </c>
      <c r="FE92" s="7">
        <v>23522</v>
      </c>
    </row>
    <row r="93" spans="160:161" x14ac:dyDescent="0.2">
      <c r="FD93" s="7" t="s">
        <v>6579</v>
      </c>
      <c r="FE93" s="7">
        <v>178617</v>
      </c>
    </row>
    <row r="94" spans="160:161" x14ac:dyDescent="0.2">
      <c r="FD94" s="7" t="s">
        <v>6580</v>
      </c>
      <c r="FE94" s="7">
        <v>12234</v>
      </c>
    </row>
    <row r="95" spans="160:161" x14ac:dyDescent="0.2">
      <c r="FD95" s="7" t="s">
        <v>6581</v>
      </c>
      <c r="FE95" s="7">
        <v>86497</v>
      </c>
    </row>
    <row r="96" spans="160:161" x14ac:dyDescent="0.2">
      <c r="FD96" s="7" t="s">
        <v>6582</v>
      </c>
      <c r="FE96" s="7">
        <v>96287</v>
      </c>
    </row>
    <row r="97" spans="160:161" x14ac:dyDescent="0.2">
      <c r="FD97" s="7" t="s">
        <v>6583</v>
      </c>
      <c r="FE97" s="7">
        <v>10101</v>
      </c>
    </row>
    <row r="98" spans="160:161" x14ac:dyDescent="0.2">
      <c r="FD98" s="7" t="s">
        <v>6584</v>
      </c>
      <c r="FE98" s="7">
        <v>31367</v>
      </c>
    </row>
    <row r="99" spans="160:161" x14ac:dyDescent="0.2">
      <c r="FD99" s="7" t="s">
        <v>6585</v>
      </c>
      <c r="FE99" s="7">
        <v>316668</v>
      </c>
    </row>
    <row r="100" spans="160:161" x14ac:dyDescent="0.2">
      <c r="FD100" s="7" t="s">
        <v>6586</v>
      </c>
      <c r="FE100" s="7">
        <v>1960903</v>
      </c>
    </row>
    <row r="101" spans="160:161" x14ac:dyDescent="0.2">
      <c r="FD101" s="7" t="s">
        <v>6587</v>
      </c>
      <c r="FE101" s="7">
        <v>749222</v>
      </c>
    </row>
    <row r="102" spans="160:161" x14ac:dyDescent="0.2">
      <c r="FD102" s="7" t="s">
        <v>6588</v>
      </c>
      <c r="FE102" s="7">
        <v>1022338</v>
      </c>
    </row>
    <row r="103" spans="160:161" x14ac:dyDescent="0.2">
      <c r="FD103" s="7" t="s">
        <v>6589</v>
      </c>
      <c r="FE103" s="7">
        <v>13225</v>
      </c>
    </row>
    <row r="104" spans="160:161" x14ac:dyDescent="0.2">
      <c r="FD104" s="7" t="s">
        <v>6590</v>
      </c>
      <c r="FE104" s="7">
        <v>23522</v>
      </c>
    </row>
    <row r="105" spans="160:161" x14ac:dyDescent="0.2">
      <c r="FD105" s="7" t="s">
        <v>6591</v>
      </c>
      <c r="FE105" s="7">
        <v>39971</v>
      </c>
    </row>
    <row r="106" spans="160:161" x14ac:dyDescent="0.2">
      <c r="FD106" s="7" t="s">
        <v>6592</v>
      </c>
      <c r="FE106" s="7">
        <v>11753</v>
      </c>
    </row>
    <row r="107" spans="160:161" x14ac:dyDescent="0.2">
      <c r="FD107" s="7" t="s">
        <v>6593</v>
      </c>
      <c r="FE107" s="7">
        <v>60135</v>
      </c>
    </row>
    <row r="108" spans="160:161" x14ac:dyDescent="0.2">
      <c r="FD108" s="7" t="s">
        <v>6594</v>
      </c>
      <c r="FE108" s="7">
        <v>90531</v>
      </c>
    </row>
    <row r="109" spans="160:161" x14ac:dyDescent="0.2">
      <c r="FD109" s="7" t="s">
        <v>6595</v>
      </c>
      <c r="FE109" s="7">
        <v>9184</v>
      </c>
    </row>
    <row r="110" spans="160:161" x14ac:dyDescent="0.2">
      <c r="FD110" s="7" t="s">
        <v>6596</v>
      </c>
      <c r="FE110" s="7">
        <v>18387</v>
      </c>
    </row>
    <row r="111" spans="160:161" x14ac:dyDescent="0.2">
      <c r="FD111" s="7" t="s">
        <v>6597</v>
      </c>
      <c r="FE111" s="7">
        <v>254476</v>
      </c>
    </row>
    <row r="112" spans="160:161" x14ac:dyDescent="0.2">
      <c r="FD112" s="7" t="s">
        <v>6598</v>
      </c>
      <c r="FE112" s="7">
        <v>1543522</v>
      </c>
    </row>
    <row r="113" spans="160:165" x14ac:dyDescent="0.2">
      <c r="FD113" s="7" t="s">
        <v>6599</v>
      </c>
      <c r="FE113" s="7">
        <v>673339</v>
      </c>
      <c r="FI113" s="8">
        <f>FE140/FE93*100</f>
        <v>6.4349977885643588</v>
      </c>
    </row>
    <row r="114" spans="160:165" x14ac:dyDescent="0.2">
      <c r="FD114" s="7" t="s">
        <v>6600</v>
      </c>
      <c r="FE114" s="7">
        <v>170047</v>
      </c>
    </row>
    <row r="115" spans="160:165" x14ac:dyDescent="0.2">
      <c r="FD115" s="7" t="s">
        <v>6601</v>
      </c>
      <c r="FE115" s="7">
        <v>0</v>
      </c>
    </row>
    <row r="116" spans="160:165" x14ac:dyDescent="0.2">
      <c r="FD116" s="7" t="s">
        <v>6602</v>
      </c>
      <c r="FE116" s="7">
        <v>0</v>
      </c>
    </row>
    <row r="117" spans="160:165" x14ac:dyDescent="0.2">
      <c r="FD117" s="7" t="s">
        <v>6603</v>
      </c>
      <c r="FE117" s="7">
        <v>138646</v>
      </c>
    </row>
    <row r="118" spans="160:165" x14ac:dyDescent="0.2">
      <c r="FD118" s="7" t="s">
        <v>6604</v>
      </c>
      <c r="FE118" s="7">
        <v>481</v>
      </c>
    </row>
    <row r="119" spans="160:165" x14ac:dyDescent="0.2">
      <c r="FD119" s="7" t="s">
        <v>6605</v>
      </c>
      <c r="FE119" s="7">
        <v>26362</v>
      </c>
    </row>
    <row r="120" spans="160:165" x14ac:dyDescent="0.2">
      <c r="FD120" s="7" t="s">
        <v>6606</v>
      </c>
      <c r="FE120" s="7">
        <v>5756</v>
      </c>
    </row>
    <row r="121" spans="160:165" x14ac:dyDescent="0.2">
      <c r="FD121" s="7" t="s">
        <v>6607</v>
      </c>
      <c r="FE121" s="7">
        <v>917</v>
      </c>
    </row>
    <row r="122" spans="160:165" x14ac:dyDescent="0.2">
      <c r="FD122" s="7" t="s">
        <v>6608</v>
      </c>
      <c r="FE122" s="7">
        <v>12980</v>
      </c>
    </row>
    <row r="123" spans="160:165" x14ac:dyDescent="0.2">
      <c r="FD123" s="7" t="s">
        <v>6609</v>
      </c>
      <c r="FE123" s="7">
        <v>62192</v>
      </c>
    </row>
    <row r="124" spans="160:165" x14ac:dyDescent="0.2">
      <c r="FD124" s="7" t="s">
        <v>6610</v>
      </c>
      <c r="FE124" s="7">
        <v>417381</v>
      </c>
    </row>
    <row r="125" spans="160:165" x14ac:dyDescent="0.2">
      <c r="FD125" s="7" t="s">
        <v>6611</v>
      </c>
      <c r="FE125" s="7">
        <v>75883</v>
      </c>
    </row>
    <row r="126" spans="160:165" x14ac:dyDescent="0.2">
      <c r="FD126" s="7" t="s">
        <v>6612</v>
      </c>
      <c r="FE126" s="7">
        <v>1171989</v>
      </c>
    </row>
    <row r="127" spans="160:165" x14ac:dyDescent="0.2">
      <c r="FD127" s="7" t="s">
        <v>6613</v>
      </c>
      <c r="FE127" s="7">
        <v>13225</v>
      </c>
    </row>
    <row r="128" spans="160:165" x14ac:dyDescent="0.2">
      <c r="FD128" s="7" t="s">
        <v>6614</v>
      </c>
      <c r="FE128" s="7">
        <v>23522</v>
      </c>
    </row>
    <row r="129" spans="160:161" x14ac:dyDescent="0.2">
      <c r="FD129" s="7" t="s">
        <v>6615</v>
      </c>
      <c r="FE129" s="7">
        <v>178617</v>
      </c>
    </row>
    <row r="130" spans="160:161" x14ac:dyDescent="0.2">
      <c r="FD130" s="7" t="s">
        <v>6616</v>
      </c>
      <c r="FE130" s="7">
        <v>81686</v>
      </c>
    </row>
    <row r="131" spans="160:161" x14ac:dyDescent="0.2">
      <c r="FD131" s="7" t="s">
        <v>6617</v>
      </c>
      <c r="FE131" s="7">
        <v>96287</v>
      </c>
    </row>
    <row r="132" spans="160:161" x14ac:dyDescent="0.2">
      <c r="FD132" s="7" t="s">
        <v>6618</v>
      </c>
      <c r="FE132" s="7">
        <v>11573</v>
      </c>
    </row>
    <row r="133" spans="160:161" x14ac:dyDescent="0.2">
      <c r="FD133" s="7" t="s">
        <v>6619</v>
      </c>
      <c r="FE133" s="7">
        <v>9424</v>
      </c>
    </row>
    <row r="134" spans="160:161" x14ac:dyDescent="0.2">
      <c r="FD134" s="7" t="s">
        <v>6620</v>
      </c>
      <c r="FE134" s="7">
        <v>31282</v>
      </c>
    </row>
    <row r="135" spans="160:161" x14ac:dyDescent="0.2">
      <c r="FD135" s="7" t="s">
        <v>6621</v>
      </c>
      <c r="FE135" s="7">
        <v>316358</v>
      </c>
    </row>
    <row r="136" spans="160:161" x14ac:dyDescent="0.2">
      <c r="FD136" s="7" t="s">
        <v>6622</v>
      </c>
      <c r="FE136" s="7">
        <v>1933963</v>
      </c>
    </row>
    <row r="137" spans="160:161" x14ac:dyDescent="0.2">
      <c r="FD137" s="7" t="s">
        <v>6623</v>
      </c>
      <c r="FE137" s="7">
        <v>738157</v>
      </c>
    </row>
    <row r="138" spans="160:161" x14ac:dyDescent="0.2">
      <c r="FD138" s="7" t="s">
        <v>6624</v>
      </c>
      <c r="FE138" s="7">
        <v>848426</v>
      </c>
    </row>
    <row r="139" spans="160:161" x14ac:dyDescent="0.2">
      <c r="FD139" s="7" t="s">
        <v>6625</v>
      </c>
      <c r="FE139" s="7">
        <v>6202</v>
      </c>
    </row>
    <row r="140" spans="160:161" x14ac:dyDescent="0.2">
      <c r="FD140" s="7" t="s">
        <v>6626</v>
      </c>
      <c r="FE140" s="7">
        <v>11494</v>
      </c>
    </row>
    <row r="141" spans="160:161" x14ac:dyDescent="0.2">
      <c r="FD141" s="7" t="s">
        <v>6627</v>
      </c>
      <c r="FE141" s="7">
        <v>152191</v>
      </c>
    </row>
    <row r="142" spans="160:161" x14ac:dyDescent="0.2">
      <c r="FD142" s="7" t="s">
        <v>6628</v>
      </c>
      <c r="FE142" s="7">
        <v>7583</v>
      </c>
    </row>
    <row r="143" spans="160:161" x14ac:dyDescent="0.2">
      <c r="FD143" s="7" t="s">
        <v>6629</v>
      </c>
      <c r="FE143" s="7">
        <v>55487</v>
      </c>
    </row>
    <row r="144" spans="160:161" x14ac:dyDescent="0.2">
      <c r="FD144" s="7" t="s">
        <v>6630</v>
      </c>
      <c r="FE144" s="7">
        <v>60435</v>
      </c>
    </row>
    <row r="145" spans="160:161" x14ac:dyDescent="0.2">
      <c r="FD145" s="7" t="s">
        <v>6631</v>
      </c>
      <c r="FE145" s="7">
        <v>6623</v>
      </c>
    </row>
    <row r="146" spans="160:161" x14ac:dyDescent="0.2">
      <c r="FD146" s="7" t="s">
        <v>6632</v>
      </c>
      <c r="FE146" s="7">
        <v>20104</v>
      </c>
    </row>
    <row r="147" spans="160:161" x14ac:dyDescent="0.2">
      <c r="FD147" s="7" t="s">
        <v>6633</v>
      </c>
      <c r="FE147" s="7">
        <v>232761</v>
      </c>
    </row>
    <row r="148" spans="160:161" x14ac:dyDescent="0.2">
      <c r="FD148" s="7" t="s">
        <v>6634</v>
      </c>
      <c r="FE148" s="7">
        <v>1401306</v>
      </c>
    </row>
    <row r="149" spans="160:161" x14ac:dyDescent="0.2">
      <c r="FD149" s="7" t="s">
        <v>6635</v>
      </c>
      <c r="FE149" s="7">
        <v>516906</v>
      </c>
    </row>
    <row r="150" spans="160:161" x14ac:dyDescent="0.2">
      <c r="FD150" s="7" t="s">
        <v>6636</v>
      </c>
      <c r="FE150" s="7">
        <v>736883</v>
      </c>
    </row>
    <row r="151" spans="160:161" x14ac:dyDescent="0.2">
      <c r="FD151" s="7" t="s">
        <v>6637</v>
      </c>
      <c r="FE151" s="7">
        <v>6202</v>
      </c>
    </row>
    <row r="152" spans="160:161" x14ac:dyDescent="0.2">
      <c r="FD152" s="7" t="s">
        <v>6638</v>
      </c>
      <c r="FE152" s="7">
        <v>11494</v>
      </c>
    </row>
    <row r="153" spans="160:161" x14ac:dyDescent="0.2">
      <c r="FD153" s="7" t="s">
        <v>6639</v>
      </c>
      <c r="FE153" s="7">
        <v>22767</v>
      </c>
    </row>
    <row r="154" spans="160:161" x14ac:dyDescent="0.2">
      <c r="FD154" s="7" t="s">
        <v>6640</v>
      </c>
      <c r="FE154" s="7">
        <v>7102</v>
      </c>
    </row>
    <row r="155" spans="160:161" x14ac:dyDescent="0.2">
      <c r="FD155" s="7" t="s">
        <v>6641</v>
      </c>
      <c r="FE155" s="7">
        <v>40204</v>
      </c>
    </row>
    <row r="156" spans="160:161" x14ac:dyDescent="0.2">
      <c r="FD156" s="7" t="s">
        <v>6642</v>
      </c>
      <c r="FE156" s="7">
        <v>58815</v>
      </c>
    </row>
    <row r="157" spans="160:161" x14ac:dyDescent="0.2">
      <c r="FD157" s="7" t="s">
        <v>6643</v>
      </c>
      <c r="FE157" s="7">
        <v>6073</v>
      </c>
    </row>
    <row r="158" spans="160:161" x14ac:dyDescent="0.2">
      <c r="FD158" s="7" t="s">
        <v>6644</v>
      </c>
      <c r="FE158" s="7">
        <v>10883</v>
      </c>
    </row>
    <row r="159" spans="160:161" x14ac:dyDescent="0.2">
      <c r="FD159" s="7" t="s">
        <v>6645</v>
      </c>
      <c r="FE159" s="7">
        <v>177297</v>
      </c>
    </row>
    <row r="160" spans="160:161" x14ac:dyDescent="0.2">
      <c r="FD160" s="7" t="s">
        <v>6646</v>
      </c>
      <c r="FE160" s="7">
        <v>1077720</v>
      </c>
    </row>
    <row r="161" spans="160:161" x14ac:dyDescent="0.2">
      <c r="FD161" s="7" t="s">
        <v>6647</v>
      </c>
      <c r="FE161" s="7">
        <v>457822</v>
      </c>
    </row>
    <row r="162" spans="160:161" x14ac:dyDescent="0.2">
      <c r="FD162" s="7" t="s">
        <v>6648</v>
      </c>
      <c r="FE162" s="7">
        <v>111543</v>
      </c>
    </row>
    <row r="163" spans="160:161" x14ac:dyDescent="0.2">
      <c r="FD163" s="7" t="s">
        <v>6649</v>
      </c>
      <c r="FE163" s="7">
        <v>0</v>
      </c>
    </row>
    <row r="164" spans="160:161" x14ac:dyDescent="0.2">
      <c r="FD164" s="7" t="s">
        <v>6650</v>
      </c>
      <c r="FE164" s="7">
        <v>0</v>
      </c>
    </row>
    <row r="165" spans="160:161" x14ac:dyDescent="0.2">
      <c r="FD165" s="7" t="s">
        <v>6651</v>
      </c>
      <c r="FE165" s="7">
        <v>129424</v>
      </c>
    </row>
    <row r="166" spans="160:161" x14ac:dyDescent="0.2">
      <c r="FD166" s="7" t="s">
        <v>6652</v>
      </c>
      <c r="FE166" s="7">
        <v>481</v>
      </c>
    </row>
    <row r="167" spans="160:161" x14ac:dyDescent="0.2">
      <c r="FD167" s="7" t="s">
        <v>6653</v>
      </c>
      <c r="FE167" s="7">
        <v>15283</v>
      </c>
    </row>
    <row r="168" spans="160:161" x14ac:dyDescent="0.2">
      <c r="FD168" s="7" t="s">
        <v>6654</v>
      </c>
      <c r="FE168" s="7">
        <v>1620</v>
      </c>
    </row>
    <row r="169" spans="160:161" x14ac:dyDescent="0.2">
      <c r="FD169" s="7" t="s">
        <v>6655</v>
      </c>
      <c r="FE169" s="7">
        <v>550</v>
      </c>
    </row>
    <row r="170" spans="160:161" x14ac:dyDescent="0.2">
      <c r="FD170" s="7" t="s">
        <v>6656</v>
      </c>
      <c r="FE170" s="7">
        <v>9221</v>
      </c>
    </row>
    <row r="171" spans="160:161" x14ac:dyDescent="0.2">
      <c r="FD171" s="7" t="s">
        <v>6657</v>
      </c>
      <c r="FE171" s="7">
        <v>55464</v>
      </c>
    </row>
    <row r="172" spans="160:161" x14ac:dyDescent="0.2">
      <c r="FD172" s="7" t="s">
        <v>6658</v>
      </c>
      <c r="FE172" s="7">
        <v>323586</v>
      </c>
    </row>
    <row r="173" spans="160:161" x14ac:dyDescent="0.2">
      <c r="FD173" s="7" t="s">
        <v>6659</v>
      </c>
      <c r="FE173" s="7">
        <v>59084</v>
      </c>
    </row>
    <row r="174" spans="160:161" x14ac:dyDescent="0.2">
      <c r="FD174" s="7" t="s">
        <v>6660</v>
      </c>
      <c r="FE174" s="7">
        <v>831975</v>
      </c>
    </row>
    <row r="175" spans="160:161" x14ac:dyDescent="0.2">
      <c r="FD175" s="7" t="s">
        <v>6661</v>
      </c>
      <c r="FE175" s="7">
        <v>6202</v>
      </c>
    </row>
    <row r="176" spans="160:161" x14ac:dyDescent="0.2">
      <c r="FD176" s="7" t="s">
        <v>6662</v>
      </c>
      <c r="FE176" s="7">
        <v>11494</v>
      </c>
    </row>
    <row r="177" spans="160:161" x14ac:dyDescent="0.2">
      <c r="FD177" s="7" t="s">
        <v>6663</v>
      </c>
      <c r="FE177" s="7">
        <v>152191</v>
      </c>
    </row>
    <row r="178" spans="160:161" x14ac:dyDescent="0.2">
      <c r="FD178" s="7" t="s">
        <v>6664</v>
      </c>
      <c r="FE178" s="7">
        <v>7012</v>
      </c>
    </row>
    <row r="179" spans="160:161" x14ac:dyDescent="0.2">
      <c r="FD179" s="7" t="s">
        <v>6665</v>
      </c>
      <c r="FE179" s="7">
        <v>52118</v>
      </c>
    </row>
    <row r="180" spans="160:161" x14ac:dyDescent="0.2">
      <c r="FD180" s="7" t="s">
        <v>6666</v>
      </c>
      <c r="FE180" s="7">
        <v>60209</v>
      </c>
    </row>
    <row r="181" spans="160:161" x14ac:dyDescent="0.2">
      <c r="FD181" s="7" t="s">
        <v>6667</v>
      </c>
      <c r="FE181" s="7">
        <v>6119</v>
      </c>
    </row>
    <row r="182" spans="160:161" x14ac:dyDescent="0.2">
      <c r="FD182" s="7" t="s">
        <v>6668</v>
      </c>
      <c r="FE182" s="7">
        <v>20042</v>
      </c>
    </row>
    <row r="183" spans="160:161" x14ac:dyDescent="0.2">
      <c r="FD183" s="7" t="s">
        <v>6669</v>
      </c>
      <c r="FE183" s="7">
        <v>231553</v>
      </c>
    </row>
    <row r="184" spans="160:161" x14ac:dyDescent="0.2">
      <c r="FD184" s="7" t="s">
        <v>6670</v>
      </c>
      <c r="FE184" s="7">
        <v>1378915</v>
      </c>
    </row>
    <row r="185" spans="160:161" x14ac:dyDescent="0.2">
      <c r="FD185" s="7" t="s">
        <v>6671</v>
      </c>
      <c r="FE185" s="7">
        <v>506713</v>
      </c>
    </row>
    <row r="186" spans="160:161" x14ac:dyDescent="0.2">
      <c r="FD186" s="7" t="s">
        <v>6672</v>
      </c>
      <c r="FE186" s="7">
        <v>489</v>
      </c>
    </row>
    <row r="187" spans="160:161" x14ac:dyDescent="0.2">
      <c r="FD187" s="7" t="s">
        <v>6673</v>
      </c>
      <c r="FE187" s="7">
        <v>719.5</v>
      </c>
    </row>
    <row r="188" spans="160:161" x14ac:dyDescent="0.2">
      <c r="FD188" s="7" t="s">
        <v>6674</v>
      </c>
      <c r="FE188" s="7">
        <v>102.3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sqref="A1:V1"/>
    </sheetView>
  </sheetViews>
  <sheetFormatPr defaultRowHeight="16.5" customHeight="1" x14ac:dyDescent="0.25"/>
  <cols>
    <col min="1" max="1" width="39" customWidth="1"/>
  </cols>
  <sheetData>
    <row r="1" spans="1:22" ht="15" customHeight="1" x14ac:dyDescent="0.25">
      <c r="A1" s="245" t="s">
        <v>7658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15" customHeight="1" x14ac:dyDescent="0.25">
      <c r="A2" s="246" t="s">
        <v>7735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1:22" s="133" customFormat="1" ht="15" customHeight="1" x14ac:dyDescent="0.25">
      <c r="A3" s="131" t="s">
        <v>7592</v>
      </c>
      <c r="B3" s="132">
        <v>2002</v>
      </c>
      <c r="C3" s="132">
        <v>2003</v>
      </c>
      <c r="D3" s="132">
        <v>2004</v>
      </c>
      <c r="E3" s="132">
        <v>2005</v>
      </c>
      <c r="F3" s="132">
        <v>2006</v>
      </c>
      <c r="G3" s="132">
        <v>2007</v>
      </c>
      <c r="H3" s="132">
        <v>2008</v>
      </c>
      <c r="I3" s="132">
        <v>2009</v>
      </c>
      <c r="J3" s="132">
        <v>2010</v>
      </c>
      <c r="K3" s="132">
        <v>2011</v>
      </c>
      <c r="L3" s="132">
        <v>2012</v>
      </c>
      <c r="M3" s="132">
        <v>2013</v>
      </c>
      <c r="N3" s="132">
        <v>2014</v>
      </c>
      <c r="O3" s="132">
        <v>2015</v>
      </c>
      <c r="P3" s="132">
        <v>2016</v>
      </c>
      <c r="Q3" s="132">
        <v>2017</v>
      </c>
      <c r="R3" s="132">
        <v>2018</v>
      </c>
      <c r="S3" s="132">
        <v>2019</v>
      </c>
      <c r="T3" s="132">
        <v>2020</v>
      </c>
      <c r="U3" s="132">
        <v>2021</v>
      </c>
      <c r="V3" s="132">
        <v>2022</v>
      </c>
    </row>
    <row r="4" spans="1:22" s="133" customFormat="1" ht="15" customHeight="1" x14ac:dyDescent="0.25">
      <c r="A4" s="134" t="s">
        <v>7640</v>
      </c>
      <c r="B4" s="135">
        <v>30</v>
      </c>
      <c r="C4" s="135">
        <v>27</v>
      </c>
      <c r="D4" s="135">
        <v>30</v>
      </c>
      <c r="E4" s="135">
        <v>30</v>
      </c>
      <c r="F4" s="135">
        <v>26</v>
      </c>
      <c r="G4" s="135">
        <v>29</v>
      </c>
      <c r="H4" s="135">
        <v>32</v>
      </c>
      <c r="I4" s="135">
        <v>29</v>
      </c>
      <c r="J4" s="135">
        <v>30</v>
      </c>
      <c r="K4" s="135">
        <v>45</v>
      </c>
      <c r="L4" s="135">
        <v>39</v>
      </c>
      <c r="M4" s="135">
        <v>44</v>
      </c>
      <c r="N4" s="135">
        <v>43</v>
      </c>
      <c r="O4" s="135">
        <v>43</v>
      </c>
      <c r="P4" s="135">
        <v>44</v>
      </c>
      <c r="Q4" s="135">
        <v>42</v>
      </c>
      <c r="R4" s="135">
        <v>38</v>
      </c>
      <c r="S4" s="135">
        <v>39</v>
      </c>
      <c r="T4" s="135">
        <v>38</v>
      </c>
      <c r="U4" s="135">
        <v>36</v>
      </c>
      <c r="V4" s="135">
        <v>37</v>
      </c>
    </row>
    <row r="5" spans="1:22" s="133" customFormat="1" ht="15" customHeight="1" x14ac:dyDescent="0.25">
      <c r="A5" s="134" t="s">
        <v>7641</v>
      </c>
      <c r="B5" s="135">
        <v>42</v>
      </c>
      <c r="C5" s="135">
        <v>41</v>
      </c>
      <c r="D5" s="135">
        <v>44</v>
      </c>
      <c r="E5" s="135">
        <v>44</v>
      </c>
      <c r="F5" s="135">
        <v>42</v>
      </c>
      <c r="G5" s="135">
        <v>46</v>
      </c>
      <c r="H5" s="135">
        <v>47</v>
      </c>
      <c r="I5" s="135">
        <v>44</v>
      </c>
      <c r="J5" s="135">
        <v>47</v>
      </c>
      <c r="K5" s="135">
        <v>84</v>
      </c>
      <c r="L5" s="135">
        <v>68</v>
      </c>
      <c r="M5" s="135">
        <v>67</v>
      </c>
      <c r="N5" s="135">
        <v>71</v>
      </c>
      <c r="O5" s="135">
        <v>72</v>
      </c>
      <c r="P5" s="135">
        <v>74</v>
      </c>
      <c r="Q5" s="135">
        <v>76</v>
      </c>
      <c r="R5" s="135">
        <v>55</v>
      </c>
      <c r="S5" s="135">
        <v>68</v>
      </c>
      <c r="T5" s="135">
        <v>71</v>
      </c>
      <c r="U5" s="135">
        <v>87</v>
      </c>
      <c r="V5" s="135">
        <v>72</v>
      </c>
    </row>
    <row r="6" spans="1:22" s="133" customFormat="1" ht="15" customHeight="1" x14ac:dyDescent="0.25">
      <c r="A6" s="134" t="s">
        <v>7688</v>
      </c>
      <c r="B6" s="135">
        <v>1854</v>
      </c>
      <c r="C6" s="135">
        <v>2119</v>
      </c>
      <c r="D6" s="135">
        <v>2370</v>
      </c>
      <c r="E6" s="135">
        <v>2179</v>
      </c>
      <c r="F6" s="135">
        <v>2242</v>
      </c>
      <c r="G6" s="135">
        <v>2181</v>
      </c>
      <c r="H6" s="135">
        <v>2321</v>
      </c>
      <c r="I6" s="135">
        <v>2196</v>
      </c>
      <c r="J6" s="135">
        <v>2166</v>
      </c>
      <c r="K6" s="135">
        <v>2812</v>
      </c>
      <c r="L6" s="135">
        <v>2546</v>
      </c>
      <c r="M6" s="135">
        <v>2739</v>
      </c>
      <c r="N6" s="135">
        <v>2983</v>
      </c>
      <c r="O6" s="135">
        <v>3112</v>
      </c>
      <c r="P6" s="135">
        <v>3186</v>
      </c>
      <c r="Q6" s="135">
        <v>3050</v>
      </c>
      <c r="R6" s="135">
        <v>3015</v>
      </c>
      <c r="S6" s="135">
        <v>3219</v>
      </c>
      <c r="T6" s="135">
        <v>1293</v>
      </c>
      <c r="U6" s="135">
        <v>1389</v>
      </c>
      <c r="V6" s="135">
        <v>2332</v>
      </c>
    </row>
    <row r="7" spans="1:22" s="133" customFormat="1" ht="15" customHeight="1" x14ac:dyDescent="0.25">
      <c r="A7" s="136" t="s">
        <v>7689</v>
      </c>
      <c r="B7" s="135">
        <v>935</v>
      </c>
      <c r="C7" s="135">
        <v>1201</v>
      </c>
      <c r="D7" s="135">
        <v>1192</v>
      </c>
      <c r="E7" s="135">
        <v>1192</v>
      </c>
      <c r="F7" s="135">
        <v>1204</v>
      </c>
      <c r="G7" s="135">
        <v>1115</v>
      </c>
      <c r="H7" s="135">
        <v>1181</v>
      </c>
      <c r="I7" s="135">
        <v>1147</v>
      </c>
      <c r="J7" s="135">
        <v>1179</v>
      </c>
      <c r="K7" s="135">
        <v>1386</v>
      </c>
      <c r="L7" s="135">
        <v>1219</v>
      </c>
      <c r="M7" s="135">
        <v>1335</v>
      </c>
      <c r="N7" s="135">
        <v>1482</v>
      </c>
      <c r="O7" s="135">
        <v>1492</v>
      </c>
      <c r="P7" s="135">
        <v>1585</v>
      </c>
      <c r="Q7" s="135">
        <v>1580</v>
      </c>
      <c r="R7" s="135">
        <v>1882</v>
      </c>
      <c r="S7" s="135">
        <v>1922</v>
      </c>
      <c r="T7" s="135">
        <v>899</v>
      </c>
      <c r="U7" s="135">
        <v>815</v>
      </c>
      <c r="V7" s="135">
        <v>1593</v>
      </c>
    </row>
    <row r="8" spans="1:22" s="133" customFormat="1" ht="15" customHeight="1" x14ac:dyDescent="0.25">
      <c r="A8" s="137" t="s">
        <v>7690</v>
      </c>
      <c r="B8" s="138">
        <v>408550</v>
      </c>
      <c r="C8" s="138">
        <v>464580</v>
      </c>
      <c r="D8" s="138">
        <v>464047</v>
      </c>
      <c r="E8" s="138">
        <v>464103</v>
      </c>
      <c r="F8" s="138">
        <v>480693</v>
      </c>
      <c r="G8" s="138">
        <v>454302</v>
      </c>
      <c r="H8" s="138">
        <v>445302</v>
      </c>
      <c r="I8" s="138">
        <v>429686</v>
      </c>
      <c r="J8" s="138">
        <v>439331</v>
      </c>
      <c r="K8" s="138">
        <v>448259</v>
      </c>
      <c r="L8" s="138">
        <v>426164</v>
      </c>
      <c r="M8" s="138">
        <v>455096</v>
      </c>
      <c r="N8" s="138">
        <v>478102</v>
      </c>
      <c r="O8" s="138">
        <v>499731</v>
      </c>
      <c r="P8" s="138">
        <v>580720</v>
      </c>
      <c r="Q8" s="138">
        <v>461386</v>
      </c>
      <c r="R8" s="138">
        <v>519083</v>
      </c>
      <c r="S8" s="138">
        <v>528859</v>
      </c>
      <c r="T8" s="138">
        <v>180423</v>
      </c>
      <c r="U8" s="138">
        <v>194067</v>
      </c>
      <c r="V8" s="138">
        <v>443309</v>
      </c>
    </row>
    <row r="15" spans="1:22" ht="16.5" customHeight="1" x14ac:dyDescent="0.25">
      <c r="A15" s="100"/>
    </row>
  </sheetData>
  <mergeCells count="2">
    <mergeCell ref="A1:V1"/>
    <mergeCell ref="A2:V2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9"/>
  <sheetViews>
    <sheetView zoomScaleNormal="100" workbookViewId="0">
      <selection sqref="A1:J1"/>
    </sheetView>
  </sheetViews>
  <sheetFormatPr defaultRowHeight="15" x14ac:dyDescent="0.25"/>
  <cols>
    <col min="1" max="1" width="46.85546875" style="28" customWidth="1"/>
    <col min="2" max="3" width="10.7109375" style="28" customWidth="1"/>
    <col min="4" max="11" width="10.7109375" style="27" customWidth="1"/>
    <col min="12" max="12" width="10.7109375" style="26" customWidth="1"/>
    <col min="13" max="34" width="10.7109375" customWidth="1"/>
    <col min="35" max="36" width="10.7109375" style="28" customWidth="1"/>
    <col min="37" max="242" width="9.140625" style="28"/>
    <col min="243" max="16384" width="9.140625" style="26"/>
  </cols>
  <sheetData>
    <row r="1" spans="1:34" ht="15" customHeight="1" x14ac:dyDescent="0.25">
      <c r="A1" s="248" t="s">
        <v>7658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ht="15" customHeight="1" x14ac:dyDescent="0.25">
      <c r="A2" s="247" t="s">
        <v>7655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s="28" customFormat="1" ht="30" x14ac:dyDescent="0.25">
      <c r="A3" s="52" t="s">
        <v>7592</v>
      </c>
      <c r="B3" s="53">
        <v>2022</v>
      </c>
      <c r="C3" s="53" t="s">
        <v>7683</v>
      </c>
      <c r="D3" s="53">
        <v>2021</v>
      </c>
      <c r="E3" s="53" t="s">
        <v>7684</v>
      </c>
      <c r="F3" s="53">
        <v>2020</v>
      </c>
      <c r="G3" s="53" t="s">
        <v>7685</v>
      </c>
      <c r="H3" s="53">
        <v>2019</v>
      </c>
      <c r="I3" s="53" t="s">
        <v>7686</v>
      </c>
      <c r="J3" s="53">
        <v>2018</v>
      </c>
      <c r="L3" s="2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28" customFormat="1" ht="15" customHeight="1" x14ac:dyDescent="0.25">
      <c r="A4" s="50" t="s">
        <v>7645</v>
      </c>
      <c r="B4" s="57">
        <v>37</v>
      </c>
      <c r="C4" s="67">
        <f>(B4/J4)*100</f>
        <v>97.368421052631575</v>
      </c>
      <c r="D4" s="57">
        <v>36</v>
      </c>
      <c r="E4" s="67">
        <f>(D4/J4)*100</f>
        <v>94.73684210526315</v>
      </c>
      <c r="F4" s="57">
        <v>36</v>
      </c>
      <c r="G4" s="67">
        <f>(F4/J4)*100</f>
        <v>94.73684210526315</v>
      </c>
      <c r="H4" s="57">
        <v>39</v>
      </c>
      <c r="I4" s="67">
        <f>(H4/J4)*100</f>
        <v>102.63157894736842</v>
      </c>
      <c r="J4" s="57">
        <v>38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50" t="s">
        <v>7643</v>
      </c>
      <c r="B5" s="58">
        <v>72</v>
      </c>
      <c r="C5" s="67">
        <f t="shared" ref="C5:C25" si="0">(B5/J5)*100</f>
        <v>130.90909090909091</v>
      </c>
      <c r="D5" s="58">
        <v>87</v>
      </c>
      <c r="E5" s="67">
        <f t="shared" ref="E5:E25" si="1">(D5/J5)*100</f>
        <v>158.18181818181819</v>
      </c>
      <c r="F5" s="58">
        <v>71</v>
      </c>
      <c r="G5" s="67">
        <f t="shared" ref="G5:G25" si="2">(F5/J5)*100</f>
        <v>129.09090909090909</v>
      </c>
      <c r="H5" s="58">
        <v>68</v>
      </c>
      <c r="I5" s="67">
        <f t="shared" ref="I5:I25" si="3">(H5/J5)*100</f>
        <v>123.63636363636363</v>
      </c>
      <c r="J5" s="58">
        <v>55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50" t="s">
        <v>7642</v>
      </c>
      <c r="B6" s="58">
        <v>2332</v>
      </c>
      <c r="C6" s="67">
        <f t="shared" si="0"/>
        <v>77.346600331674964</v>
      </c>
      <c r="D6" s="58">
        <v>1389</v>
      </c>
      <c r="E6" s="67">
        <f t="shared" si="1"/>
        <v>46.069651741293534</v>
      </c>
      <c r="F6" s="58">
        <v>1293</v>
      </c>
      <c r="G6" s="67">
        <f t="shared" si="2"/>
        <v>42.885572139303484</v>
      </c>
      <c r="H6" s="58">
        <v>3219</v>
      </c>
      <c r="I6" s="67">
        <f t="shared" si="3"/>
        <v>106.76616915422885</v>
      </c>
      <c r="J6" s="58">
        <v>3015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50" t="s">
        <v>7691</v>
      </c>
      <c r="B7" s="58"/>
      <c r="C7" s="67"/>
      <c r="D7" s="58"/>
      <c r="E7" s="67"/>
      <c r="F7" s="58"/>
      <c r="G7" s="67"/>
      <c r="H7" s="58"/>
      <c r="I7" s="67"/>
      <c r="J7" s="58"/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51" t="s">
        <v>7646</v>
      </c>
      <c r="B8" s="58">
        <v>357</v>
      </c>
      <c r="C8" s="67">
        <f t="shared" si="0"/>
        <v>75.635593220338976</v>
      </c>
      <c r="D8" s="58">
        <v>223</v>
      </c>
      <c r="E8" s="67">
        <f t="shared" si="1"/>
        <v>47.245762711864408</v>
      </c>
      <c r="F8" s="58">
        <v>292</v>
      </c>
      <c r="G8" s="67">
        <f t="shared" si="2"/>
        <v>61.864406779661017</v>
      </c>
      <c r="H8" s="58">
        <v>362</v>
      </c>
      <c r="I8" s="67">
        <f t="shared" si="3"/>
        <v>76.694915254237287</v>
      </c>
      <c r="J8" s="58">
        <v>472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51" t="s">
        <v>7647</v>
      </c>
      <c r="B9" s="58">
        <v>27</v>
      </c>
      <c r="C9" s="67">
        <f t="shared" si="0"/>
        <v>103.84615384615385</v>
      </c>
      <c r="D9" s="58">
        <v>10</v>
      </c>
      <c r="E9" s="67">
        <f t="shared" si="1"/>
        <v>38.461538461538467</v>
      </c>
      <c r="F9" s="58">
        <v>8</v>
      </c>
      <c r="G9" s="67">
        <f t="shared" si="2"/>
        <v>30.76923076923077</v>
      </c>
      <c r="H9" s="58">
        <v>43</v>
      </c>
      <c r="I9" s="67">
        <f t="shared" si="3"/>
        <v>165.38461538461539</v>
      </c>
      <c r="J9" s="58">
        <v>26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7648</v>
      </c>
      <c r="B10" s="58">
        <v>678</v>
      </c>
      <c r="C10" s="67">
        <f t="shared" si="0"/>
        <v>87.034659820282414</v>
      </c>
      <c r="D10" s="58">
        <v>441</v>
      </c>
      <c r="E10" s="67">
        <f t="shared" si="1"/>
        <v>56.611039794608473</v>
      </c>
      <c r="F10" s="58">
        <v>333</v>
      </c>
      <c r="G10" s="67">
        <f t="shared" si="2"/>
        <v>42.747111681643126</v>
      </c>
      <c r="H10" s="58">
        <v>991</v>
      </c>
      <c r="I10" s="67">
        <f t="shared" si="3"/>
        <v>127.21437740693196</v>
      </c>
      <c r="J10" s="58">
        <v>779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1" t="s">
        <v>7649</v>
      </c>
      <c r="B11" s="58">
        <v>183</v>
      </c>
      <c r="C11" s="67">
        <f t="shared" si="0"/>
        <v>56.656346749226003</v>
      </c>
      <c r="D11" s="58">
        <v>129</v>
      </c>
      <c r="E11" s="67">
        <f t="shared" si="1"/>
        <v>39.93808049535604</v>
      </c>
      <c r="F11" s="58">
        <v>57</v>
      </c>
      <c r="G11" s="67">
        <f t="shared" si="2"/>
        <v>17.647058823529413</v>
      </c>
      <c r="H11" s="58">
        <v>228</v>
      </c>
      <c r="I11" s="67">
        <f t="shared" si="3"/>
        <v>70.588235294117652</v>
      </c>
      <c r="J11" s="58">
        <v>323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1" t="s">
        <v>7650</v>
      </c>
      <c r="B12" s="58">
        <v>19</v>
      </c>
      <c r="C12" s="67">
        <f t="shared" si="0"/>
        <v>47.5</v>
      </c>
      <c r="D12" s="58">
        <v>29</v>
      </c>
      <c r="E12" s="67">
        <f t="shared" si="1"/>
        <v>72.5</v>
      </c>
      <c r="F12" s="58">
        <v>13</v>
      </c>
      <c r="G12" s="67">
        <f t="shared" si="2"/>
        <v>32.5</v>
      </c>
      <c r="H12" s="58">
        <v>42</v>
      </c>
      <c r="I12" s="67">
        <f t="shared" si="3"/>
        <v>105</v>
      </c>
      <c r="J12" s="58">
        <v>40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1" t="s">
        <v>7651</v>
      </c>
      <c r="B13" s="58">
        <v>155</v>
      </c>
      <c r="C13" s="67">
        <f t="shared" si="0"/>
        <v>91.17647058823529</v>
      </c>
      <c r="D13" s="58">
        <v>48</v>
      </c>
      <c r="E13" s="67">
        <f t="shared" si="1"/>
        <v>28.235294117647058</v>
      </c>
      <c r="F13" s="58">
        <v>13</v>
      </c>
      <c r="G13" s="67">
        <f t="shared" si="2"/>
        <v>7.6470588235294121</v>
      </c>
      <c r="H13" s="58">
        <v>144</v>
      </c>
      <c r="I13" s="67">
        <f t="shared" si="3"/>
        <v>84.705882352941174</v>
      </c>
      <c r="J13" s="58">
        <v>170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1" t="s">
        <v>7652</v>
      </c>
      <c r="B14" s="58">
        <v>13</v>
      </c>
      <c r="C14" s="67">
        <f t="shared" si="0"/>
        <v>46.428571428571431</v>
      </c>
      <c r="D14" s="58">
        <v>15</v>
      </c>
      <c r="E14" s="67">
        <f t="shared" si="1"/>
        <v>53.571428571428569</v>
      </c>
      <c r="F14" s="58">
        <v>10</v>
      </c>
      <c r="G14" s="67">
        <f t="shared" si="2"/>
        <v>35.714285714285715</v>
      </c>
      <c r="H14" s="58">
        <v>42</v>
      </c>
      <c r="I14" s="67">
        <f t="shared" si="3"/>
        <v>150</v>
      </c>
      <c r="J14" s="58">
        <v>28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1" t="s">
        <v>7653</v>
      </c>
      <c r="B15" s="58">
        <v>52</v>
      </c>
      <c r="C15" s="67">
        <f t="shared" si="0"/>
        <v>104</v>
      </c>
      <c r="D15" s="58">
        <v>27</v>
      </c>
      <c r="E15" s="67">
        <f t="shared" si="1"/>
        <v>54</v>
      </c>
      <c r="F15" s="58">
        <v>77</v>
      </c>
      <c r="G15" s="67">
        <f t="shared" si="2"/>
        <v>154</v>
      </c>
      <c r="H15" s="58">
        <v>60</v>
      </c>
      <c r="I15" s="67">
        <f t="shared" si="3"/>
        <v>120</v>
      </c>
      <c r="J15" s="58">
        <v>50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1" t="s">
        <v>7654</v>
      </c>
      <c r="B16" s="58">
        <v>268</v>
      </c>
      <c r="C16" s="67">
        <f t="shared" si="0"/>
        <v>43.295638126009692</v>
      </c>
      <c r="D16" s="58">
        <v>231</v>
      </c>
      <c r="E16" s="67">
        <f t="shared" si="1"/>
        <v>37.318255250403872</v>
      </c>
      <c r="F16" s="58">
        <v>222</v>
      </c>
      <c r="G16" s="67">
        <f t="shared" si="2"/>
        <v>35.864297253634895</v>
      </c>
      <c r="H16" s="58">
        <v>517</v>
      </c>
      <c r="I16" s="67">
        <f t="shared" si="3"/>
        <v>83.521809369951541</v>
      </c>
      <c r="J16" s="58">
        <v>619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28" customFormat="1" ht="15" customHeight="1" x14ac:dyDescent="0.25">
      <c r="A17" s="51" t="s">
        <v>5779</v>
      </c>
      <c r="B17" s="58">
        <v>580</v>
      </c>
      <c r="C17" s="67">
        <f t="shared" si="0"/>
        <v>114.1732283464567</v>
      </c>
      <c r="D17" s="58">
        <v>236</v>
      </c>
      <c r="E17" s="67">
        <f t="shared" si="1"/>
        <v>46.45669291338583</v>
      </c>
      <c r="F17" s="58">
        <v>268</v>
      </c>
      <c r="G17" s="67">
        <f t="shared" si="2"/>
        <v>52.755905511811022</v>
      </c>
      <c r="H17" s="58">
        <v>790</v>
      </c>
      <c r="I17" s="67">
        <f t="shared" si="3"/>
        <v>155.51181102362204</v>
      </c>
      <c r="J17" s="58">
        <v>508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28" customFormat="1" ht="15" customHeight="1" x14ac:dyDescent="0.25">
      <c r="A18" s="50" t="s">
        <v>7692</v>
      </c>
      <c r="B18" s="58"/>
      <c r="C18" s="67"/>
      <c r="D18" s="58"/>
      <c r="E18" s="67"/>
      <c r="F18" s="58"/>
      <c r="G18" s="67"/>
      <c r="H18" s="58"/>
      <c r="I18" s="67"/>
      <c r="J18" s="58"/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28" customFormat="1" ht="15" customHeight="1" x14ac:dyDescent="0.25">
      <c r="A19" s="92" t="s">
        <v>7693</v>
      </c>
      <c r="B19" s="58">
        <v>1593</v>
      </c>
      <c r="C19" s="67">
        <f t="shared" si="0"/>
        <v>84.643995749202972</v>
      </c>
      <c r="D19" s="58">
        <v>815</v>
      </c>
      <c r="E19" s="67">
        <f t="shared" si="1"/>
        <v>43.304994686503719</v>
      </c>
      <c r="F19" s="58">
        <v>899</v>
      </c>
      <c r="G19" s="67">
        <f t="shared" si="2"/>
        <v>47.768331562167901</v>
      </c>
      <c r="H19" s="58">
        <v>1922</v>
      </c>
      <c r="I19" s="67">
        <f t="shared" si="3"/>
        <v>102.12539851222104</v>
      </c>
      <c r="J19" s="58">
        <v>1882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28" customFormat="1" ht="15" customHeight="1" x14ac:dyDescent="0.25">
      <c r="A20" s="79" t="s">
        <v>7586</v>
      </c>
      <c r="B20" s="58">
        <v>562</v>
      </c>
      <c r="C20" s="67">
        <f t="shared" si="0"/>
        <v>111.50793650793651</v>
      </c>
      <c r="D20" s="58">
        <v>229</v>
      </c>
      <c r="E20" s="67">
        <f t="shared" si="1"/>
        <v>45.436507936507937</v>
      </c>
      <c r="F20" s="58">
        <v>219</v>
      </c>
      <c r="G20" s="67">
        <f t="shared" si="2"/>
        <v>43.452380952380956</v>
      </c>
      <c r="H20" s="58">
        <v>529</v>
      </c>
      <c r="I20" s="67">
        <f t="shared" si="3"/>
        <v>104.96031746031747</v>
      </c>
      <c r="J20" s="58">
        <v>504</v>
      </c>
      <c r="K20" s="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28" customFormat="1" ht="15" customHeight="1" x14ac:dyDescent="0.25">
      <c r="A21" s="79" t="s">
        <v>7587</v>
      </c>
      <c r="B21" s="58">
        <v>272</v>
      </c>
      <c r="C21" s="67">
        <f t="shared" si="0"/>
        <v>65.227817745803364</v>
      </c>
      <c r="D21" s="58">
        <v>66</v>
      </c>
      <c r="E21" s="67">
        <f t="shared" si="1"/>
        <v>15.827338129496402</v>
      </c>
      <c r="F21" s="58">
        <v>92</v>
      </c>
      <c r="G21" s="67">
        <f t="shared" si="2"/>
        <v>22.062350119904075</v>
      </c>
      <c r="H21" s="58">
        <v>432</v>
      </c>
      <c r="I21" s="67">
        <f t="shared" si="3"/>
        <v>103.59712230215827</v>
      </c>
      <c r="J21" s="58">
        <v>417</v>
      </c>
      <c r="K21" s="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28" customFormat="1" ht="15" customHeight="1" x14ac:dyDescent="0.25">
      <c r="A22" s="79" t="s">
        <v>7588</v>
      </c>
      <c r="B22" s="58">
        <v>142</v>
      </c>
      <c r="C22" s="67">
        <f t="shared" si="0"/>
        <v>73.575129533678748</v>
      </c>
      <c r="D22" s="58">
        <v>157</v>
      </c>
      <c r="E22" s="67">
        <f t="shared" si="1"/>
        <v>81.347150259067362</v>
      </c>
      <c r="F22" s="58">
        <v>178</v>
      </c>
      <c r="G22" s="67">
        <f t="shared" si="2"/>
        <v>92.2279792746114</v>
      </c>
      <c r="H22" s="58">
        <v>175</v>
      </c>
      <c r="I22" s="67">
        <f t="shared" si="3"/>
        <v>90.673575129533674</v>
      </c>
      <c r="J22" s="58">
        <v>193</v>
      </c>
      <c r="K22" s="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28" customFormat="1" ht="15" customHeight="1" x14ac:dyDescent="0.25">
      <c r="A23" s="79" t="s">
        <v>7589</v>
      </c>
      <c r="B23" s="58">
        <v>47</v>
      </c>
      <c r="C23" s="67">
        <f t="shared" si="0"/>
        <v>83.928571428571431</v>
      </c>
      <c r="D23" s="58">
        <v>67</v>
      </c>
      <c r="E23" s="67">
        <f t="shared" si="1"/>
        <v>119.64285714285714</v>
      </c>
      <c r="F23" s="58">
        <v>116</v>
      </c>
      <c r="G23" s="67">
        <f t="shared" si="2"/>
        <v>207.14285714285717</v>
      </c>
      <c r="H23" s="58">
        <v>79</v>
      </c>
      <c r="I23" s="67">
        <f t="shared" si="3"/>
        <v>141.07142857142858</v>
      </c>
      <c r="J23" s="58">
        <v>56</v>
      </c>
      <c r="K23" s="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28" customFormat="1" ht="15" customHeight="1" x14ac:dyDescent="0.25">
      <c r="A24" s="79" t="s">
        <v>5779</v>
      </c>
      <c r="B24" s="58">
        <v>570</v>
      </c>
      <c r="C24" s="67">
        <f t="shared" si="0"/>
        <v>80.056179775280896</v>
      </c>
      <c r="D24" s="58">
        <v>296</v>
      </c>
      <c r="E24" s="67">
        <f t="shared" si="1"/>
        <v>41.573033707865171</v>
      </c>
      <c r="F24" s="58">
        <v>294</v>
      </c>
      <c r="G24" s="67">
        <f t="shared" si="2"/>
        <v>41.292134831460672</v>
      </c>
      <c r="H24" s="58">
        <v>707</v>
      </c>
      <c r="I24" s="67">
        <f t="shared" si="3"/>
        <v>99.297752808988761</v>
      </c>
      <c r="J24" s="58">
        <v>712</v>
      </c>
      <c r="K24" s="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28" customFormat="1" ht="15" customHeight="1" x14ac:dyDescent="0.25">
      <c r="A25" s="101" t="s">
        <v>7694</v>
      </c>
      <c r="B25" s="59">
        <v>60</v>
      </c>
      <c r="C25" s="105">
        <f t="shared" si="0"/>
        <v>39.735099337748345</v>
      </c>
      <c r="D25" s="59">
        <v>52</v>
      </c>
      <c r="E25" s="105">
        <f t="shared" si="1"/>
        <v>34.437086092715234</v>
      </c>
      <c r="F25" s="59">
        <v>25</v>
      </c>
      <c r="G25" s="105">
        <f t="shared" si="2"/>
        <v>16.556291390728479</v>
      </c>
      <c r="H25" s="59">
        <v>103</v>
      </c>
      <c r="I25" s="105">
        <f t="shared" si="3"/>
        <v>68.211920529801333</v>
      </c>
      <c r="J25" s="59">
        <v>151</v>
      </c>
      <c r="K25" s="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41"/>
      <c r="B26" s="83"/>
      <c r="G26" s="42"/>
      <c r="H26" s="42"/>
      <c r="I26" s="139"/>
      <c r="J26" s="140"/>
      <c r="K26" s="42"/>
    </row>
    <row r="27" spans="1:66" x14ac:dyDescent="0.25">
      <c r="A27" s="41"/>
      <c r="G27" s="31"/>
      <c r="H27" s="31"/>
      <c r="I27" s="31"/>
      <c r="J27" s="31"/>
      <c r="K27" s="31"/>
    </row>
    <row r="29" spans="1:66" x14ac:dyDescent="0.25">
      <c r="B29" s="41"/>
    </row>
  </sheetData>
  <mergeCells count="2">
    <mergeCell ref="A2:J2"/>
    <mergeCell ref="A1:J1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93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48" t="s">
        <v>7658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x14ac:dyDescent="0.25">
      <c r="A2" s="247" t="s">
        <v>7656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ht="30" x14ac:dyDescent="0.25">
      <c r="A3" s="52" t="s">
        <v>7592</v>
      </c>
      <c r="B3" s="127">
        <v>2022</v>
      </c>
      <c r="C3" s="127" t="s">
        <v>7683</v>
      </c>
      <c r="D3" s="127">
        <v>2021</v>
      </c>
      <c r="E3" s="127" t="s">
        <v>7684</v>
      </c>
      <c r="F3" s="127">
        <v>2020</v>
      </c>
      <c r="G3" s="127" t="s">
        <v>7685</v>
      </c>
      <c r="H3" s="127">
        <v>2019</v>
      </c>
      <c r="I3" s="127" t="s">
        <v>7686</v>
      </c>
      <c r="J3" s="127">
        <v>2018</v>
      </c>
    </row>
    <row r="4" spans="1:34" s="28" customFormat="1" ht="15.75" customHeight="1" x14ac:dyDescent="0.25">
      <c r="A4" s="102" t="s">
        <v>7695</v>
      </c>
      <c r="B4" s="84">
        <v>451</v>
      </c>
      <c r="C4" s="89">
        <f>(B4/J4)*100</f>
        <v>71.701112877583455</v>
      </c>
      <c r="D4" s="84">
        <v>435</v>
      </c>
      <c r="E4" s="89">
        <v>69.2</v>
      </c>
      <c r="F4" s="84">
        <v>268</v>
      </c>
      <c r="G4" s="89">
        <v>42.6</v>
      </c>
      <c r="H4" s="84">
        <v>767</v>
      </c>
      <c r="I4" s="89">
        <v>89.4</v>
      </c>
      <c r="J4" s="84">
        <v>629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79" t="s">
        <v>7586</v>
      </c>
      <c r="B5" s="60">
        <v>14</v>
      </c>
      <c r="C5" s="89">
        <f t="shared" ref="C5:C19" si="0">(B5/J5)*100</f>
        <v>58.333333333333336</v>
      </c>
      <c r="D5" s="60">
        <v>6</v>
      </c>
      <c r="E5" s="68">
        <v>25</v>
      </c>
      <c r="F5" s="60">
        <v>18</v>
      </c>
      <c r="G5" s="68">
        <v>75</v>
      </c>
      <c r="H5" s="60">
        <v>23</v>
      </c>
      <c r="I5" s="68">
        <v>95.8</v>
      </c>
      <c r="J5" s="60">
        <v>24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79" t="s">
        <v>7587</v>
      </c>
      <c r="B6" s="60">
        <v>7</v>
      </c>
      <c r="C6" s="89">
        <f t="shared" si="0"/>
        <v>87.5</v>
      </c>
      <c r="D6" s="60" t="s">
        <v>7679</v>
      </c>
      <c r="E6" s="68" t="s">
        <v>6699</v>
      </c>
      <c r="F6" s="60">
        <v>3</v>
      </c>
      <c r="G6" s="68">
        <v>37.5</v>
      </c>
      <c r="H6" s="60">
        <v>6</v>
      </c>
      <c r="I6" s="68">
        <v>75</v>
      </c>
      <c r="J6" s="60">
        <v>8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79" t="s">
        <v>7588</v>
      </c>
      <c r="B7" s="60">
        <v>139</v>
      </c>
      <c r="C7" s="89">
        <f t="shared" si="0"/>
        <v>67.149758454106276</v>
      </c>
      <c r="D7" s="60">
        <v>68</v>
      </c>
      <c r="E7" s="68">
        <v>32.9</v>
      </c>
      <c r="F7" s="60">
        <v>89</v>
      </c>
      <c r="G7" s="68">
        <v>43</v>
      </c>
      <c r="H7" s="60">
        <v>282</v>
      </c>
      <c r="I7" s="68">
        <v>136.19999999999999</v>
      </c>
      <c r="J7" s="60">
        <v>207</v>
      </c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79" t="s">
        <v>7589</v>
      </c>
      <c r="B8" s="60">
        <v>2</v>
      </c>
      <c r="C8" s="89">
        <f t="shared" si="0"/>
        <v>4.6511627906976747</v>
      </c>
      <c r="D8" s="60">
        <v>17</v>
      </c>
      <c r="E8" s="68">
        <v>39.5</v>
      </c>
      <c r="F8" s="60">
        <v>6</v>
      </c>
      <c r="G8" s="68">
        <v>14</v>
      </c>
      <c r="H8" s="60">
        <v>58</v>
      </c>
      <c r="I8" s="68">
        <v>134.9</v>
      </c>
      <c r="J8" s="60">
        <v>43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79" t="s">
        <v>5779</v>
      </c>
      <c r="B9" s="60">
        <v>289</v>
      </c>
      <c r="C9" s="89">
        <f t="shared" si="0"/>
        <v>83.285302593659935</v>
      </c>
      <c r="D9" s="60">
        <v>344</v>
      </c>
      <c r="E9" s="68">
        <v>99.1</v>
      </c>
      <c r="F9" s="60">
        <v>152</v>
      </c>
      <c r="G9" s="68">
        <v>43.8</v>
      </c>
      <c r="H9" s="60">
        <v>398</v>
      </c>
      <c r="I9" s="68">
        <v>114.7</v>
      </c>
      <c r="J9" s="60">
        <v>347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7696</v>
      </c>
      <c r="B10" s="60">
        <v>228</v>
      </c>
      <c r="C10" s="89">
        <f t="shared" si="0"/>
        <v>64.589235127478744</v>
      </c>
      <c r="D10" s="60">
        <v>87</v>
      </c>
      <c r="E10" s="68">
        <v>24.7</v>
      </c>
      <c r="F10" s="60">
        <v>101</v>
      </c>
      <c r="G10" s="68">
        <v>28.6</v>
      </c>
      <c r="H10" s="60">
        <v>427</v>
      </c>
      <c r="I10" s="68">
        <v>121</v>
      </c>
      <c r="J10" s="60">
        <v>353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0" t="s">
        <v>7639</v>
      </c>
      <c r="B11" s="60">
        <v>443309</v>
      </c>
      <c r="C11" s="89">
        <f t="shared" si="0"/>
        <v>85.402334501418849</v>
      </c>
      <c r="D11" s="60">
        <v>194067</v>
      </c>
      <c r="E11" s="68">
        <v>37.4</v>
      </c>
      <c r="F11" s="60">
        <v>180423</v>
      </c>
      <c r="G11" s="68">
        <v>34.799999999999997</v>
      </c>
      <c r="H11" s="60">
        <v>528859</v>
      </c>
      <c r="I11" s="68">
        <v>101.9</v>
      </c>
      <c r="J11" s="60">
        <v>519083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0" t="s">
        <v>7644</v>
      </c>
      <c r="B12" s="61">
        <v>80.7</v>
      </c>
      <c r="C12" s="89">
        <f t="shared" si="0"/>
        <v>110.7123350215669</v>
      </c>
      <c r="D12" s="61">
        <v>55.3</v>
      </c>
      <c r="E12" s="68">
        <v>75.900000000000006</v>
      </c>
      <c r="F12" s="61">
        <v>76.400000000000006</v>
      </c>
      <c r="G12" s="68">
        <v>104.8</v>
      </c>
      <c r="H12" s="61">
        <v>54.919799868323494</v>
      </c>
      <c r="I12" s="68">
        <v>75.3</v>
      </c>
      <c r="J12" s="61">
        <v>72.891606869532239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0" t="s">
        <v>7633</v>
      </c>
      <c r="B13" s="60">
        <v>519</v>
      </c>
      <c r="C13" s="89">
        <f t="shared" si="0"/>
        <v>125.36231884057972</v>
      </c>
      <c r="D13" s="60">
        <v>316</v>
      </c>
      <c r="E13" s="68">
        <v>76.3</v>
      </c>
      <c r="F13" s="60">
        <v>284</v>
      </c>
      <c r="G13" s="68">
        <v>68.599999999999994</v>
      </c>
      <c r="H13" s="60">
        <v>504</v>
      </c>
      <c r="I13" s="68">
        <v>121.7</v>
      </c>
      <c r="J13" s="60">
        <v>414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0" t="s">
        <v>7634</v>
      </c>
      <c r="B14" s="60">
        <v>1419</v>
      </c>
      <c r="C14" s="89">
        <f t="shared" si="0"/>
        <v>110.68642745709829</v>
      </c>
      <c r="D14" s="60">
        <v>1031</v>
      </c>
      <c r="E14" s="68">
        <v>80.400000000000006</v>
      </c>
      <c r="F14" s="60">
        <v>759</v>
      </c>
      <c r="G14" s="68">
        <v>59.2</v>
      </c>
      <c r="H14" s="60">
        <v>1512</v>
      </c>
      <c r="I14" s="68">
        <v>117.9</v>
      </c>
      <c r="J14" s="60">
        <v>1282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0" t="s">
        <v>7635</v>
      </c>
      <c r="B15" s="60">
        <v>258</v>
      </c>
      <c r="C15" s="89">
        <f t="shared" si="0"/>
        <v>95.20295202952029</v>
      </c>
      <c r="D15" s="60">
        <v>165</v>
      </c>
      <c r="E15" s="68">
        <v>60.9</v>
      </c>
      <c r="F15" s="60">
        <v>97</v>
      </c>
      <c r="G15" s="68">
        <v>35.799999999999997</v>
      </c>
      <c r="H15" s="60">
        <v>339</v>
      </c>
      <c r="I15" s="68">
        <v>125.1</v>
      </c>
      <c r="J15" s="60">
        <v>271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0" t="s">
        <v>7636</v>
      </c>
      <c r="B16" s="60">
        <v>1052</v>
      </c>
      <c r="C16" s="89">
        <f t="shared" si="0"/>
        <v>122.32558139534883</v>
      </c>
      <c r="D16" s="60">
        <v>721</v>
      </c>
      <c r="E16" s="68">
        <v>83.8</v>
      </c>
      <c r="F16" s="60">
        <v>637</v>
      </c>
      <c r="G16" s="68">
        <v>74.099999999999994</v>
      </c>
      <c r="H16" s="60">
        <v>937</v>
      </c>
      <c r="I16" s="68">
        <v>109</v>
      </c>
      <c r="J16" s="60">
        <v>860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8" customFormat="1" ht="15" customHeight="1" x14ac:dyDescent="0.25">
      <c r="A17" s="50" t="s">
        <v>7637</v>
      </c>
      <c r="B17" s="60">
        <v>357</v>
      </c>
      <c r="C17" s="89">
        <f t="shared" si="0"/>
        <v>82.448036951501152</v>
      </c>
      <c r="D17" s="60">
        <v>461</v>
      </c>
      <c r="E17" s="68">
        <v>106.5</v>
      </c>
      <c r="F17" s="60">
        <v>390</v>
      </c>
      <c r="G17" s="68">
        <v>90.1</v>
      </c>
      <c r="H17" s="60">
        <v>301</v>
      </c>
      <c r="I17" s="68">
        <v>69.5</v>
      </c>
      <c r="J17" s="60">
        <v>433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8" customFormat="1" ht="15" customHeight="1" x14ac:dyDescent="0.25">
      <c r="A18" s="50" t="s">
        <v>7638</v>
      </c>
      <c r="B18" s="60">
        <v>1578</v>
      </c>
      <c r="C18" s="89">
        <f t="shared" si="0"/>
        <v>95.462794918330303</v>
      </c>
      <c r="D18" s="60">
        <v>1076</v>
      </c>
      <c r="E18" s="68">
        <v>65.099999999999994</v>
      </c>
      <c r="F18" s="60">
        <v>974</v>
      </c>
      <c r="G18" s="68">
        <v>58.9</v>
      </c>
      <c r="H18" s="60">
        <v>1404</v>
      </c>
      <c r="I18" s="68">
        <v>84.9</v>
      </c>
      <c r="J18" s="60">
        <v>1653</v>
      </c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8" customFormat="1" ht="15" customHeight="1" x14ac:dyDescent="0.25">
      <c r="A19" s="54" t="s">
        <v>7590</v>
      </c>
      <c r="B19" s="62">
        <v>31.4</v>
      </c>
      <c r="C19" s="106">
        <f t="shared" si="0"/>
        <v>109.75753176043557</v>
      </c>
      <c r="D19" s="62">
        <v>32.799999999999997</v>
      </c>
      <c r="E19" s="69">
        <v>114.7</v>
      </c>
      <c r="F19" s="62">
        <v>32.1</v>
      </c>
      <c r="G19" s="69">
        <v>112.2</v>
      </c>
      <c r="H19" s="62">
        <v>27.031189834424335</v>
      </c>
      <c r="I19" s="69">
        <v>94.4</v>
      </c>
      <c r="J19" s="62">
        <v>28.608515057113188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3"/>
  <sheetViews>
    <sheetView zoomScaleNormal="100" workbookViewId="0">
      <selection sqref="A1:J1"/>
    </sheetView>
  </sheetViews>
  <sheetFormatPr defaultRowHeight="15" x14ac:dyDescent="0.25"/>
  <cols>
    <col min="1" max="1" width="53.28515625" style="28" bestFit="1" customWidth="1"/>
    <col min="2" max="3" width="10.7109375" style="28" customWidth="1"/>
    <col min="4" max="11" width="10.7109375" style="27" customWidth="1"/>
    <col min="12" max="12" width="10.7109375" style="26" customWidth="1"/>
    <col min="13" max="34" width="10.7109375" customWidth="1"/>
    <col min="35" max="36" width="10.7109375" style="28" customWidth="1"/>
    <col min="37" max="242" width="9.140625" style="28"/>
    <col min="243" max="16384" width="9.140625" style="26"/>
  </cols>
  <sheetData>
    <row r="1" spans="1:34" ht="15" customHeight="1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ht="15" customHeight="1" x14ac:dyDescent="0.25">
      <c r="A2" s="247" t="s">
        <v>7657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s="28" customFormat="1" ht="30" x14ac:dyDescent="0.25">
      <c r="A3" s="55" t="s">
        <v>7592</v>
      </c>
      <c r="B3" s="53">
        <v>2022</v>
      </c>
      <c r="C3" s="53" t="s">
        <v>7683</v>
      </c>
      <c r="D3" s="53">
        <v>2021</v>
      </c>
      <c r="E3" s="53" t="s">
        <v>7684</v>
      </c>
      <c r="F3" s="53">
        <v>2020</v>
      </c>
      <c r="G3" s="53" t="s">
        <v>7685</v>
      </c>
      <c r="H3" s="53">
        <v>2019</v>
      </c>
      <c r="I3" s="53" t="s">
        <v>7686</v>
      </c>
      <c r="J3" s="53">
        <v>2018</v>
      </c>
      <c r="L3" s="2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28" customFormat="1" ht="15" customHeight="1" x14ac:dyDescent="0.25">
      <c r="A4" s="50" t="s">
        <v>7645</v>
      </c>
      <c r="B4" s="58">
        <v>11</v>
      </c>
      <c r="C4" s="63">
        <f>(B4/J4)*100</f>
        <v>100</v>
      </c>
      <c r="D4" s="58">
        <v>11</v>
      </c>
      <c r="E4" s="63">
        <v>100</v>
      </c>
      <c r="F4" s="58">
        <v>10</v>
      </c>
      <c r="G4" s="63">
        <v>90.9</v>
      </c>
      <c r="H4" s="58">
        <v>11</v>
      </c>
      <c r="I4" s="63">
        <v>100</v>
      </c>
      <c r="J4" s="58">
        <v>11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50" t="s">
        <v>7643</v>
      </c>
      <c r="B5" s="58">
        <v>35</v>
      </c>
      <c r="C5" s="63">
        <f t="shared" ref="C5:C25" si="0">(B5/J5)*100</f>
        <v>184.21052631578948</v>
      </c>
      <c r="D5" s="58">
        <v>55</v>
      </c>
      <c r="E5" s="63">
        <v>289.5</v>
      </c>
      <c r="F5" s="58">
        <v>36</v>
      </c>
      <c r="G5" s="63">
        <v>189.5</v>
      </c>
      <c r="H5" s="58">
        <v>32</v>
      </c>
      <c r="I5" s="63">
        <v>168.4</v>
      </c>
      <c r="J5" s="58">
        <v>19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50" t="s">
        <v>7642</v>
      </c>
      <c r="B6" s="58">
        <v>1398</v>
      </c>
      <c r="C6" s="63">
        <f t="shared" si="0"/>
        <v>72.510373443983397</v>
      </c>
      <c r="D6" s="58">
        <v>800</v>
      </c>
      <c r="E6" s="63">
        <v>41.5</v>
      </c>
      <c r="F6" s="58">
        <v>714</v>
      </c>
      <c r="G6" s="63">
        <v>37</v>
      </c>
      <c r="H6" s="58">
        <v>2065</v>
      </c>
      <c r="I6" s="63">
        <v>107.1</v>
      </c>
      <c r="J6" s="58">
        <v>1928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50" t="s">
        <v>7691</v>
      </c>
      <c r="B7" s="58"/>
      <c r="C7" s="63"/>
      <c r="D7" s="58"/>
      <c r="E7" s="63"/>
      <c r="F7" s="58"/>
      <c r="G7" s="63"/>
      <c r="H7" s="58"/>
      <c r="I7" s="63"/>
      <c r="J7" s="58"/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51" t="s">
        <v>7646</v>
      </c>
      <c r="B8" s="58">
        <v>240</v>
      </c>
      <c r="C8" s="63">
        <f t="shared" si="0"/>
        <v>113.74407582938389</v>
      </c>
      <c r="D8" s="58">
        <v>148</v>
      </c>
      <c r="E8" s="63">
        <v>70.2</v>
      </c>
      <c r="F8" s="58">
        <v>160</v>
      </c>
      <c r="G8" s="63">
        <v>75.8</v>
      </c>
      <c r="H8" s="58">
        <v>188</v>
      </c>
      <c r="I8" s="63">
        <v>89.1</v>
      </c>
      <c r="J8" s="58">
        <v>211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51" t="s">
        <v>7647</v>
      </c>
      <c r="B9" s="58">
        <v>12</v>
      </c>
      <c r="C9" s="63">
        <f t="shared" si="0"/>
        <v>75</v>
      </c>
      <c r="D9" s="58">
        <v>3</v>
      </c>
      <c r="E9" s="63">
        <v>18.8</v>
      </c>
      <c r="F9" s="58">
        <v>3</v>
      </c>
      <c r="G9" s="63">
        <v>18.8</v>
      </c>
      <c r="H9" s="58">
        <v>27</v>
      </c>
      <c r="I9" s="63">
        <v>168.8</v>
      </c>
      <c r="J9" s="58">
        <v>16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7648</v>
      </c>
      <c r="B10" s="58">
        <v>374</v>
      </c>
      <c r="C10" s="63">
        <f t="shared" si="0"/>
        <v>74.949899799599194</v>
      </c>
      <c r="D10" s="58">
        <v>270</v>
      </c>
      <c r="E10" s="63">
        <v>54.1</v>
      </c>
      <c r="F10" s="58">
        <v>196</v>
      </c>
      <c r="G10" s="63">
        <v>32.299999999999997</v>
      </c>
      <c r="H10" s="58">
        <v>581</v>
      </c>
      <c r="I10" s="63">
        <v>116.4</v>
      </c>
      <c r="J10" s="58">
        <v>499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1" t="s">
        <v>7649</v>
      </c>
      <c r="B11" s="58">
        <v>132</v>
      </c>
      <c r="C11" s="63">
        <f t="shared" si="0"/>
        <v>72.928176795580114</v>
      </c>
      <c r="D11" s="58">
        <v>69</v>
      </c>
      <c r="E11" s="63">
        <v>38.1</v>
      </c>
      <c r="F11" s="58">
        <v>22</v>
      </c>
      <c r="G11" s="63">
        <v>12.2</v>
      </c>
      <c r="H11" s="58">
        <v>169</v>
      </c>
      <c r="I11" s="63">
        <v>93.4</v>
      </c>
      <c r="J11" s="58">
        <v>181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1" t="s">
        <v>7650</v>
      </c>
      <c r="B12" s="58">
        <v>11</v>
      </c>
      <c r="C12" s="63">
        <f t="shared" si="0"/>
        <v>44</v>
      </c>
      <c r="D12" s="58">
        <v>21</v>
      </c>
      <c r="E12" s="63">
        <v>84</v>
      </c>
      <c r="F12" s="58">
        <v>6</v>
      </c>
      <c r="G12" s="63">
        <v>24</v>
      </c>
      <c r="H12" s="58">
        <v>32</v>
      </c>
      <c r="I12" s="63">
        <v>128</v>
      </c>
      <c r="J12" s="58">
        <v>25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1" t="s">
        <v>7651</v>
      </c>
      <c r="B13" s="58">
        <v>20</v>
      </c>
      <c r="C13" s="63">
        <f t="shared" si="0"/>
        <v>125</v>
      </c>
      <c r="D13" s="58">
        <v>5</v>
      </c>
      <c r="E13" s="63">
        <v>31.3</v>
      </c>
      <c r="F13" s="58">
        <v>5</v>
      </c>
      <c r="G13" s="63">
        <v>31.3</v>
      </c>
      <c r="H13" s="58">
        <v>9</v>
      </c>
      <c r="I13" s="63">
        <v>56.3</v>
      </c>
      <c r="J13" s="58">
        <v>16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1" t="s">
        <v>7652</v>
      </c>
      <c r="B14" s="58">
        <v>5</v>
      </c>
      <c r="C14" s="63">
        <f t="shared" si="0"/>
        <v>55.555555555555557</v>
      </c>
      <c r="D14" s="58">
        <v>1</v>
      </c>
      <c r="E14" s="63">
        <v>11.1</v>
      </c>
      <c r="F14" s="58">
        <v>5</v>
      </c>
      <c r="G14" s="63">
        <v>55.6</v>
      </c>
      <c r="H14" s="58">
        <v>27</v>
      </c>
      <c r="I14" s="63">
        <v>300</v>
      </c>
      <c r="J14" s="58">
        <v>9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1" t="s">
        <v>7653</v>
      </c>
      <c r="B15" s="58">
        <v>39</v>
      </c>
      <c r="C15" s="63">
        <f t="shared" si="0"/>
        <v>79.591836734693871</v>
      </c>
      <c r="D15" s="58">
        <v>17</v>
      </c>
      <c r="E15" s="63">
        <v>34.700000000000003</v>
      </c>
      <c r="F15" s="58">
        <v>58</v>
      </c>
      <c r="G15" s="63">
        <v>118.4</v>
      </c>
      <c r="H15" s="58">
        <v>46</v>
      </c>
      <c r="I15" s="63">
        <v>93.9</v>
      </c>
      <c r="J15" s="58">
        <v>49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1" t="s">
        <v>7654</v>
      </c>
      <c r="B16" s="58">
        <v>137</v>
      </c>
      <c r="C16" s="63">
        <f t="shared" si="0"/>
        <v>31.494252873563216</v>
      </c>
      <c r="D16" s="58">
        <v>150</v>
      </c>
      <c r="E16" s="63">
        <v>34.5</v>
      </c>
      <c r="F16" s="58">
        <v>128</v>
      </c>
      <c r="G16" s="63">
        <v>29.4</v>
      </c>
      <c r="H16" s="58">
        <v>366</v>
      </c>
      <c r="I16" s="63">
        <v>84.1</v>
      </c>
      <c r="J16" s="58">
        <v>435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28" customFormat="1" ht="15" customHeight="1" x14ac:dyDescent="0.25">
      <c r="A17" s="51" t="s">
        <v>5779</v>
      </c>
      <c r="B17" s="58">
        <v>428</v>
      </c>
      <c r="C17" s="63">
        <f t="shared" si="0"/>
        <v>87.885010266940455</v>
      </c>
      <c r="D17" s="58">
        <v>116</v>
      </c>
      <c r="E17" s="63">
        <v>23.8</v>
      </c>
      <c r="F17" s="58">
        <v>131</v>
      </c>
      <c r="G17" s="63">
        <v>26.9</v>
      </c>
      <c r="H17" s="58">
        <v>620</v>
      </c>
      <c r="I17" s="63">
        <v>127.3</v>
      </c>
      <c r="J17" s="58">
        <v>487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28" customFormat="1" ht="15" customHeight="1" x14ac:dyDescent="0.25">
      <c r="A18" s="50" t="s">
        <v>7692</v>
      </c>
      <c r="B18" s="58"/>
      <c r="C18" s="63"/>
      <c r="D18" s="58"/>
      <c r="E18" s="63"/>
      <c r="F18" s="58"/>
      <c r="G18" s="63"/>
      <c r="H18" s="58"/>
      <c r="I18" s="63"/>
      <c r="J18" s="58"/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28" customFormat="1" ht="15" customHeight="1" x14ac:dyDescent="0.25">
      <c r="A19" s="51" t="s">
        <v>7697</v>
      </c>
      <c r="B19" s="58">
        <v>1092</v>
      </c>
      <c r="C19" s="63">
        <f t="shared" si="0"/>
        <v>76.256983240223462</v>
      </c>
      <c r="D19" s="58">
        <v>559</v>
      </c>
      <c r="E19" s="63">
        <v>39</v>
      </c>
      <c r="F19" s="58">
        <v>573</v>
      </c>
      <c r="G19" s="63">
        <v>40</v>
      </c>
      <c r="H19" s="58">
        <v>1406</v>
      </c>
      <c r="I19" s="63">
        <v>98.2</v>
      </c>
      <c r="J19" s="58">
        <v>1432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28" customFormat="1" ht="15" customHeight="1" x14ac:dyDescent="0.25">
      <c r="A20" s="79" t="s">
        <v>7586</v>
      </c>
      <c r="B20" s="58">
        <v>396</v>
      </c>
      <c r="C20" s="63">
        <f t="shared" si="0"/>
        <v>106.73854447439352</v>
      </c>
      <c r="D20" s="58">
        <v>141</v>
      </c>
      <c r="E20" s="63">
        <v>38</v>
      </c>
      <c r="F20" s="58">
        <v>139</v>
      </c>
      <c r="G20" s="63">
        <v>37.5</v>
      </c>
      <c r="H20" s="58">
        <v>362</v>
      </c>
      <c r="I20" s="63">
        <v>97.6</v>
      </c>
      <c r="J20" s="58">
        <v>371</v>
      </c>
      <c r="K20" s="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28" customFormat="1" ht="15" customHeight="1" x14ac:dyDescent="0.25">
      <c r="A21" s="79" t="s">
        <v>7587</v>
      </c>
      <c r="B21" s="58">
        <v>195</v>
      </c>
      <c r="C21" s="63">
        <f t="shared" si="0"/>
        <v>55.714285714285715</v>
      </c>
      <c r="D21" s="58">
        <v>35</v>
      </c>
      <c r="E21" s="63">
        <v>10</v>
      </c>
      <c r="F21" s="58">
        <v>59</v>
      </c>
      <c r="G21" s="63">
        <v>16.899999999999999</v>
      </c>
      <c r="H21" s="58">
        <v>349</v>
      </c>
      <c r="I21" s="63">
        <v>99.7</v>
      </c>
      <c r="J21" s="58">
        <v>350</v>
      </c>
      <c r="K21" s="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28" customFormat="1" ht="15" customHeight="1" x14ac:dyDescent="0.25">
      <c r="A22" s="79" t="s">
        <v>7588</v>
      </c>
      <c r="B22" s="58">
        <v>96</v>
      </c>
      <c r="C22" s="63">
        <f t="shared" si="0"/>
        <v>61.53846153846154</v>
      </c>
      <c r="D22" s="58">
        <v>132</v>
      </c>
      <c r="E22" s="63">
        <v>84.6</v>
      </c>
      <c r="F22" s="58">
        <v>141</v>
      </c>
      <c r="G22" s="63">
        <v>90.4</v>
      </c>
      <c r="H22" s="58">
        <v>116</v>
      </c>
      <c r="I22" s="63">
        <v>74.400000000000006</v>
      </c>
      <c r="J22" s="58">
        <v>156</v>
      </c>
      <c r="K22" s="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28" customFormat="1" ht="15" customHeight="1" x14ac:dyDescent="0.25">
      <c r="A23" s="79" t="s">
        <v>7589</v>
      </c>
      <c r="B23" s="58">
        <v>45</v>
      </c>
      <c r="C23" s="63">
        <f t="shared" si="0"/>
        <v>195.65217391304347</v>
      </c>
      <c r="D23" s="58">
        <v>43</v>
      </c>
      <c r="E23" s="63">
        <v>187</v>
      </c>
      <c r="F23" s="58">
        <v>64</v>
      </c>
      <c r="G23" s="63">
        <v>278.3</v>
      </c>
      <c r="H23" s="58">
        <v>30</v>
      </c>
      <c r="I23" s="63">
        <v>130.4</v>
      </c>
      <c r="J23" s="58">
        <v>23</v>
      </c>
      <c r="K23" s="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28" customFormat="1" ht="15" customHeight="1" x14ac:dyDescent="0.25">
      <c r="A24" s="79" t="s">
        <v>5779</v>
      </c>
      <c r="B24" s="58">
        <v>360</v>
      </c>
      <c r="C24" s="63">
        <f t="shared" si="0"/>
        <v>67.669172932330824</v>
      </c>
      <c r="D24" s="58">
        <v>208</v>
      </c>
      <c r="E24" s="63">
        <v>39.1</v>
      </c>
      <c r="F24" s="58">
        <v>170</v>
      </c>
      <c r="G24" s="63">
        <v>32</v>
      </c>
      <c r="H24" s="58">
        <v>549</v>
      </c>
      <c r="I24" s="63">
        <v>103.2</v>
      </c>
      <c r="J24" s="58">
        <v>532</v>
      </c>
      <c r="K24" s="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28" customFormat="1" ht="15" customHeight="1" x14ac:dyDescent="0.25">
      <c r="A25" s="101" t="s">
        <v>7694</v>
      </c>
      <c r="B25" s="59">
        <v>28</v>
      </c>
      <c r="C25" s="64">
        <f t="shared" si="0"/>
        <v>29.787234042553191</v>
      </c>
      <c r="D25" s="59">
        <v>9</v>
      </c>
      <c r="E25" s="64">
        <v>9.6</v>
      </c>
      <c r="F25" s="59">
        <v>8</v>
      </c>
      <c r="G25" s="64">
        <v>8.5</v>
      </c>
      <c r="H25" s="59">
        <v>81</v>
      </c>
      <c r="I25" s="64">
        <v>86.2</v>
      </c>
      <c r="J25" s="59">
        <v>94</v>
      </c>
      <c r="K25" s="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32"/>
      <c r="G26" s="30"/>
      <c r="H26" s="30"/>
      <c r="I26" s="30"/>
      <c r="J26" s="30"/>
      <c r="K26" s="32"/>
    </row>
    <row r="27" spans="1:66" x14ac:dyDescent="0.25">
      <c r="A27" s="30"/>
      <c r="G27" s="30"/>
      <c r="H27" s="30"/>
      <c r="I27" s="30"/>
      <c r="J27" s="30"/>
      <c r="K27" s="32"/>
    </row>
    <row r="28" spans="1:66" x14ac:dyDescent="0.25">
      <c r="A28" s="30"/>
      <c r="G28" s="30"/>
      <c r="H28" s="30"/>
      <c r="I28" s="30"/>
      <c r="J28" s="30"/>
      <c r="K28" s="32"/>
    </row>
    <row r="29" spans="1:66" x14ac:dyDescent="0.25">
      <c r="A29" s="30"/>
      <c r="G29" s="30"/>
      <c r="H29" s="30"/>
      <c r="I29" s="30"/>
      <c r="J29" s="30"/>
      <c r="K29" s="32"/>
    </row>
    <row r="30" spans="1:66" x14ac:dyDescent="0.25">
      <c r="A30" s="30"/>
      <c r="G30" s="30"/>
      <c r="H30" s="30"/>
      <c r="I30" s="30"/>
      <c r="J30" s="30"/>
      <c r="K30" s="32"/>
    </row>
    <row r="31" spans="1:66" x14ac:dyDescent="0.25">
      <c r="A31" s="30"/>
      <c r="G31" s="30"/>
      <c r="H31" s="30"/>
      <c r="I31" s="30"/>
      <c r="J31" s="30"/>
      <c r="K31" s="32"/>
    </row>
    <row r="33" spans="2:2" x14ac:dyDescent="0.25">
      <c r="B33" s="41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x14ac:dyDescent="0.25">
      <c r="A2" s="247" t="s">
        <v>7659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ht="30" x14ac:dyDescent="0.25">
      <c r="A3" s="141" t="s">
        <v>7592</v>
      </c>
      <c r="B3" s="127">
        <v>2022</v>
      </c>
      <c r="C3" s="127" t="s">
        <v>7683</v>
      </c>
      <c r="D3" s="127">
        <v>2021</v>
      </c>
      <c r="E3" s="127" t="s">
        <v>7684</v>
      </c>
      <c r="F3" s="127">
        <v>2020</v>
      </c>
      <c r="G3" s="127" t="s">
        <v>7685</v>
      </c>
      <c r="H3" s="127">
        <v>2019</v>
      </c>
      <c r="I3" s="127" t="s">
        <v>7686</v>
      </c>
      <c r="J3" s="127">
        <v>2018</v>
      </c>
    </row>
    <row r="4" spans="1:34" s="28" customFormat="1" ht="15" customHeight="1" x14ac:dyDescent="0.25">
      <c r="A4" s="103" t="s">
        <v>7695</v>
      </c>
      <c r="B4" s="88">
        <v>165</v>
      </c>
      <c r="C4" s="90">
        <v>67.073170731707322</v>
      </c>
      <c r="D4" s="88">
        <v>173</v>
      </c>
      <c r="E4" s="90">
        <v>70.3</v>
      </c>
      <c r="F4" s="88">
        <v>103</v>
      </c>
      <c r="G4" s="90">
        <v>41.9</v>
      </c>
      <c r="H4" s="88">
        <v>380</v>
      </c>
      <c r="I4" s="90">
        <v>154.5</v>
      </c>
      <c r="J4" s="88">
        <v>246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80" t="s">
        <v>7586</v>
      </c>
      <c r="B5" s="58">
        <v>1</v>
      </c>
      <c r="C5" s="90">
        <v>12.5</v>
      </c>
      <c r="D5" s="58">
        <v>2</v>
      </c>
      <c r="E5" s="65">
        <v>25</v>
      </c>
      <c r="F5" s="58" t="s">
        <v>831</v>
      </c>
      <c r="G5" s="65" t="s">
        <v>6699</v>
      </c>
      <c r="H5" s="58">
        <v>11</v>
      </c>
      <c r="I5" s="65">
        <v>137.5</v>
      </c>
      <c r="J5" s="58">
        <v>8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80" t="s">
        <v>7587</v>
      </c>
      <c r="B6" s="58">
        <v>1</v>
      </c>
      <c r="C6" s="90">
        <v>20</v>
      </c>
      <c r="D6" s="58" t="s">
        <v>7680</v>
      </c>
      <c r="E6" s="65" t="s">
        <v>6699</v>
      </c>
      <c r="F6" s="58">
        <v>1</v>
      </c>
      <c r="G6" s="65">
        <v>20</v>
      </c>
      <c r="H6" s="58" t="s">
        <v>831</v>
      </c>
      <c r="I6" s="65" t="s">
        <v>6699</v>
      </c>
      <c r="J6" s="58">
        <v>5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80" t="s">
        <v>7588</v>
      </c>
      <c r="B7" s="58">
        <v>37</v>
      </c>
      <c r="C7" s="90">
        <v>27.407407407407408</v>
      </c>
      <c r="D7" s="58">
        <v>40</v>
      </c>
      <c r="E7" s="65">
        <v>30.4</v>
      </c>
      <c r="F7" s="58">
        <v>52</v>
      </c>
      <c r="G7" s="65">
        <v>38.5</v>
      </c>
      <c r="H7" s="58">
        <v>153</v>
      </c>
      <c r="I7" s="65">
        <v>113.3</v>
      </c>
      <c r="J7" s="58">
        <v>135</v>
      </c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80" t="s">
        <v>7589</v>
      </c>
      <c r="B8" s="58">
        <v>1</v>
      </c>
      <c r="C8" s="90">
        <v>100</v>
      </c>
      <c r="D8" s="58">
        <v>15</v>
      </c>
      <c r="E8" s="63">
        <v>1500</v>
      </c>
      <c r="F8" s="58">
        <v>4</v>
      </c>
      <c r="G8" s="65">
        <v>400</v>
      </c>
      <c r="H8" s="58">
        <v>25</v>
      </c>
      <c r="I8" s="63">
        <v>2500</v>
      </c>
      <c r="J8" s="58">
        <v>1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80" t="s">
        <v>5779</v>
      </c>
      <c r="B9" s="58">
        <v>125</v>
      </c>
      <c r="C9" s="90">
        <v>128.86597938144331</v>
      </c>
      <c r="D9" s="58">
        <v>116</v>
      </c>
      <c r="E9" s="65">
        <v>119.6</v>
      </c>
      <c r="F9" s="58">
        <v>46</v>
      </c>
      <c r="G9" s="65">
        <v>47.4</v>
      </c>
      <c r="H9" s="58">
        <v>191</v>
      </c>
      <c r="I9" s="65">
        <v>196.9</v>
      </c>
      <c r="J9" s="58">
        <v>97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103" t="s">
        <v>7696</v>
      </c>
      <c r="B10" s="58">
        <v>113</v>
      </c>
      <c r="C10" s="90">
        <v>72.435897435897431</v>
      </c>
      <c r="D10" s="58">
        <v>59</v>
      </c>
      <c r="E10" s="65">
        <v>37.799999999999997</v>
      </c>
      <c r="F10" s="58">
        <v>30</v>
      </c>
      <c r="G10" s="65">
        <v>19.2</v>
      </c>
      <c r="H10" s="58">
        <v>198</v>
      </c>
      <c r="I10" s="65">
        <v>126.9</v>
      </c>
      <c r="J10" s="58">
        <v>156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6" t="s">
        <v>7639</v>
      </c>
      <c r="B11" s="58">
        <v>298706</v>
      </c>
      <c r="C11" s="90">
        <v>73.160074554668114</v>
      </c>
      <c r="D11" s="58">
        <v>133326</v>
      </c>
      <c r="E11" s="65">
        <v>32.700000000000003</v>
      </c>
      <c r="F11" s="58">
        <v>132479</v>
      </c>
      <c r="G11" s="65">
        <v>32.5</v>
      </c>
      <c r="H11" s="58">
        <v>359817</v>
      </c>
      <c r="I11" s="65">
        <v>88.1</v>
      </c>
      <c r="J11" s="58">
        <v>408291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6" t="s">
        <v>7644</v>
      </c>
      <c r="B12" s="63">
        <v>79.400000000000006</v>
      </c>
      <c r="C12" s="90">
        <v>112.30551626591232</v>
      </c>
      <c r="D12" s="63">
        <v>48.4</v>
      </c>
      <c r="E12" s="65">
        <v>68.5</v>
      </c>
      <c r="F12" s="63">
        <v>74.5</v>
      </c>
      <c r="G12" s="65">
        <v>105.4</v>
      </c>
      <c r="H12" s="63">
        <v>71</v>
      </c>
      <c r="I12" s="65">
        <v>100.4</v>
      </c>
      <c r="J12" s="63">
        <v>70.7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6" t="s">
        <v>7633</v>
      </c>
      <c r="B13" s="58">
        <v>249</v>
      </c>
      <c r="C13" s="90">
        <v>93.258426966292134</v>
      </c>
      <c r="D13" s="58">
        <v>201</v>
      </c>
      <c r="E13" s="65">
        <v>75.3</v>
      </c>
      <c r="F13" s="58">
        <v>181</v>
      </c>
      <c r="G13" s="65">
        <v>67.8</v>
      </c>
      <c r="H13" s="58">
        <v>284</v>
      </c>
      <c r="I13" s="65">
        <v>106.4</v>
      </c>
      <c r="J13" s="58">
        <v>267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6" t="s">
        <v>7634</v>
      </c>
      <c r="B14" s="58">
        <v>822</v>
      </c>
      <c r="C14" s="90">
        <v>112.60273972602739</v>
      </c>
      <c r="D14" s="58">
        <v>624</v>
      </c>
      <c r="E14" s="65">
        <v>85.5</v>
      </c>
      <c r="F14" s="58">
        <v>483</v>
      </c>
      <c r="G14" s="65">
        <v>66.2</v>
      </c>
      <c r="H14" s="58">
        <v>901</v>
      </c>
      <c r="I14" s="65">
        <v>123.4</v>
      </c>
      <c r="J14" s="58">
        <v>730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6" t="s">
        <v>7635</v>
      </c>
      <c r="B15" s="58">
        <v>164</v>
      </c>
      <c r="C15" s="90">
        <v>82.828282828282823</v>
      </c>
      <c r="D15" s="58">
        <v>135</v>
      </c>
      <c r="E15" s="65">
        <v>68.2</v>
      </c>
      <c r="F15" s="58">
        <v>55</v>
      </c>
      <c r="G15" s="65">
        <v>27.8</v>
      </c>
      <c r="H15" s="58">
        <v>230</v>
      </c>
      <c r="I15" s="65">
        <v>116.2</v>
      </c>
      <c r="J15" s="58">
        <v>198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6" t="s">
        <v>7636</v>
      </c>
      <c r="B16" s="58">
        <v>523</v>
      </c>
      <c r="C16" s="90">
        <v>115.45253863134657</v>
      </c>
      <c r="D16" s="58">
        <v>354</v>
      </c>
      <c r="E16" s="65">
        <v>78.2</v>
      </c>
      <c r="F16" s="58">
        <v>311</v>
      </c>
      <c r="G16" s="65">
        <v>68.7</v>
      </c>
      <c r="H16" s="58">
        <v>538</v>
      </c>
      <c r="I16" s="65">
        <v>118.8</v>
      </c>
      <c r="J16" s="58">
        <v>453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8" customFormat="1" ht="15" customHeight="1" x14ac:dyDescent="0.25">
      <c r="A17" s="56" t="s">
        <v>7637</v>
      </c>
      <c r="B17" s="58">
        <v>165</v>
      </c>
      <c r="C17" s="90">
        <v>74.324324324324323</v>
      </c>
      <c r="D17" s="58">
        <v>292</v>
      </c>
      <c r="E17" s="65">
        <v>131.5</v>
      </c>
      <c r="F17" s="58">
        <v>189</v>
      </c>
      <c r="G17" s="65">
        <v>85.1</v>
      </c>
      <c r="H17" s="58">
        <v>203</v>
      </c>
      <c r="I17" s="65">
        <v>91.5</v>
      </c>
      <c r="J17" s="58">
        <v>222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8" customFormat="1" ht="15" customHeight="1" x14ac:dyDescent="0.25">
      <c r="A18" s="56" t="s">
        <v>7638</v>
      </c>
      <c r="B18" s="58">
        <v>569</v>
      </c>
      <c r="C18" s="90">
        <v>82.225433526011557</v>
      </c>
      <c r="D18" s="58">
        <v>355</v>
      </c>
      <c r="E18" s="65">
        <v>51.3</v>
      </c>
      <c r="F18" s="58">
        <v>355</v>
      </c>
      <c r="G18" s="65">
        <v>51.3</v>
      </c>
      <c r="H18" s="58">
        <v>661</v>
      </c>
      <c r="I18" s="65">
        <v>95.5</v>
      </c>
      <c r="J18" s="58">
        <v>692</v>
      </c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8" customFormat="1" ht="15" customHeight="1" x14ac:dyDescent="0.25">
      <c r="A19" s="56" t="s">
        <v>7590</v>
      </c>
      <c r="B19" s="63">
        <v>35.4</v>
      </c>
      <c r="C19" s="90">
        <v>158</v>
      </c>
      <c r="D19" s="63">
        <v>27</v>
      </c>
      <c r="E19" s="65">
        <v>120.5</v>
      </c>
      <c r="F19" s="63">
        <v>26</v>
      </c>
      <c r="G19" s="65">
        <v>116.1</v>
      </c>
      <c r="H19" s="63">
        <v>29.144620811287481</v>
      </c>
      <c r="I19" s="65">
        <v>129.9</v>
      </c>
      <c r="J19" s="63">
        <v>22.42384964355152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5">
      <c r="A20" s="85" t="s">
        <v>7661</v>
      </c>
      <c r="B20" s="64">
        <v>163322.70000000001</v>
      </c>
      <c r="C20" s="142">
        <v>178.50029833713526</v>
      </c>
      <c r="D20" s="64">
        <v>36148.1</v>
      </c>
      <c r="E20" s="66">
        <v>39.5</v>
      </c>
      <c r="F20" s="64">
        <v>32916.199999999997</v>
      </c>
      <c r="G20" s="66">
        <v>36</v>
      </c>
      <c r="H20" s="64">
        <v>97417.664000000004</v>
      </c>
      <c r="I20" s="66">
        <v>106.5</v>
      </c>
      <c r="J20" s="64">
        <v>91497.157999999996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5"/>
  <sheetViews>
    <sheetView zoomScaleNormal="100" workbookViewId="0">
      <selection sqref="A1:J1"/>
    </sheetView>
  </sheetViews>
  <sheetFormatPr defaultRowHeight="15" x14ac:dyDescent="0.25"/>
  <cols>
    <col min="1" max="1" width="53.28515625" style="28" bestFit="1" customWidth="1"/>
    <col min="2" max="3" width="10.7109375" style="28" customWidth="1"/>
    <col min="4" max="11" width="10.7109375" style="27" customWidth="1"/>
    <col min="12" max="12" width="10.7109375" style="26" customWidth="1"/>
    <col min="13" max="34" width="10.7109375" customWidth="1"/>
    <col min="35" max="36" width="10.7109375" style="28" customWidth="1"/>
    <col min="37" max="242" width="9.140625" style="28"/>
    <col min="243" max="16384" width="9.140625" style="26"/>
  </cols>
  <sheetData>
    <row r="1" spans="1:34" ht="15" customHeight="1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ht="15" customHeight="1" x14ac:dyDescent="0.25">
      <c r="A2" s="247" t="s">
        <v>7662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s="28" customFormat="1" ht="30" x14ac:dyDescent="0.25">
      <c r="A3" s="55" t="s">
        <v>7592</v>
      </c>
      <c r="B3" s="53">
        <v>2022</v>
      </c>
      <c r="C3" s="53" t="s">
        <v>7683</v>
      </c>
      <c r="D3" s="53">
        <v>2021</v>
      </c>
      <c r="E3" s="53" t="s">
        <v>7684</v>
      </c>
      <c r="F3" s="53">
        <v>2020</v>
      </c>
      <c r="G3" s="53" t="s">
        <v>7685</v>
      </c>
      <c r="H3" s="53">
        <v>2019</v>
      </c>
      <c r="I3" s="53" t="s">
        <v>7686</v>
      </c>
      <c r="J3" s="53">
        <v>2018</v>
      </c>
      <c r="L3" s="2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28" customFormat="1" ht="15" customHeight="1" x14ac:dyDescent="0.25">
      <c r="A4" s="50" t="s">
        <v>7645</v>
      </c>
      <c r="B4" s="58">
        <v>20</v>
      </c>
      <c r="C4" s="63">
        <f>(B4/J4)*100</f>
        <v>95.238095238095227</v>
      </c>
      <c r="D4" s="58">
        <v>19</v>
      </c>
      <c r="E4" s="63">
        <v>90.5</v>
      </c>
      <c r="F4" s="58">
        <v>18</v>
      </c>
      <c r="G4" s="63">
        <v>85.7</v>
      </c>
      <c r="H4" s="58">
        <v>20</v>
      </c>
      <c r="I4" s="63">
        <v>95.2</v>
      </c>
      <c r="J4" s="58">
        <v>21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50" t="s">
        <v>7643</v>
      </c>
      <c r="B5" s="58">
        <v>28</v>
      </c>
      <c r="C5" s="63">
        <f t="shared" ref="C5:C25" si="0">(B5/J5)*100</f>
        <v>100</v>
      </c>
      <c r="D5" s="58">
        <v>26</v>
      </c>
      <c r="E5" s="63">
        <v>92.9</v>
      </c>
      <c r="F5" s="58">
        <v>25</v>
      </c>
      <c r="G5" s="63">
        <v>89.3</v>
      </c>
      <c r="H5" s="58">
        <v>26</v>
      </c>
      <c r="I5" s="63">
        <v>92.9</v>
      </c>
      <c r="J5" s="58">
        <v>28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50" t="s">
        <v>7642</v>
      </c>
      <c r="B6" s="58">
        <v>843</v>
      </c>
      <c r="C6" s="63">
        <f t="shared" si="0"/>
        <v>93.458980044345893</v>
      </c>
      <c r="D6" s="58">
        <v>547</v>
      </c>
      <c r="E6" s="63">
        <v>60.7</v>
      </c>
      <c r="F6" s="58">
        <v>544</v>
      </c>
      <c r="G6" s="63">
        <v>60.3</v>
      </c>
      <c r="H6" s="58">
        <v>931</v>
      </c>
      <c r="I6" s="63">
        <v>103.2</v>
      </c>
      <c r="J6" s="58">
        <v>902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50" t="s">
        <v>7691</v>
      </c>
      <c r="B7" s="58"/>
      <c r="C7" s="63"/>
      <c r="D7" s="58"/>
      <c r="E7" s="63"/>
      <c r="F7" s="58"/>
      <c r="G7" s="63"/>
      <c r="H7" s="58"/>
      <c r="I7" s="63"/>
      <c r="J7" s="58"/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51" t="s">
        <v>7646</v>
      </c>
      <c r="B8" s="58">
        <v>85</v>
      </c>
      <c r="C8" s="63">
        <f t="shared" si="0"/>
        <v>44.041450777202073</v>
      </c>
      <c r="D8" s="58">
        <v>71</v>
      </c>
      <c r="E8" s="63">
        <v>36.799999999999997</v>
      </c>
      <c r="F8" s="58">
        <v>116</v>
      </c>
      <c r="G8" s="63">
        <v>60.1</v>
      </c>
      <c r="H8" s="58">
        <v>147</v>
      </c>
      <c r="I8" s="63">
        <v>76.2</v>
      </c>
      <c r="J8" s="58">
        <v>193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51" t="s">
        <v>7647</v>
      </c>
      <c r="B9" s="58">
        <v>14</v>
      </c>
      <c r="C9" s="63">
        <f t="shared" si="0"/>
        <v>200</v>
      </c>
      <c r="D9" s="58">
        <v>7</v>
      </c>
      <c r="E9" s="63">
        <v>100</v>
      </c>
      <c r="F9" s="58">
        <v>5</v>
      </c>
      <c r="G9" s="63">
        <v>71.400000000000006</v>
      </c>
      <c r="H9" s="58">
        <v>16</v>
      </c>
      <c r="I9" s="63">
        <v>228.6</v>
      </c>
      <c r="J9" s="58">
        <v>7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7648</v>
      </c>
      <c r="B10" s="58">
        <v>287</v>
      </c>
      <c r="C10" s="63">
        <f t="shared" si="0"/>
        <v>126.99115044247789</v>
      </c>
      <c r="D10" s="58">
        <v>158</v>
      </c>
      <c r="E10" s="63">
        <v>69.900000000000006</v>
      </c>
      <c r="F10" s="58">
        <v>132</v>
      </c>
      <c r="G10" s="63">
        <v>58.4</v>
      </c>
      <c r="H10" s="58">
        <v>351</v>
      </c>
      <c r="I10" s="63">
        <v>155.30000000000001</v>
      </c>
      <c r="J10" s="58">
        <v>226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1" t="s">
        <v>7649</v>
      </c>
      <c r="B11" s="58">
        <v>48</v>
      </c>
      <c r="C11" s="63">
        <f t="shared" si="0"/>
        <v>34.042553191489361</v>
      </c>
      <c r="D11" s="58">
        <v>60</v>
      </c>
      <c r="E11" s="63">
        <v>42.6</v>
      </c>
      <c r="F11" s="58">
        <v>35</v>
      </c>
      <c r="G11" s="63">
        <v>24.8</v>
      </c>
      <c r="H11" s="58">
        <v>55</v>
      </c>
      <c r="I11" s="63">
        <v>39</v>
      </c>
      <c r="J11" s="58">
        <v>141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1" t="s">
        <v>7650</v>
      </c>
      <c r="B12" s="58">
        <v>8</v>
      </c>
      <c r="C12" s="63">
        <f t="shared" si="0"/>
        <v>57.142857142857139</v>
      </c>
      <c r="D12" s="58">
        <v>8</v>
      </c>
      <c r="E12" s="63">
        <v>57.1</v>
      </c>
      <c r="F12" s="58">
        <v>7</v>
      </c>
      <c r="G12" s="63">
        <v>50</v>
      </c>
      <c r="H12" s="58">
        <v>10</v>
      </c>
      <c r="I12" s="63">
        <v>71.400000000000006</v>
      </c>
      <c r="J12" s="58">
        <v>14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1" t="s">
        <v>7651</v>
      </c>
      <c r="B13" s="58">
        <v>135</v>
      </c>
      <c r="C13" s="63">
        <f t="shared" si="0"/>
        <v>87.662337662337663</v>
      </c>
      <c r="D13" s="58">
        <v>43</v>
      </c>
      <c r="E13" s="63">
        <v>27.9</v>
      </c>
      <c r="F13" s="58">
        <v>8</v>
      </c>
      <c r="G13" s="63">
        <v>5.2</v>
      </c>
      <c r="H13" s="58">
        <v>135</v>
      </c>
      <c r="I13" s="63">
        <v>87.7</v>
      </c>
      <c r="J13" s="58">
        <v>154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1" t="s">
        <v>7652</v>
      </c>
      <c r="B14" s="58">
        <v>8</v>
      </c>
      <c r="C14" s="63">
        <f t="shared" si="0"/>
        <v>42.105263157894733</v>
      </c>
      <c r="D14" s="58">
        <v>14</v>
      </c>
      <c r="E14" s="63">
        <v>73.7</v>
      </c>
      <c r="F14" s="58">
        <v>5</v>
      </c>
      <c r="G14" s="63">
        <v>26.3</v>
      </c>
      <c r="H14" s="58">
        <v>15</v>
      </c>
      <c r="I14" s="63">
        <v>79</v>
      </c>
      <c r="J14" s="58">
        <v>19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1" t="s">
        <v>7653</v>
      </c>
      <c r="B15" s="58">
        <v>11</v>
      </c>
      <c r="C15" s="63">
        <f t="shared" si="0"/>
        <v>1100</v>
      </c>
      <c r="D15" s="58">
        <v>10</v>
      </c>
      <c r="E15" s="63">
        <v>1000</v>
      </c>
      <c r="F15" s="58">
        <v>19</v>
      </c>
      <c r="G15" s="63">
        <v>1900</v>
      </c>
      <c r="H15" s="58">
        <v>14</v>
      </c>
      <c r="I15" s="63">
        <v>1400</v>
      </c>
      <c r="J15" s="58">
        <v>1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1" t="s">
        <v>7654</v>
      </c>
      <c r="B16" s="58">
        <v>95</v>
      </c>
      <c r="C16" s="63">
        <f t="shared" si="0"/>
        <v>75.396825396825392</v>
      </c>
      <c r="D16" s="58">
        <v>56</v>
      </c>
      <c r="E16" s="63">
        <v>44.4</v>
      </c>
      <c r="F16" s="58">
        <v>86</v>
      </c>
      <c r="G16" s="63">
        <v>68.3</v>
      </c>
      <c r="H16" s="58">
        <v>96</v>
      </c>
      <c r="I16" s="63">
        <v>76.2</v>
      </c>
      <c r="J16" s="58">
        <v>126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28" customFormat="1" ht="15" customHeight="1" x14ac:dyDescent="0.25">
      <c r="A17" s="51" t="s">
        <v>5779</v>
      </c>
      <c r="B17" s="58">
        <v>152</v>
      </c>
      <c r="C17" s="63">
        <f t="shared" si="0"/>
        <v>723.80952380952385</v>
      </c>
      <c r="D17" s="58">
        <v>120</v>
      </c>
      <c r="E17" s="63">
        <v>571.4</v>
      </c>
      <c r="F17" s="58">
        <v>131</v>
      </c>
      <c r="G17" s="63">
        <v>623.79999999999995</v>
      </c>
      <c r="H17" s="58">
        <v>92</v>
      </c>
      <c r="I17" s="63">
        <v>438.1</v>
      </c>
      <c r="J17" s="58">
        <v>21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28" customFormat="1" ht="15" customHeight="1" x14ac:dyDescent="0.25">
      <c r="A18" s="50" t="s">
        <v>7692</v>
      </c>
      <c r="B18" s="58"/>
      <c r="C18" s="63"/>
      <c r="D18" s="58"/>
      <c r="E18" s="63"/>
      <c r="F18" s="58"/>
      <c r="G18" s="63"/>
      <c r="H18" s="58"/>
      <c r="I18" s="63"/>
      <c r="J18" s="58"/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28" customFormat="1" ht="15" customHeight="1" x14ac:dyDescent="0.25">
      <c r="A19" s="51" t="s">
        <v>7697</v>
      </c>
      <c r="B19" s="58">
        <v>479</v>
      </c>
      <c r="C19" s="63">
        <f t="shared" si="0"/>
        <v>123.1362467866324</v>
      </c>
      <c r="D19" s="58">
        <v>238</v>
      </c>
      <c r="E19" s="63">
        <v>61.2</v>
      </c>
      <c r="F19" s="58">
        <v>314</v>
      </c>
      <c r="G19" s="63">
        <v>80.7</v>
      </c>
      <c r="H19" s="58">
        <v>461</v>
      </c>
      <c r="I19" s="63">
        <v>118.5</v>
      </c>
      <c r="J19" s="58">
        <v>389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28" customFormat="1" ht="15" customHeight="1" x14ac:dyDescent="0.25">
      <c r="A20" s="79" t="s">
        <v>7586</v>
      </c>
      <c r="B20" s="58">
        <v>156</v>
      </c>
      <c r="C20" s="63">
        <f t="shared" si="0"/>
        <v>135.65217391304347</v>
      </c>
      <c r="D20" s="58">
        <v>81</v>
      </c>
      <c r="E20" s="63">
        <v>70.400000000000006</v>
      </c>
      <c r="F20" s="58">
        <v>72</v>
      </c>
      <c r="G20" s="63">
        <v>62.6</v>
      </c>
      <c r="H20" s="58">
        <v>150</v>
      </c>
      <c r="I20" s="63">
        <v>130.4</v>
      </c>
      <c r="J20" s="58">
        <v>115</v>
      </c>
      <c r="K20" s="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28" customFormat="1" ht="15" customHeight="1" x14ac:dyDescent="0.25">
      <c r="A21" s="79" t="s">
        <v>7587</v>
      </c>
      <c r="B21" s="58">
        <v>77</v>
      </c>
      <c r="C21" s="63">
        <f t="shared" si="0"/>
        <v>114.92537313432835</v>
      </c>
      <c r="D21" s="58">
        <v>31</v>
      </c>
      <c r="E21" s="63">
        <v>46.3</v>
      </c>
      <c r="F21" s="58">
        <v>33</v>
      </c>
      <c r="G21" s="63">
        <v>49.3</v>
      </c>
      <c r="H21" s="58">
        <v>83</v>
      </c>
      <c r="I21" s="63">
        <v>123.9</v>
      </c>
      <c r="J21" s="58">
        <v>67</v>
      </c>
      <c r="K21" s="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28" customFormat="1" ht="15" customHeight="1" x14ac:dyDescent="0.25">
      <c r="A22" s="79" t="s">
        <v>7588</v>
      </c>
      <c r="B22" s="58">
        <v>46</v>
      </c>
      <c r="C22" s="63">
        <f t="shared" si="0"/>
        <v>139.39393939393941</v>
      </c>
      <c r="D22" s="58">
        <v>24</v>
      </c>
      <c r="E22" s="63">
        <v>72.7</v>
      </c>
      <c r="F22" s="58">
        <v>36</v>
      </c>
      <c r="G22" s="63">
        <v>109.1</v>
      </c>
      <c r="H22" s="58">
        <v>56</v>
      </c>
      <c r="I22" s="63">
        <v>169.7</v>
      </c>
      <c r="J22" s="58">
        <v>33</v>
      </c>
      <c r="K22" s="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28" customFormat="1" ht="15" customHeight="1" x14ac:dyDescent="0.25">
      <c r="A23" s="79" t="s">
        <v>7589</v>
      </c>
      <c r="B23" s="58">
        <v>2</v>
      </c>
      <c r="C23" s="63">
        <f t="shared" si="0"/>
        <v>6.0606060606060606</v>
      </c>
      <c r="D23" s="58">
        <v>24</v>
      </c>
      <c r="E23" s="63">
        <v>72.7</v>
      </c>
      <c r="F23" s="58">
        <v>52</v>
      </c>
      <c r="G23" s="63">
        <v>157.6</v>
      </c>
      <c r="H23" s="58">
        <v>35</v>
      </c>
      <c r="I23" s="63">
        <v>106.1</v>
      </c>
      <c r="J23" s="58">
        <v>33</v>
      </c>
      <c r="K23" s="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28" customFormat="1" ht="15" customHeight="1" x14ac:dyDescent="0.25">
      <c r="A24" s="79" t="s">
        <v>5779</v>
      </c>
      <c r="B24" s="58">
        <v>198</v>
      </c>
      <c r="C24" s="63">
        <f t="shared" si="0"/>
        <v>140.42553191489361</v>
      </c>
      <c r="D24" s="58">
        <v>78</v>
      </c>
      <c r="E24" s="63">
        <v>55.3</v>
      </c>
      <c r="F24" s="58">
        <v>121</v>
      </c>
      <c r="G24" s="63">
        <v>85.8</v>
      </c>
      <c r="H24" s="58">
        <v>137</v>
      </c>
      <c r="I24" s="63">
        <v>97.2</v>
      </c>
      <c r="J24" s="58">
        <v>141</v>
      </c>
      <c r="K24" s="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28" customFormat="1" ht="15" customHeight="1" x14ac:dyDescent="0.25">
      <c r="A25" s="101" t="s">
        <v>7694</v>
      </c>
      <c r="B25" s="59">
        <v>30</v>
      </c>
      <c r="C25" s="64">
        <f t="shared" si="0"/>
        <v>52.631578947368418</v>
      </c>
      <c r="D25" s="59">
        <v>41</v>
      </c>
      <c r="E25" s="64">
        <v>71.900000000000006</v>
      </c>
      <c r="F25" s="59">
        <v>17</v>
      </c>
      <c r="G25" s="64">
        <v>29.8</v>
      </c>
      <c r="H25" s="59">
        <v>22</v>
      </c>
      <c r="I25" s="64">
        <v>38.6</v>
      </c>
      <c r="J25" s="59">
        <v>57</v>
      </c>
      <c r="K25" s="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41"/>
      <c r="G26" s="42"/>
      <c r="H26" s="42"/>
      <c r="I26" s="42"/>
      <c r="J26" s="42"/>
      <c r="K26" s="42"/>
    </row>
    <row r="27" spans="1:66" x14ac:dyDescent="0.25">
      <c r="A27" s="41"/>
      <c r="D27" s="27" t="s">
        <v>7698</v>
      </c>
      <c r="G27" s="31"/>
      <c r="H27" s="31"/>
      <c r="I27" s="31"/>
      <c r="J27" s="31"/>
      <c r="K27" s="31"/>
    </row>
    <row r="28" spans="1:66" x14ac:dyDescent="0.25">
      <c r="A28" s="30"/>
      <c r="G28" s="30"/>
      <c r="H28" s="30"/>
      <c r="I28" s="30"/>
      <c r="J28" s="30"/>
      <c r="K28" s="32"/>
    </row>
    <row r="29" spans="1:66" x14ac:dyDescent="0.25">
      <c r="A29" s="30"/>
      <c r="G29" s="30"/>
      <c r="H29" s="30"/>
      <c r="I29" s="30"/>
      <c r="J29" s="30"/>
      <c r="K29" s="32"/>
    </row>
    <row r="30" spans="1:66" x14ac:dyDescent="0.25">
      <c r="A30" s="30"/>
      <c r="G30" s="30"/>
      <c r="H30" s="30"/>
      <c r="I30" s="30"/>
      <c r="J30" s="30"/>
      <c r="K30" s="32"/>
    </row>
    <row r="31" spans="1:66" x14ac:dyDescent="0.25">
      <c r="A31" s="30"/>
      <c r="G31" s="30"/>
      <c r="H31" s="30"/>
      <c r="I31" s="30"/>
      <c r="J31" s="30"/>
      <c r="K31" s="32"/>
    </row>
    <row r="32" spans="1:66" x14ac:dyDescent="0.25">
      <c r="A32" s="30"/>
      <c r="G32" s="30"/>
      <c r="H32" s="30"/>
      <c r="I32" s="30"/>
      <c r="J32" s="30"/>
      <c r="K32" s="32"/>
    </row>
    <row r="33" spans="1:11" x14ac:dyDescent="0.25">
      <c r="A33" s="30"/>
      <c r="G33" s="30"/>
      <c r="H33" s="30"/>
      <c r="I33" s="30"/>
      <c r="J33" s="30"/>
      <c r="K33" s="32"/>
    </row>
    <row r="35" spans="1:11" x14ac:dyDescent="0.25">
      <c r="B35" s="41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x14ac:dyDescent="0.25">
      <c r="A2" s="247" t="s">
        <v>7663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ht="30" x14ac:dyDescent="0.25">
      <c r="A3" s="52" t="s">
        <v>7592</v>
      </c>
      <c r="B3" s="53">
        <v>2022</v>
      </c>
      <c r="C3" s="53" t="s">
        <v>7683</v>
      </c>
      <c r="D3" s="53">
        <v>2021</v>
      </c>
      <c r="E3" s="53" t="s">
        <v>7684</v>
      </c>
      <c r="F3" s="53">
        <v>2020</v>
      </c>
      <c r="G3" s="53" t="s">
        <v>7685</v>
      </c>
      <c r="H3" s="53">
        <v>2019</v>
      </c>
      <c r="I3" s="53" t="s">
        <v>7686</v>
      </c>
      <c r="J3" s="53">
        <v>2018</v>
      </c>
    </row>
    <row r="4" spans="1:34" s="28" customFormat="1" ht="15" customHeight="1" x14ac:dyDescent="0.25">
      <c r="A4" s="103" t="s">
        <v>7695</v>
      </c>
      <c r="B4" s="84">
        <v>242</v>
      </c>
      <c r="C4" s="89">
        <f>(B4/J4)*100</f>
        <v>78.317152103559877</v>
      </c>
      <c r="D4" s="84">
        <v>241</v>
      </c>
      <c r="E4" s="89">
        <v>78</v>
      </c>
      <c r="F4" s="84">
        <v>147</v>
      </c>
      <c r="G4" s="89">
        <v>47.6</v>
      </c>
      <c r="H4" s="84">
        <v>293</v>
      </c>
      <c r="I4" s="89">
        <v>94.8</v>
      </c>
      <c r="J4" s="84">
        <v>309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80" t="s">
        <v>7586</v>
      </c>
      <c r="B5" s="58">
        <v>13</v>
      </c>
      <c r="C5" s="89">
        <f t="shared" ref="C5:C18" si="0">(B5/J5)*100</f>
        <v>81.25</v>
      </c>
      <c r="D5" s="58">
        <v>4</v>
      </c>
      <c r="E5" s="65">
        <v>25</v>
      </c>
      <c r="F5" s="58">
        <v>18</v>
      </c>
      <c r="G5" s="65">
        <v>112.5</v>
      </c>
      <c r="H5" s="58">
        <v>12</v>
      </c>
      <c r="I5" s="65">
        <v>75</v>
      </c>
      <c r="J5" s="58">
        <v>16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80" t="s">
        <v>7587</v>
      </c>
      <c r="B6" s="58">
        <v>6</v>
      </c>
      <c r="C6" s="89">
        <f t="shared" si="0"/>
        <v>200</v>
      </c>
      <c r="D6" s="58" t="s">
        <v>831</v>
      </c>
      <c r="E6" s="65" t="s">
        <v>6699</v>
      </c>
      <c r="F6" s="58">
        <v>2</v>
      </c>
      <c r="G6" s="65">
        <v>66.7</v>
      </c>
      <c r="H6" s="58">
        <v>6</v>
      </c>
      <c r="I6" s="65">
        <v>200</v>
      </c>
      <c r="J6" s="58">
        <v>3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80" t="s">
        <v>7588</v>
      </c>
      <c r="B7" s="58">
        <v>90</v>
      </c>
      <c r="C7" s="89">
        <f t="shared" si="0"/>
        <v>140.625</v>
      </c>
      <c r="D7" s="58">
        <v>27</v>
      </c>
      <c r="E7" s="65">
        <v>42.2</v>
      </c>
      <c r="F7" s="58">
        <v>33</v>
      </c>
      <c r="G7" s="65">
        <v>51.6</v>
      </c>
      <c r="H7" s="58">
        <v>115</v>
      </c>
      <c r="I7" s="65">
        <v>179.7</v>
      </c>
      <c r="J7" s="58">
        <v>64</v>
      </c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80" t="s">
        <v>7589</v>
      </c>
      <c r="B8" s="58">
        <v>1</v>
      </c>
      <c r="C8" s="65" t="s">
        <v>6699</v>
      </c>
      <c r="D8" s="58">
        <v>2</v>
      </c>
      <c r="E8" s="65" t="s">
        <v>6699</v>
      </c>
      <c r="F8" s="58" t="s">
        <v>831</v>
      </c>
      <c r="G8" s="65" t="s">
        <v>6699</v>
      </c>
      <c r="H8" s="58" t="s">
        <v>831</v>
      </c>
      <c r="I8" s="65" t="s">
        <v>6699</v>
      </c>
      <c r="J8" s="58" t="s">
        <v>831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80" t="s">
        <v>5779</v>
      </c>
      <c r="B9" s="58">
        <v>132</v>
      </c>
      <c r="C9" s="89">
        <f t="shared" si="0"/>
        <v>58.407079646017699</v>
      </c>
      <c r="D9" s="58">
        <v>208</v>
      </c>
      <c r="E9" s="65">
        <v>92</v>
      </c>
      <c r="F9" s="58">
        <v>94</v>
      </c>
      <c r="G9" s="65">
        <v>91.7</v>
      </c>
      <c r="H9" s="58">
        <v>160</v>
      </c>
      <c r="I9" s="65">
        <v>70.8</v>
      </c>
      <c r="J9" s="58">
        <v>226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103" t="s">
        <v>7696</v>
      </c>
      <c r="B10" s="58">
        <v>92</v>
      </c>
      <c r="C10" s="89">
        <f t="shared" si="0"/>
        <v>62.585034013605444</v>
      </c>
      <c r="D10" s="58">
        <v>27</v>
      </c>
      <c r="E10" s="65">
        <v>18.399999999999999</v>
      </c>
      <c r="F10" s="58">
        <v>66</v>
      </c>
      <c r="G10" s="65">
        <v>44.9</v>
      </c>
      <c r="H10" s="58">
        <v>155</v>
      </c>
      <c r="I10" s="65">
        <v>105.5</v>
      </c>
      <c r="J10" s="58">
        <v>147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6" t="s">
        <v>7639</v>
      </c>
      <c r="B11" s="58">
        <v>130588</v>
      </c>
      <c r="C11" s="89">
        <f t="shared" si="0"/>
        <v>133.31291600310345</v>
      </c>
      <c r="D11" s="58">
        <v>57097</v>
      </c>
      <c r="E11" s="65">
        <v>58.3</v>
      </c>
      <c r="F11" s="58">
        <v>45576</v>
      </c>
      <c r="G11" s="65">
        <v>46.5</v>
      </c>
      <c r="H11" s="58">
        <v>157650</v>
      </c>
      <c r="I11" s="65">
        <v>160.9</v>
      </c>
      <c r="J11" s="58">
        <v>97956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6" t="s">
        <v>7644</v>
      </c>
      <c r="B12" s="63">
        <v>79.400000000000006</v>
      </c>
      <c r="C12" s="89">
        <f t="shared" si="0"/>
        <v>96.826401649720282</v>
      </c>
      <c r="D12" s="63">
        <v>80.099999999999994</v>
      </c>
      <c r="E12" s="65">
        <v>97.7</v>
      </c>
      <c r="F12" s="63">
        <v>82.1</v>
      </c>
      <c r="G12" s="65">
        <v>100.1</v>
      </c>
      <c r="H12" s="63">
        <v>35.600327888842969</v>
      </c>
      <c r="I12" s="65">
        <v>43.4</v>
      </c>
      <c r="J12" s="63">
        <v>82.002427692436484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6" t="s">
        <v>7633</v>
      </c>
      <c r="B13" s="58">
        <v>255</v>
      </c>
      <c r="C13" s="89">
        <f t="shared" si="0"/>
        <v>184.78260869565219</v>
      </c>
      <c r="D13" s="58">
        <v>112</v>
      </c>
      <c r="E13" s="65">
        <v>81.2</v>
      </c>
      <c r="F13" s="58">
        <v>99</v>
      </c>
      <c r="G13" s="65">
        <v>71.7</v>
      </c>
      <c r="H13" s="58">
        <v>202</v>
      </c>
      <c r="I13" s="65">
        <v>146.4</v>
      </c>
      <c r="J13" s="58">
        <v>138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6" t="s">
        <v>7634</v>
      </c>
      <c r="B14" s="58">
        <v>582</v>
      </c>
      <c r="C14" s="89">
        <f t="shared" si="0"/>
        <v>110.64638783269962</v>
      </c>
      <c r="D14" s="58">
        <v>394</v>
      </c>
      <c r="E14" s="65">
        <v>75.3</v>
      </c>
      <c r="F14" s="58">
        <v>273</v>
      </c>
      <c r="G14" s="65">
        <v>51.9</v>
      </c>
      <c r="H14" s="58">
        <v>552</v>
      </c>
      <c r="I14" s="65">
        <v>105</v>
      </c>
      <c r="J14" s="58">
        <v>526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6" t="s">
        <v>7635</v>
      </c>
      <c r="B15" s="58">
        <v>87</v>
      </c>
      <c r="C15" s="89">
        <f t="shared" si="0"/>
        <v>122.53521126760563</v>
      </c>
      <c r="D15" s="58">
        <v>30</v>
      </c>
      <c r="E15" s="65">
        <v>42.3</v>
      </c>
      <c r="F15" s="58">
        <v>42</v>
      </c>
      <c r="G15" s="65">
        <v>59.2</v>
      </c>
      <c r="H15" s="58">
        <v>107</v>
      </c>
      <c r="I15" s="65">
        <v>150.69999999999999</v>
      </c>
      <c r="J15" s="58">
        <v>71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6" t="s">
        <v>7636</v>
      </c>
      <c r="B16" s="58">
        <v>467</v>
      </c>
      <c r="C16" s="89">
        <f t="shared" si="0"/>
        <v>131.17977528089887</v>
      </c>
      <c r="D16" s="58">
        <v>311</v>
      </c>
      <c r="E16" s="65">
        <v>87.4</v>
      </c>
      <c r="F16" s="58">
        <v>308</v>
      </c>
      <c r="G16" s="65">
        <v>86.5</v>
      </c>
      <c r="H16" s="58">
        <v>347</v>
      </c>
      <c r="I16" s="65">
        <v>97.5</v>
      </c>
      <c r="J16" s="58">
        <v>356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8" customFormat="1" ht="15" customHeight="1" x14ac:dyDescent="0.25">
      <c r="A17" s="56" t="s">
        <v>7637</v>
      </c>
      <c r="B17" s="58">
        <v>185</v>
      </c>
      <c r="C17" s="89">
        <f t="shared" si="0"/>
        <v>108.18713450292398</v>
      </c>
      <c r="D17" s="58">
        <v>168</v>
      </c>
      <c r="E17" s="65">
        <v>98.3</v>
      </c>
      <c r="F17" s="58">
        <v>189</v>
      </c>
      <c r="G17" s="65">
        <v>110.5</v>
      </c>
      <c r="H17" s="58">
        <v>83</v>
      </c>
      <c r="I17" s="65">
        <v>48.5</v>
      </c>
      <c r="J17" s="58">
        <v>171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8" customFormat="1" ht="15" customHeight="1" x14ac:dyDescent="0.25">
      <c r="A18" s="56" t="s">
        <v>7638</v>
      </c>
      <c r="B18" s="58">
        <v>963</v>
      </c>
      <c r="C18" s="89">
        <f t="shared" si="0"/>
        <v>119.47890818858559</v>
      </c>
      <c r="D18" s="58">
        <v>690</v>
      </c>
      <c r="E18" s="65">
        <v>85.6</v>
      </c>
      <c r="F18" s="58">
        <v>529</v>
      </c>
      <c r="G18" s="65">
        <v>65.599999999999994</v>
      </c>
      <c r="H18" s="58">
        <v>565</v>
      </c>
      <c r="I18" s="65">
        <v>69.900000000000006</v>
      </c>
      <c r="J18" s="58">
        <v>806</v>
      </c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8" customFormat="1" ht="15" customHeight="1" x14ac:dyDescent="0.25">
      <c r="A19" s="85" t="s">
        <v>7590</v>
      </c>
      <c r="B19" s="64">
        <v>35.4</v>
      </c>
      <c r="C19" s="106">
        <v>95.9</v>
      </c>
      <c r="D19" s="64">
        <v>37.200000000000003</v>
      </c>
      <c r="E19" s="66">
        <v>100.8</v>
      </c>
      <c r="F19" s="64">
        <v>36.5</v>
      </c>
      <c r="G19" s="66">
        <v>98.9</v>
      </c>
      <c r="H19" s="64">
        <v>25.60036248300861</v>
      </c>
      <c r="I19" s="66">
        <v>69.400000000000006</v>
      </c>
      <c r="J19" s="64">
        <v>36.870997255260754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5">
      <c r="A20" s="49"/>
    </row>
    <row r="23" spans="1:34" x14ac:dyDescent="0.25">
      <c r="H23" s="104"/>
    </row>
  </sheetData>
  <mergeCells count="2">
    <mergeCell ref="A1:J1"/>
    <mergeCell ref="A2:J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0" tint="-0.499984740745262"/>
  </sheetPr>
  <dimension ref="A1:BQ496"/>
  <sheetViews>
    <sheetView topLeftCell="F268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9.42578125" style="10" bestFit="1" customWidth="1"/>
    <col min="3" max="3" width="7.85546875" style="10" bestFit="1" customWidth="1"/>
    <col min="4" max="4" width="4.85546875" style="10" bestFit="1" customWidth="1"/>
    <col min="5" max="5" width="6.28515625" style="10" bestFit="1" customWidth="1"/>
    <col min="6" max="6" width="6.140625" style="10" bestFit="1" customWidth="1"/>
    <col min="7" max="7" width="13" style="10" bestFit="1" customWidth="1"/>
    <col min="8" max="8" width="8.28515625" style="10" bestFit="1" customWidth="1"/>
    <col min="9" max="9" width="9.28515625" style="10" bestFit="1" customWidth="1"/>
    <col min="10" max="10" width="78.5703125" style="10" bestFit="1" customWidth="1"/>
    <col min="11" max="11" width="81.140625" style="10" bestFit="1" customWidth="1"/>
    <col min="12" max="12" width="34.5703125" style="10" bestFit="1" customWidth="1"/>
    <col min="13" max="13" width="8" style="10" bestFit="1" customWidth="1"/>
    <col min="14" max="14" width="5.42578125" style="10" bestFit="1" customWidth="1"/>
    <col min="15" max="16" width="6.42578125" style="10" bestFit="1" customWidth="1"/>
    <col min="17" max="17" width="26.140625" style="10" bestFit="1" customWidth="1"/>
    <col min="18" max="18" width="18" style="10" bestFit="1" customWidth="1"/>
    <col min="19" max="19" width="10.42578125" style="10" bestFit="1" customWidth="1"/>
    <col min="20" max="20" width="7" style="10" bestFit="1" customWidth="1"/>
    <col min="21" max="21" width="18" style="10" bestFit="1" customWidth="1"/>
    <col min="22" max="22" width="45.7109375" style="10" bestFit="1" customWidth="1"/>
    <col min="23" max="23" width="81.140625" style="10" bestFit="1" customWidth="1"/>
    <col min="24" max="24" width="24.42578125" style="10" bestFit="1" customWidth="1"/>
    <col min="25" max="25" width="34.7109375" style="10" bestFit="1" customWidth="1"/>
    <col min="26" max="26" width="9.140625" style="10" bestFit="1" customWidth="1"/>
    <col min="27" max="27" width="6.5703125" style="10" bestFit="1" customWidth="1"/>
    <col min="28" max="28" width="7.5703125" style="10" bestFit="1" customWidth="1"/>
    <col min="29" max="29" width="22.85546875" style="10" bestFit="1" customWidth="1"/>
    <col min="30" max="30" width="7.5703125" style="10" bestFit="1" customWidth="1"/>
    <col min="31" max="31" width="29" style="10" bestFit="1" customWidth="1"/>
    <col min="32" max="32" width="10.42578125" style="10" bestFit="1" customWidth="1"/>
    <col min="33" max="33" width="8.140625" style="10" bestFit="1" customWidth="1"/>
    <col min="34" max="34" width="13.5703125" style="10" bestFit="1" customWidth="1"/>
    <col min="35" max="35" width="36.7109375" style="10" bestFit="1" customWidth="1"/>
    <col min="36" max="36" width="81.140625" style="10" bestFit="1" customWidth="1"/>
    <col min="37" max="37" width="36.28515625" style="10" bestFit="1" customWidth="1"/>
    <col min="38" max="38" width="35" style="10" bestFit="1" customWidth="1"/>
    <col min="39" max="39" width="17.7109375" style="10" bestFit="1" customWidth="1"/>
    <col min="40" max="40" width="9" style="10" bestFit="1" customWidth="1"/>
    <col min="41" max="41" width="6.42578125" style="10" bestFit="1" customWidth="1"/>
    <col min="42" max="43" width="7.42578125" style="10" bestFit="1" customWidth="1"/>
    <col min="44" max="44" width="24.5703125" style="10" bestFit="1" customWidth="1"/>
    <col min="45" max="45" width="10.42578125" style="10" bestFit="1" customWidth="1"/>
    <col min="46" max="46" width="8" style="10" bestFit="1" customWidth="1"/>
    <col min="47" max="47" width="13.5703125" style="10" bestFit="1" customWidth="1"/>
    <col min="48" max="48" width="31.42578125" style="10" bestFit="1" customWidth="1"/>
    <col min="49" max="49" width="81.140625" style="10" bestFit="1" customWidth="1"/>
    <col min="50" max="50" width="11.28515625" style="10" bestFit="1" customWidth="1"/>
    <col min="51" max="51" width="36.5703125" style="10" bestFit="1" customWidth="1"/>
    <col min="52" max="52" width="12.140625" style="10" bestFit="1" customWidth="1"/>
    <col min="53" max="53" width="26.85546875" style="10" bestFit="1" customWidth="1"/>
    <col min="54" max="54" width="10.5703125" style="10" bestFit="1" customWidth="1"/>
    <col min="55" max="55" width="13.28515625" style="10" bestFit="1" customWidth="1"/>
    <col min="56" max="56" width="12.140625" style="10" bestFit="1" customWidth="1"/>
    <col min="57" max="57" width="7.85546875" style="10" bestFit="1" customWidth="1"/>
    <col min="58" max="58" width="13.5703125" style="10" bestFit="1" customWidth="1"/>
    <col min="59" max="59" width="12.85546875" style="10" bestFit="1" customWidth="1"/>
    <col min="60" max="60" width="12.140625" style="10" bestFit="1" customWidth="1"/>
    <col min="61" max="62" width="11.140625" style="10" bestFit="1" customWidth="1"/>
    <col min="63" max="63" width="7.85546875" style="10" bestFit="1" customWidth="1"/>
    <col min="64" max="64" width="7.5703125" style="10" bestFit="1" customWidth="1"/>
    <col min="65" max="65" width="6.85546875" style="10" bestFit="1" customWidth="1"/>
    <col min="66" max="66" width="5.42578125" style="10" bestFit="1" customWidth="1"/>
    <col min="67" max="67" width="9.5703125" style="10" bestFit="1" customWidth="1"/>
    <col min="68" max="69" width="11.42578125" style="10" bestFit="1" customWidth="1"/>
    <col min="70" max="70" width="12.7109375" style="10" bestFit="1" customWidth="1"/>
    <col min="71" max="16384" width="9.140625" style="10"/>
  </cols>
  <sheetData>
    <row r="1" spans="1:69" x14ac:dyDescent="0.2">
      <c r="A1" s="10" t="s">
        <v>1603</v>
      </c>
      <c r="B1" s="10" t="s">
        <v>6095</v>
      </c>
      <c r="C1" s="10" t="s">
        <v>1604</v>
      </c>
      <c r="D1" s="10" t="s">
        <v>1605</v>
      </c>
      <c r="E1" s="10" t="s">
        <v>1606</v>
      </c>
      <c r="F1" s="10" t="s">
        <v>1607</v>
      </c>
      <c r="G1" s="10" t="s">
        <v>1608</v>
      </c>
      <c r="H1" s="10" t="s">
        <v>1609</v>
      </c>
      <c r="I1" s="10" t="s">
        <v>1610</v>
      </c>
      <c r="J1" s="10" t="s">
        <v>1611</v>
      </c>
      <c r="K1" s="10" t="s">
        <v>1612</v>
      </c>
      <c r="L1" s="10" t="s">
        <v>1613</v>
      </c>
      <c r="M1" s="10" t="s">
        <v>1614</v>
      </c>
      <c r="N1" s="10" t="s">
        <v>1615</v>
      </c>
      <c r="O1" s="10" t="s">
        <v>1616</v>
      </c>
      <c r="P1" s="10" t="s">
        <v>1617</v>
      </c>
      <c r="Q1" s="10" t="s">
        <v>1618</v>
      </c>
      <c r="R1" s="10" t="s">
        <v>1619</v>
      </c>
      <c r="S1" s="10" t="s">
        <v>1620</v>
      </c>
      <c r="T1" s="10" t="s">
        <v>1621</v>
      </c>
      <c r="U1" s="10" t="s">
        <v>1622</v>
      </c>
      <c r="V1" s="10" t="s">
        <v>1623</v>
      </c>
      <c r="W1" s="10" t="s">
        <v>1624</v>
      </c>
      <c r="X1" s="10" t="s">
        <v>1625</v>
      </c>
      <c r="Y1" s="10" t="s">
        <v>1626</v>
      </c>
      <c r="Z1" s="10" t="s">
        <v>1627</v>
      </c>
      <c r="AA1" s="10" t="s">
        <v>1628</v>
      </c>
      <c r="AB1" s="10" t="s">
        <v>1629</v>
      </c>
      <c r="AC1" s="10" t="s">
        <v>1630</v>
      </c>
      <c r="AD1" s="10" t="s">
        <v>1631</v>
      </c>
      <c r="AE1" s="10" t="s">
        <v>1632</v>
      </c>
      <c r="AF1" s="10" t="s">
        <v>1633</v>
      </c>
      <c r="AG1" s="10" t="s">
        <v>1634</v>
      </c>
      <c r="AH1" s="10" t="s">
        <v>1635</v>
      </c>
      <c r="AI1" s="10" t="s">
        <v>1636</v>
      </c>
      <c r="AJ1" s="10" t="s">
        <v>1637</v>
      </c>
      <c r="AK1" s="10" t="s">
        <v>1638</v>
      </c>
      <c r="AL1" s="10" t="s">
        <v>1639</v>
      </c>
      <c r="AM1" s="10" t="s">
        <v>1640</v>
      </c>
      <c r="AN1" s="10" t="s">
        <v>1641</v>
      </c>
      <c r="AO1" s="10" t="s">
        <v>1642</v>
      </c>
      <c r="AP1" s="10" t="s">
        <v>1643</v>
      </c>
      <c r="AQ1" s="10" t="s">
        <v>1644</v>
      </c>
      <c r="AR1" s="10" t="s">
        <v>1645</v>
      </c>
      <c r="AS1" s="10" t="s">
        <v>1646</v>
      </c>
      <c r="AT1" s="10" t="s">
        <v>1647</v>
      </c>
      <c r="AU1" s="10" t="s">
        <v>1648</v>
      </c>
      <c r="AV1" s="10" t="s">
        <v>1649</v>
      </c>
      <c r="AW1" s="10" t="s">
        <v>1650</v>
      </c>
      <c r="AX1" s="10" t="s">
        <v>1651</v>
      </c>
      <c r="AY1" s="10" t="s">
        <v>1652</v>
      </c>
      <c r="AZ1" s="10" t="s">
        <v>1653</v>
      </c>
      <c r="BA1" s="10" t="s">
        <v>1654</v>
      </c>
      <c r="BB1" s="10" t="s">
        <v>1655</v>
      </c>
      <c r="BC1" s="10" t="s">
        <v>1656</v>
      </c>
      <c r="BD1" s="10" t="s">
        <v>1657</v>
      </c>
      <c r="BE1" s="10" t="s">
        <v>1658</v>
      </c>
      <c r="BF1" s="10" t="s">
        <v>1659</v>
      </c>
      <c r="BG1" s="10" t="s">
        <v>1660</v>
      </c>
      <c r="BH1" s="10" t="s">
        <v>1661</v>
      </c>
      <c r="BI1" s="10" t="s">
        <v>1662</v>
      </c>
      <c r="BJ1" s="10" t="s">
        <v>1663</v>
      </c>
      <c r="BK1" s="10" t="s">
        <v>1664</v>
      </c>
      <c r="BL1" s="10" t="s">
        <v>1665</v>
      </c>
      <c r="BM1" s="10" t="s">
        <v>1666</v>
      </c>
      <c r="BN1" s="10" t="s">
        <v>1667</v>
      </c>
      <c r="BO1" s="10" t="s">
        <v>1668</v>
      </c>
      <c r="BP1" s="10" t="s">
        <v>1669</v>
      </c>
      <c r="BQ1" s="10" t="s">
        <v>1670</v>
      </c>
    </row>
    <row r="2" spans="1:69" x14ac:dyDescent="0.2">
      <c r="A2" s="10" t="str">
        <f>TRIM(Tabulka_Dotaz_z_SqlDivadla[[#This Row],[ID2]])</f>
        <v>01/001111</v>
      </c>
      <c r="B2" s="10" t="s">
        <v>6092</v>
      </c>
      <c r="C2" s="10" t="s">
        <v>1671</v>
      </c>
      <c r="D2" s="10" t="s">
        <v>1714</v>
      </c>
      <c r="E2" s="10" t="s">
        <v>163</v>
      </c>
      <c r="F2" s="10" t="s">
        <v>163</v>
      </c>
      <c r="G2" s="10" t="s">
        <v>1672</v>
      </c>
      <c r="H2" s="10" t="s">
        <v>782</v>
      </c>
      <c r="I2" s="10" t="s">
        <v>1673</v>
      </c>
      <c r="J2" s="10" t="s">
        <v>6882</v>
      </c>
      <c r="K2" s="10" t="s">
        <v>6883</v>
      </c>
      <c r="L2" s="10" t="s">
        <v>1674</v>
      </c>
      <c r="P2" s="10" t="s">
        <v>1675</v>
      </c>
      <c r="Q2" s="10" t="s">
        <v>1676</v>
      </c>
      <c r="R2" s="10" t="s">
        <v>5824</v>
      </c>
      <c r="U2" s="10" t="s">
        <v>163</v>
      </c>
      <c r="V2" s="10" t="s">
        <v>1677</v>
      </c>
      <c r="X2" s="10" t="s">
        <v>5825</v>
      </c>
      <c r="Y2" s="10" t="s">
        <v>1678</v>
      </c>
      <c r="AC2" s="10" t="s">
        <v>1679</v>
      </c>
      <c r="AD2" s="10" t="s">
        <v>1675</v>
      </c>
      <c r="AE2" s="10" t="s">
        <v>5826</v>
      </c>
      <c r="AH2" s="10" t="s">
        <v>1680</v>
      </c>
      <c r="AI2" s="10" t="s">
        <v>5827</v>
      </c>
      <c r="AJ2" s="10" t="s">
        <v>1681</v>
      </c>
      <c r="AK2" s="10" t="s">
        <v>1682</v>
      </c>
      <c r="AX2" s="13"/>
      <c r="AZ2" s="13">
        <v>1</v>
      </c>
      <c r="BB2" s="10">
        <v>0</v>
      </c>
      <c r="BC2" s="13">
        <v>40855</v>
      </c>
      <c r="BD2" s="13"/>
      <c r="BE2" s="10">
        <v>1</v>
      </c>
      <c r="BF2" s="10">
        <v>1</v>
      </c>
      <c r="BG2" s="10">
        <v>1</v>
      </c>
      <c r="BH2" s="13">
        <v>39378</v>
      </c>
      <c r="BI2" s="13"/>
      <c r="BJ2" s="13"/>
      <c r="BK2" s="10">
        <v>0</v>
      </c>
      <c r="BL2" s="10">
        <v>0</v>
      </c>
      <c r="BM2" s="10">
        <v>30054</v>
      </c>
      <c r="BN2" s="10">
        <v>1</v>
      </c>
    </row>
    <row r="3" spans="1:69" x14ac:dyDescent="0.2">
      <c r="A3" s="10" t="str">
        <f>TRIM(Tabulka_Dotaz_z_SqlDivadla[[#This Row],[ID2]])</f>
        <v>01/002111</v>
      </c>
      <c r="B3" s="10" t="s">
        <v>1084</v>
      </c>
      <c r="C3" s="10" t="s">
        <v>1683</v>
      </c>
      <c r="D3" s="10" t="s">
        <v>1714</v>
      </c>
      <c r="E3" s="10" t="s">
        <v>163</v>
      </c>
      <c r="F3" s="10" t="s">
        <v>163</v>
      </c>
      <c r="G3" s="10" t="s">
        <v>1672</v>
      </c>
      <c r="H3" s="10" t="s">
        <v>782</v>
      </c>
      <c r="I3" s="10" t="s">
        <v>1673</v>
      </c>
      <c r="J3" s="10" t="s">
        <v>1684</v>
      </c>
      <c r="K3" s="10" t="s">
        <v>1685</v>
      </c>
      <c r="L3" s="10" t="s">
        <v>1686</v>
      </c>
      <c r="P3" s="10" t="s">
        <v>1687</v>
      </c>
      <c r="Q3" s="10" t="s">
        <v>1688</v>
      </c>
      <c r="R3" s="10" t="s">
        <v>5828</v>
      </c>
      <c r="S3" s="10" t="s">
        <v>1689</v>
      </c>
      <c r="U3" s="10" t="s">
        <v>163</v>
      </c>
      <c r="V3" s="10" t="s">
        <v>1690</v>
      </c>
      <c r="X3" s="10" t="s">
        <v>1691</v>
      </c>
      <c r="Y3" s="10" t="s">
        <v>1692</v>
      </c>
      <c r="AC3" s="10" t="s">
        <v>1679</v>
      </c>
      <c r="AD3" s="10" t="s">
        <v>1687</v>
      </c>
      <c r="AE3" s="10" t="s">
        <v>1693</v>
      </c>
      <c r="AH3" s="10" t="s">
        <v>1694</v>
      </c>
      <c r="AI3" s="10" t="s">
        <v>1695</v>
      </c>
      <c r="AJ3" s="10" t="s">
        <v>1696</v>
      </c>
      <c r="AK3" s="10" t="s">
        <v>1697</v>
      </c>
      <c r="AR3" s="10" t="s">
        <v>1698</v>
      </c>
      <c r="AX3" s="13"/>
      <c r="AZ3" s="13"/>
      <c r="BB3" s="10">
        <v>0</v>
      </c>
      <c r="BC3" s="13">
        <v>40807</v>
      </c>
      <c r="BD3" s="13"/>
      <c r="BE3" s="10">
        <v>1</v>
      </c>
      <c r="BF3" s="10">
        <v>1</v>
      </c>
      <c r="BG3" s="10">
        <v>1</v>
      </c>
      <c r="BH3" s="13"/>
      <c r="BI3" s="13"/>
      <c r="BJ3" s="13"/>
      <c r="BK3" s="10">
        <v>0</v>
      </c>
      <c r="BL3" s="10">
        <v>0</v>
      </c>
      <c r="BM3" s="10">
        <v>30050</v>
      </c>
      <c r="BN3" s="10">
        <v>2</v>
      </c>
    </row>
    <row r="4" spans="1:69" x14ac:dyDescent="0.2">
      <c r="A4" s="10" t="str">
        <f>TRIM(Tabulka_Dotaz_z_SqlDivadla[[#This Row],[ID2]])</f>
        <v>01/003111</v>
      </c>
      <c r="B4" s="10" t="s">
        <v>1225</v>
      </c>
      <c r="C4" s="10" t="s">
        <v>1699</v>
      </c>
      <c r="D4" s="10" t="s">
        <v>1714</v>
      </c>
      <c r="E4" s="10" t="s">
        <v>163</v>
      </c>
      <c r="F4" s="10" t="s">
        <v>163</v>
      </c>
      <c r="G4" s="10" t="s">
        <v>1672</v>
      </c>
      <c r="H4" s="10" t="s">
        <v>782</v>
      </c>
      <c r="I4" s="10" t="s">
        <v>1673</v>
      </c>
      <c r="J4" s="10" t="s">
        <v>1700</v>
      </c>
      <c r="K4" s="10" t="s">
        <v>1701</v>
      </c>
      <c r="L4" s="10" t="s">
        <v>1702</v>
      </c>
      <c r="P4" s="10" t="s">
        <v>1687</v>
      </c>
      <c r="Q4" s="10" t="s">
        <v>1688</v>
      </c>
      <c r="R4" s="10" t="s">
        <v>1703</v>
      </c>
      <c r="U4" s="10" t="s">
        <v>163</v>
      </c>
      <c r="V4" s="10" t="s">
        <v>1704</v>
      </c>
      <c r="X4" s="10" t="s">
        <v>1705</v>
      </c>
      <c r="Y4" s="10" t="s">
        <v>1706</v>
      </c>
      <c r="AC4" s="10" t="s">
        <v>1679</v>
      </c>
      <c r="AD4" s="10" t="s">
        <v>1687</v>
      </c>
      <c r="AE4" s="10" t="s">
        <v>1707</v>
      </c>
      <c r="AF4" s="10" t="s">
        <v>1708</v>
      </c>
      <c r="AH4" s="10" t="s">
        <v>1709</v>
      </c>
      <c r="AI4" s="10" t="s">
        <v>1710</v>
      </c>
      <c r="AK4" s="10" t="s">
        <v>1711</v>
      </c>
      <c r="AR4" s="10" t="s">
        <v>1712</v>
      </c>
      <c r="AX4" s="13"/>
      <c r="AZ4" s="13"/>
      <c r="BB4" s="10">
        <v>0</v>
      </c>
      <c r="BC4" s="13">
        <v>40807</v>
      </c>
      <c r="BD4" s="13"/>
      <c r="BE4" s="10">
        <v>1</v>
      </c>
      <c r="BF4" s="10">
        <v>1</v>
      </c>
      <c r="BG4" s="10">
        <v>1</v>
      </c>
      <c r="BH4" s="13"/>
      <c r="BI4" s="13"/>
      <c r="BJ4" s="13"/>
      <c r="BK4" s="10">
        <v>0</v>
      </c>
      <c r="BL4" s="10">
        <v>0</v>
      </c>
      <c r="BM4" s="10">
        <v>30049</v>
      </c>
      <c r="BN4" s="10">
        <v>3</v>
      </c>
    </row>
    <row r="5" spans="1:69" x14ac:dyDescent="0.2">
      <c r="A5" s="10" t="str">
        <f>TRIM(Tabulka_Dotaz_z_SqlDivadla[[#This Row],[ID2]])</f>
        <v>01/004111</v>
      </c>
      <c r="B5" s="10" t="s">
        <v>1236</v>
      </c>
      <c r="C5" s="10" t="s">
        <v>1713</v>
      </c>
      <c r="D5" s="10" t="s">
        <v>4006</v>
      </c>
      <c r="E5" s="10" t="s">
        <v>163</v>
      </c>
      <c r="F5" s="10" t="s">
        <v>163</v>
      </c>
      <c r="G5" s="10" t="s">
        <v>1714</v>
      </c>
      <c r="H5" s="10" t="s">
        <v>782</v>
      </c>
      <c r="I5" s="10" t="s">
        <v>1673</v>
      </c>
      <c r="J5" s="10" t="s">
        <v>1715</v>
      </c>
      <c r="K5" s="10" t="s">
        <v>1716</v>
      </c>
      <c r="L5" s="10" t="s">
        <v>1717</v>
      </c>
      <c r="P5" s="10" t="s">
        <v>1718</v>
      </c>
      <c r="Q5" s="10" t="s">
        <v>1688</v>
      </c>
      <c r="R5" s="10" t="s">
        <v>1719</v>
      </c>
      <c r="U5" s="10" t="s">
        <v>163</v>
      </c>
      <c r="V5" s="10" t="s">
        <v>1720</v>
      </c>
      <c r="X5" s="10" t="s">
        <v>6884</v>
      </c>
      <c r="Y5" s="10" t="s">
        <v>1721</v>
      </c>
      <c r="AC5" s="10" t="s">
        <v>1679</v>
      </c>
      <c r="AD5" s="10" t="s">
        <v>1718</v>
      </c>
      <c r="AE5" s="10" t="s">
        <v>1722</v>
      </c>
      <c r="AH5" s="10" t="s">
        <v>1723</v>
      </c>
      <c r="AI5" s="10" t="s">
        <v>1724</v>
      </c>
      <c r="AJ5" s="10" t="s">
        <v>1725</v>
      </c>
      <c r="AK5" s="10" t="s">
        <v>1726</v>
      </c>
      <c r="AR5" s="10" t="s">
        <v>1727</v>
      </c>
      <c r="AX5" s="13"/>
      <c r="AZ5" s="13"/>
      <c r="BB5" s="10">
        <v>0</v>
      </c>
      <c r="BC5" s="13">
        <v>40807</v>
      </c>
      <c r="BD5" s="13"/>
      <c r="BE5" s="10">
        <v>1</v>
      </c>
      <c r="BF5" s="10">
        <v>1</v>
      </c>
      <c r="BG5" s="10">
        <v>1</v>
      </c>
      <c r="BH5" s="13"/>
      <c r="BI5" s="13"/>
      <c r="BJ5" s="13"/>
      <c r="BK5" s="10">
        <v>0</v>
      </c>
      <c r="BL5" s="10">
        <v>0</v>
      </c>
      <c r="BM5" s="10">
        <v>30046</v>
      </c>
      <c r="BN5" s="10">
        <v>4</v>
      </c>
    </row>
    <row r="6" spans="1:69" x14ac:dyDescent="0.2">
      <c r="A6" s="10" t="str">
        <f>TRIM(Tabulka_Dotaz_z_SqlDivadla[[#This Row],[ID2]])</f>
        <v>01/005111</v>
      </c>
      <c r="B6" s="10" t="s">
        <v>1728</v>
      </c>
      <c r="C6" s="10" t="s">
        <v>1729</v>
      </c>
      <c r="D6" s="10" t="s">
        <v>4006</v>
      </c>
      <c r="E6" s="10" t="s">
        <v>163</v>
      </c>
      <c r="F6" s="10" t="s">
        <v>163</v>
      </c>
      <c r="G6" s="10" t="s">
        <v>1714</v>
      </c>
      <c r="H6" s="10" t="s">
        <v>782</v>
      </c>
      <c r="I6" s="10" t="s">
        <v>1673</v>
      </c>
      <c r="J6" s="10" t="s">
        <v>291</v>
      </c>
      <c r="K6" s="10" t="s">
        <v>1730</v>
      </c>
      <c r="L6" s="10" t="s">
        <v>1731</v>
      </c>
      <c r="P6" s="10" t="s">
        <v>1687</v>
      </c>
      <c r="Q6" s="10" t="s">
        <v>1688</v>
      </c>
      <c r="U6" s="10" t="s">
        <v>163</v>
      </c>
      <c r="X6" s="10" t="s">
        <v>1732</v>
      </c>
      <c r="AE6" s="10" t="s">
        <v>1733</v>
      </c>
      <c r="AI6" s="10" t="s">
        <v>1734</v>
      </c>
      <c r="AJ6" s="10" t="s">
        <v>1735</v>
      </c>
      <c r="AX6" s="13"/>
      <c r="AZ6" s="13">
        <v>37590</v>
      </c>
      <c r="BB6" s="10">
        <v>0</v>
      </c>
      <c r="BC6" s="13">
        <v>40807</v>
      </c>
      <c r="BD6" s="13"/>
      <c r="BE6" s="10">
        <v>0</v>
      </c>
      <c r="BF6" s="10">
        <v>0</v>
      </c>
      <c r="BG6" s="10">
        <v>0</v>
      </c>
      <c r="BH6" s="13"/>
      <c r="BI6" s="13"/>
      <c r="BJ6" s="13"/>
      <c r="BK6" s="10">
        <v>1</v>
      </c>
      <c r="BL6" s="10">
        <v>0</v>
      </c>
      <c r="BM6" s="10">
        <v>30044</v>
      </c>
      <c r="BN6" s="10">
        <v>5</v>
      </c>
    </row>
    <row r="7" spans="1:69" x14ac:dyDescent="0.2">
      <c r="A7" s="10" t="str">
        <f>TRIM(Tabulka_Dotaz_z_SqlDivadla[[#This Row],[ID2]])</f>
        <v>01/006111</v>
      </c>
      <c r="B7" s="10" t="s">
        <v>1183</v>
      </c>
      <c r="C7" s="10" t="s">
        <v>1763</v>
      </c>
      <c r="D7" s="10" t="s">
        <v>4006</v>
      </c>
      <c r="E7" s="10" t="s">
        <v>163</v>
      </c>
      <c r="F7" s="10" t="s">
        <v>163</v>
      </c>
      <c r="G7" s="10" t="s">
        <v>1714</v>
      </c>
      <c r="H7" s="10" t="s">
        <v>782</v>
      </c>
      <c r="I7" s="10" t="s">
        <v>1673</v>
      </c>
      <c r="J7" s="10" t="s">
        <v>1764</v>
      </c>
      <c r="K7" s="10" t="s">
        <v>1765</v>
      </c>
      <c r="L7" s="10" t="s">
        <v>1766</v>
      </c>
      <c r="P7" s="10" t="s">
        <v>1687</v>
      </c>
      <c r="Q7" s="10" t="s">
        <v>1767</v>
      </c>
      <c r="R7" s="10" t="s">
        <v>1768</v>
      </c>
      <c r="U7" s="10" t="s">
        <v>1768</v>
      </c>
      <c r="V7" s="10" t="s">
        <v>1769</v>
      </c>
      <c r="W7" s="10" t="s">
        <v>1725</v>
      </c>
      <c r="X7" s="10" t="s">
        <v>1770</v>
      </c>
      <c r="Y7" s="10" t="s">
        <v>1771</v>
      </c>
      <c r="AC7" s="10" t="s">
        <v>1679</v>
      </c>
      <c r="AD7" s="10" t="s">
        <v>1687</v>
      </c>
      <c r="AE7" s="10" t="s">
        <v>1772</v>
      </c>
      <c r="AF7" s="10" t="s">
        <v>6897</v>
      </c>
      <c r="AH7" s="10" t="s">
        <v>1773</v>
      </c>
      <c r="AI7" s="10" t="s">
        <v>1774</v>
      </c>
      <c r="AJ7" s="10" t="s">
        <v>1775</v>
      </c>
      <c r="AK7" s="10" t="s">
        <v>1776</v>
      </c>
      <c r="AV7" s="10" t="s">
        <v>1777</v>
      </c>
      <c r="AX7" s="13"/>
      <c r="AZ7" s="13">
        <v>1</v>
      </c>
      <c r="BB7" s="10">
        <v>0</v>
      </c>
      <c r="BC7" s="13">
        <v>40829</v>
      </c>
      <c r="BD7" s="13"/>
      <c r="BE7" s="10">
        <v>1</v>
      </c>
      <c r="BF7" s="10">
        <v>1</v>
      </c>
      <c r="BG7" s="10">
        <v>1</v>
      </c>
      <c r="BH7" s="13"/>
      <c r="BI7" s="13"/>
      <c r="BJ7" s="13"/>
      <c r="BK7" s="10">
        <v>0</v>
      </c>
      <c r="BL7" s="10">
        <v>0</v>
      </c>
      <c r="BM7" s="10">
        <v>30051</v>
      </c>
      <c r="BN7" s="10">
        <v>6</v>
      </c>
    </row>
    <row r="8" spans="1:69" x14ac:dyDescent="0.2">
      <c r="A8" s="10" t="str">
        <f>TRIM(Tabulka_Dotaz_z_SqlDivadla[[#This Row],[ID2]])</f>
        <v>01/007111</v>
      </c>
      <c r="B8" s="10" t="s">
        <v>1098</v>
      </c>
      <c r="C8" s="10" t="s">
        <v>1778</v>
      </c>
      <c r="D8" s="10" t="s">
        <v>4006</v>
      </c>
      <c r="E8" s="10" t="s">
        <v>163</v>
      </c>
      <c r="F8" s="10" t="s">
        <v>163</v>
      </c>
      <c r="G8" s="10" t="s">
        <v>1714</v>
      </c>
      <c r="H8" s="10" t="s">
        <v>782</v>
      </c>
      <c r="I8" s="10" t="s">
        <v>1673</v>
      </c>
      <c r="J8" s="10" t="s">
        <v>1779</v>
      </c>
      <c r="K8" s="10" t="s">
        <v>1780</v>
      </c>
      <c r="L8" s="10" t="s">
        <v>1781</v>
      </c>
      <c r="P8" s="10" t="s">
        <v>1782</v>
      </c>
      <c r="Q8" s="10" t="s">
        <v>1783</v>
      </c>
      <c r="R8" s="10" t="s">
        <v>5829</v>
      </c>
      <c r="U8" s="10" t="s">
        <v>163</v>
      </c>
      <c r="V8" s="10" t="s">
        <v>1784</v>
      </c>
      <c r="X8" s="10" t="s">
        <v>6898</v>
      </c>
      <c r="Y8" s="10" t="s">
        <v>1785</v>
      </c>
      <c r="AC8" s="10" t="s">
        <v>1679</v>
      </c>
      <c r="AD8" s="10" t="s">
        <v>1782</v>
      </c>
      <c r="AE8" s="10" t="s">
        <v>1786</v>
      </c>
      <c r="AH8" s="10" t="s">
        <v>1787</v>
      </c>
      <c r="AI8" s="10" t="s">
        <v>1788</v>
      </c>
      <c r="AJ8" s="10" t="s">
        <v>6899</v>
      </c>
      <c r="AK8" s="10" t="s">
        <v>1789</v>
      </c>
      <c r="AR8" s="10" t="s">
        <v>1790</v>
      </c>
      <c r="AX8" s="13"/>
      <c r="AZ8" s="13">
        <v>1</v>
      </c>
      <c r="BB8" s="10">
        <v>0</v>
      </c>
      <c r="BC8" s="13">
        <v>40829</v>
      </c>
      <c r="BD8" s="13"/>
      <c r="BE8" s="10">
        <v>1</v>
      </c>
      <c r="BF8" s="10">
        <v>1</v>
      </c>
      <c r="BG8" s="10">
        <v>1</v>
      </c>
      <c r="BH8" s="13"/>
      <c r="BI8" s="13"/>
      <c r="BJ8" s="13"/>
      <c r="BK8" s="10">
        <v>0</v>
      </c>
      <c r="BL8" s="10">
        <v>0</v>
      </c>
      <c r="BM8" s="10">
        <v>30055</v>
      </c>
      <c r="BN8" s="10">
        <v>7</v>
      </c>
    </row>
    <row r="9" spans="1:69" x14ac:dyDescent="0.2">
      <c r="A9" s="10" t="str">
        <f>TRIM(Tabulka_Dotaz_z_SqlDivadla[[#This Row],[ID2]])</f>
        <v>01/008111</v>
      </c>
      <c r="B9" s="10" t="s">
        <v>1139</v>
      </c>
      <c r="C9" s="10" t="s">
        <v>1791</v>
      </c>
      <c r="D9" s="10" t="s">
        <v>4006</v>
      </c>
      <c r="E9" s="10" t="s">
        <v>163</v>
      </c>
      <c r="F9" s="10" t="s">
        <v>163</v>
      </c>
      <c r="G9" s="10" t="s">
        <v>1714</v>
      </c>
      <c r="H9" s="10" t="s">
        <v>782</v>
      </c>
      <c r="I9" s="10" t="s">
        <v>1673</v>
      </c>
      <c r="J9" s="10" t="s">
        <v>1792</v>
      </c>
      <c r="K9" s="10" t="s">
        <v>1793</v>
      </c>
      <c r="L9" s="10" t="s">
        <v>1794</v>
      </c>
      <c r="P9" s="10" t="s">
        <v>1687</v>
      </c>
      <c r="Q9" s="10" t="s">
        <v>1688</v>
      </c>
      <c r="R9" s="10" t="s">
        <v>5832</v>
      </c>
      <c r="U9" s="10" t="s">
        <v>163</v>
      </c>
      <c r="V9" s="10" t="s">
        <v>5833</v>
      </c>
      <c r="X9" s="10" t="s">
        <v>1795</v>
      </c>
      <c r="Y9" s="10" t="s">
        <v>1796</v>
      </c>
      <c r="AC9" s="10" t="s">
        <v>1679</v>
      </c>
      <c r="AD9" s="10" t="s">
        <v>1687</v>
      </c>
      <c r="AE9" s="10" t="s">
        <v>1797</v>
      </c>
      <c r="AH9" s="10" t="s">
        <v>1798</v>
      </c>
      <c r="AI9" s="10" t="s">
        <v>1799</v>
      </c>
      <c r="AJ9" s="10" t="s">
        <v>1800</v>
      </c>
      <c r="AK9" s="10" t="s">
        <v>1801</v>
      </c>
      <c r="AR9" s="10" t="s">
        <v>1802</v>
      </c>
      <c r="AV9" s="10" t="s">
        <v>1803</v>
      </c>
      <c r="AX9" s="13"/>
      <c r="AZ9" s="13"/>
      <c r="BB9" s="10">
        <v>0</v>
      </c>
      <c r="BC9" s="13">
        <v>40807</v>
      </c>
      <c r="BD9" s="13"/>
      <c r="BE9" s="10">
        <v>1</v>
      </c>
      <c r="BF9" s="10">
        <v>1</v>
      </c>
      <c r="BG9" s="10">
        <v>1</v>
      </c>
      <c r="BH9" s="13"/>
      <c r="BI9" s="13"/>
      <c r="BJ9" s="13"/>
      <c r="BK9" s="10">
        <v>0</v>
      </c>
      <c r="BL9" s="10">
        <v>0</v>
      </c>
      <c r="BM9" s="10">
        <v>30053</v>
      </c>
      <c r="BN9" s="10">
        <v>8</v>
      </c>
    </row>
    <row r="10" spans="1:69" x14ac:dyDescent="0.2">
      <c r="A10" s="10" t="str">
        <f>TRIM(Tabulka_Dotaz_z_SqlDivadla[[#This Row],[ID2]])</f>
        <v>01/009111</v>
      </c>
      <c r="B10" s="10" t="s">
        <v>1197</v>
      </c>
      <c r="C10" s="10" t="s">
        <v>1804</v>
      </c>
      <c r="D10" s="10" t="s">
        <v>4006</v>
      </c>
      <c r="E10" s="10" t="s">
        <v>163</v>
      </c>
      <c r="F10" s="10" t="s">
        <v>163</v>
      </c>
      <c r="G10" s="10" t="s">
        <v>1805</v>
      </c>
      <c r="H10" s="10" t="s">
        <v>782</v>
      </c>
      <c r="I10" s="10" t="s">
        <v>1673</v>
      </c>
      <c r="J10" s="10" t="s">
        <v>1806</v>
      </c>
      <c r="K10" s="10" t="s">
        <v>1807</v>
      </c>
      <c r="L10" s="10" t="s">
        <v>1808</v>
      </c>
      <c r="P10" s="10" t="s">
        <v>1809</v>
      </c>
      <c r="Q10" s="10" t="s">
        <v>1688</v>
      </c>
      <c r="R10" s="10" t="s">
        <v>5834</v>
      </c>
      <c r="U10" s="10" t="s">
        <v>163</v>
      </c>
      <c r="V10" s="10" t="s">
        <v>1810</v>
      </c>
      <c r="X10" s="10" t="s">
        <v>5835</v>
      </c>
      <c r="Y10" s="10" t="s">
        <v>1811</v>
      </c>
      <c r="Z10" s="10" t="s">
        <v>1812</v>
      </c>
      <c r="AC10" s="10" t="s">
        <v>1679</v>
      </c>
      <c r="AD10" s="10" t="s">
        <v>1809</v>
      </c>
      <c r="AE10" s="10" t="s">
        <v>5836</v>
      </c>
      <c r="AH10" s="10" t="s">
        <v>1813</v>
      </c>
      <c r="AI10" s="10" t="s">
        <v>6900</v>
      </c>
      <c r="AJ10" s="10" t="s">
        <v>5837</v>
      </c>
      <c r="AK10" s="10" t="s">
        <v>1814</v>
      </c>
      <c r="AR10" s="10" t="s">
        <v>1815</v>
      </c>
      <c r="AX10" s="13"/>
      <c r="AZ10" s="13"/>
      <c r="BB10" s="10">
        <v>2</v>
      </c>
      <c r="BC10" s="13">
        <v>40807</v>
      </c>
      <c r="BD10" s="13"/>
      <c r="BE10" s="10">
        <v>1</v>
      </c>
      <c r="BF10" s="10">
        <v>1</v>
      </c>
      <c r="BG10" s="10">
        <v>1</v>
      </c>
      <c r="BH10" s="13"/>
      <c r="BI10" s="13"/>
      <c r="BJ10" s="13"/>
      <c r="BK10" s="10">
        <v>0</v>
      </c>
      <c r="BL10" s="10">
        <v>1</v>
      </c>
      <c r="BM10" s="10">
        <v>30045</v>
      </c>
      <c r="BN10" s="10">
        <v>9</v>
      </c>
    </row>
    <row r="11" spans="1:69" x14ac:dyDescent="0.2">
      <c r="A11" s="10" t="str">
        <f>TRIM(Tabulka_Dotaz_z_SqlDivadla[[#This Row],[ID2]])</f>
        <v>01/010112</v>
      </c>
      <c r="B11" s="10" t="s">
        <v>1169</v>
      </c>
      <c r="C11" s="10" t="s">
        <v>1822</v>
      </c>
      <c r="D11" s="10" t="s">
        <v>4006</v>
      </c>
      <c r="E11" s="10" t="s">
        <v>163</v>
      </c>
      <c r="F11" s="10" t="s">
        <v>163</v>
      </c>
      <c r="G11" s="10" t="s">
        <v>1714</v>
      </c>
      <c r="H11" s="10" t="s">
        <v>782</v>
      </c>
      <c r="I11" s="10" t="s">
        <v>1823</v>
      </c>
      <c r="J11" s="10" t="s">
        <v>1824</v>
      </c>
      <c r="K11" s="10" t="s">
        <v>1825</v>
      </c>
      <c r="L11" s="10" t="s">
        <v>1826</v>
      </c>
      <c r="P11" s="10" t="s">
        <v>1687</v>
      </c>
      <c r="Q11" s="10" t="s">
        <v>1767</v>
      </c>
      <c r="R11" s="10" t="s">
        <v>5838</v>
      </c>
      <c r="U11" s="10" t="s">
        <v>163</v>
      </c>
      <c r="V11" s="10" t="s">
        <v>5839</v>
      </c>
      <c r="W11" s="10" t="s">
        <v>1725</v>
      </c>
      <c r="X11" s="10" t="s">
        <v>5840</v>
      </c>
      <c r="Y11" s="10" t="s">
        <v>1826</v>
      </c>
      <c r="AC11" s="10" t="s">
        <v>1679</v>
      </c>
      <c r="AD11" s="10" t="s">
        <v>1687</v>
      </c>
      <c r="AE11" s="10" t="s">
        <v>5841</v>
      </c>
      <c r="AF11" s="10" t="s">
        <v>1827</v>
      </c>
      <c r="AH11" s="10" t="s">
        <v>1828</v>
      </c>
      <c r="AI11" s="10" t="s">
        <v>5842</v>
      </c>
      <c r="AJ11" s="10" t="s">
        <v>1725</v>
      </c>
      <c r="AK11" s="10" t="s">
        <v>1829</v>
      </c>
      <c r="AX11" s="13"/>
      <c r="AZ11" s="13"/>
      <c r="BB11" s="10">
        <v>0</v>
      </c>
      <c r="BC11" s="13">
        <v>40807</v>
      </c>
      <c r="BD11" s="13"/>
      <c r="BE11" s="10">
        <v>1</v>
      </c>
      <c r="BF11" s="10">
        <v>1</v>
      </c>
      <c r="BG11" s="10">
        <v>1</v>
      </c>
      <c r="BH11" s="13"/>
      <c r="BI11" s="13"/>
      <c r="BJ11" s="13"/>
      <c r="BK11" s="10">
        <v>0</v>
      </c>
      <c r="BL11" s="10">
        <v>0</v>
      </c>
      <c r="BM11" s="10">
        <v>30057</v>
      </c>
      <c r="BN11" s="10">
        <v>10</v>
      </c>
    </row>
    <row r="12" spans="1:69" x14ac:dyDescent="0.2">
      <c r="A12" s="10" t="str">
        <f>TRIM(Tabulka_Dotaz_z_SqlDivadla[[#This Row],[ID2]])</f>
        <v>01/011111</v>
      </c>
      <c r="B12" s="10" t="s">
        <v>1220</v>
      </c>
      <c r="C12" s="10" t="s">
        <v>1830</v>
      </c>
      <c r="D12" s="10" t="s">
        <v>1737</v>
      </c>
      <c r="E12" s="10" t="s">
        <v>163</v>
      </c>
      <c r="F12" s="10" t="s">
        <v>163</v>
      </c>
      <c r="G12" s="10" t="s">
        <v>1831</v>
      </c>
      <c r="H12" s="10" t="s">
        <v>782</v>
      </c>
      <c r="I12" s="10" t="s">
        <v>1673</v>
      </c>
      <c r="J12" s="10" t="s">
        <v>1832</v>
      </c>
      <c r="K12" s="10" t="s">
        <v>1833</v>
      </c>
      <c r="L12" s="10" t="s">
        <v>1834</v>
      </c>
      <c r="P12" s="10" t="s">
        <v>1687</v>
      </c>
      <c r="Q12" s="10" t="s">
        <v>1688</v>
      </c>
      <c r="U12" s="10" t="s">
        <v>163</v>
      </c>
      <c r="V12" s="10" t="s">
        <v>1835</v>
      </c>
      <c r="X12" s="10" t="s">
        <v>6901</v>
      </c>
      <c r="AE12" s="10" t="s">
        <v>1836</v>
      </c>
      <c r="AF12" s="10" t="s">
        <v>6902</v>
      </c>
      <c r="AI12" s="10" t="s">
        <v>6903</v>
      </c>
      <c r="AK12" s="10" t="s">
        <v>1837</v>
      </c>
      <c r="AX12" s="13"/>
      <c r="AZ12" s="13"/>
      <c r="BB12" s="10">
        <v>2</v>
      </c>
      <c r="BC12" s="13">
        <v>40807</v>
      </c>
      <c r="BD12" s="13"/>
      <c r="BE12" s="10">
        <v>0</v>
      </c>
      <c r="BF12" s="10">
        <v>1</v>
      </c>
      <c r="BG12" s="10">
        <v>0</v>
      </c>
      <c r="BH12" s="13"/>
      <c r="BI12" s="13"/>
      <c r="BJ12" s="13"/>
      <c r="BK12" s="10">
        <v>0</v>
      </c>
      <c r="BL12" s="10">
        <v>0</v>
      </c>
      <c r="BN12" s="10">
        <v>11</v>
      </c>
    </row>
    <row r="13" spans="1:69" x14ac:dyDescent="0.2">
      <c r="A13" s="10" t="str">
        <f>TRIM(Tabulka_Dotaz_z_SqlDivadla[[#This Row],[ID2]])</f>
        <v>01/012111</v>
      </c>
      <c r="B13" s="10" t="s">
        <v>1165</v>
      </c>
      <c r="C13" s="10" t="s">
        <v>1838</v>
      </c>
      <c r="D13" s="10" t="s">
        <v>3289</v>
      </c>
      <c r="E13" s="10" t="s">
        <v>163</v>
      </c>
      <c r="F13" s="10" t="s">
        <v>163</v>
      </c>
      <c r="G13" s="10" t="s">
        <v>1737</v>
      </c>
      <c r="H13" s="10" t="s">
        <v>782</v>
      </c>
      <c r="I13" s="10" t="s">
        <v>1673</v>
      </c>
      <c r="J13" s="10" t="s">
        <v>1839</v>
      </c>
      <c r="K13" s="10" t="s">
        <v>5843</v>
      </c>
      <c r="L13" s="10" t="s">
        <v>5844</v>
      </c>
      <c r="P13" s="10" t="s">
        <v>5845</v>
      </c>
      <c r="Q13" s="10" t="s">
        <v>1688</v>
      </c>
      <c r="R13" s="10" t="s">
        <v>5846</v>
      </c>
      <c r="S13" s="10" t="s">
        <v>1840</v>
      </c>
      <c r="U13" s="10" t="s">
        <v>163</v>
      </c>
      <c r="V13" s="10" t="s">
        <v>1841</v>
      </c>
      <c r="W13" s="10" t="s">
        <v>5847</v>
      </c>
      <c r="X13" s="10" t="s">
        <v>1842</v>
      </c>
      <c r="Y13" s="10" t="s">
        <v>5844</v>
      </c>
      <c r="AC13" s="10" t="s">
        <v>5848</v>
      </c>
      <c r="AD13" s="10" t="s">
        <v>5845</v>
      </c>
      <c r="AE13" s="10" t="s">
        <v>5849</v>
      </c>
      <c r="AF13" s="10" t="s">
        <v>1840</v>
      </c>
      <c r="AH13" s="10" t="s">
        <v>1843</v>
      </c>
      <c r="AI13" s="10" t="s">
        <v>1844</v>
      </c>
      <c r="AJ13" s="10" t="s">
        <v>5850</v>
      </c>
      <c r="AK13" s="10" t="s">
        <v>1845</v>
      </c>
      <c r="AR13" s="10" t="s">
        <v>1846</v>
      </c>
      <c r="AV13" s="10" t="s">
        <v>1847</v>
      </c>
      <c r="AX13" s="13"/>
      <c r="AZ13" s="13"/>
      <c r="BB13" s="10">
        <v>2</v>
      </c>
      <c r="BC13" s="13">
        <v>40807</v>
      </c>
      <c r="BD13" s="13"/>
      <c r="BE13" s="10">
        <v>1</v>
      </c>
      <c r="BF13" s="10">
        <v>1</v>
      </c>
      <c r="BG13" s="10">
        <v>0</v>
      </c>
      <c r="BH13" s="13"/>
      <c r="BI13" s="13"/>
      <c r="BJ13" s="13"/>
      <c r="BK13" s="10">
        <v>0</v>
      </c>
      <c r="BL13" s="10">
        <v>0</v>
      </c>
      <c r="BN13" s="10">
        <v>12</v>
      </c>
    </row>
    <row r="14" spans="1:69" x14ac:dyDescent="0.2">
      <c r="A14" s="10" t="str">
        <f>TRIM(Tabulka_Dotaz_z_SqlDivadla[[#This Row],[ID2]])</f>
        <v>01/013111</v>
      </c>
      <c r="B14" s="10" t="s">
        <v>1190</v>
      </c>
      <c r="C14" s="10" t="s">
        <v>1848</v>
      </c>
      <c r="D14" s="10" t="s">
        <v>3206</v>
      </c>
      <c r="E14" s="10" t="s">
        <v>163</v>
      </c>
      <c r="F14" s="10" t="s">
        <v>163</v>
      </c>
      <c r="G14" s="10" t="s">
        <v>1849</v>
      </c>
      <c r="H14" s="10" t="s">
        <v>782</v>
      </c>
      <c r="I14" s="10" t="s">
        <v>1673</v>
      </c>
      <c r="J14" s="10" t="s">
        <v>1850</v>
      </c>
      <c r="K14" s="10" t="s">
        <v>1851</v>
      </c>
      <c r="L14" s="10" t="s">
        <v>1852</v>
      </c>
      <c r="P14" s="10" t="s">
        <v>1687</v>
      </c>
      <c r="Q14" s="10" t="s">
        <v>1688</v>
      </c>
      <c r="R14" s="10" t="s">
        <v>1853</v>
      </c>
      <c r="U14" s="10" t="s">
        <v>163</v>
      </c>
      <c r="V14" s="10" t="s">
        <v>1854</v>
      </c>
      <c r="X14" s="10" t="s">
        <v>864</v>
      </c>
      <c r="Y14" s="10" t="s">
        <v>1855</v>
      </c>
      <c r="AC14" s="10" t="s">
        <v>1679</v>
      </c>
      <c r="AD14" s="10" t="s">
        <v>1687</v>
      </c>
      <c r="AE14" s="10" t="s">
        <v>1856</v>
      </c>
      <c r="AH14" s="10" t="s">
        <v>1857</v>
      </c>
      <c r="AI14" s="10" t="s">
        <v>1859</v>
      </c>
      <c r="AJ14" s="10" t="s">
        <v>6904</v>
      </c>
      <c r="AK14" s="10" t="s">
        <v>864</v>
      </c>
      <c r="AR14" s="10" t="s">
        <v>1858</v>
      </c>
      <c r="AV14" s="10" t="s">
        <v>1859</v>
      </c>
      <c r="AX14" s="13"/>
      <c r="AZ14" s="13"/>
      <c r="BB14" s="10">
        <v>0</v>
      </c>
      <c r="BC14" s="13">
        <v>40807</v>
      </c>
      <c r="BD14" s="13"/>
      <c r="BE14" s="10">
        <v>1</v>
      </c>
      <c r="BF14" s="10">
        <v>1</v>
      </c>
      <c r="BG14" s="10">
        <v>0</v>
      </c>
      <c r="BH14" s="13"/>
      <c r="BI14" s="13"/>
      <c r="BJ14" s="13"/>
      <c r="BK14" s="10">
        <v>0</v>
      </c>
      <c r="BL14" s="10">
        <v>0</v>
      </c>
      <c r="BN14" s="10">
        <v>13</v>
      </c>
    </row>
    <row r="15" spans="1:69" x14ac:dyDescent="0.2">
      <c r="A15" s="10" t="str">
        <f>TRIM(Tabulka_Dotaz_z_SqlDivadla[[#This Row],[ID2]])</f>
        <v>01/014111</v>
      </c>
      <c r="B15" s="10" t="s">
        <v>1251</v>
      </c>
      <c r="C15" s="10" t="s">
        <v>1886</v>
      </c>
      <c r="D15" s="10" t="s">
        <v>3217</v>
      </c>
      <c r="E15" s="10" t="s">
        <v>163</v>
      </c>
      <c r="F15" s="10" t="s">
        <v>163</v>
      </c>
      <c r="G15" s="10" t="s">
        <v>1887</v>
      </c>
      <c r="H15" s="10" t="s">
        <v>782</v>
      </c>
      <c r="I15" s="10" t="s">
        <v>1673</v>
      </c>
      <c r="J15" s="10" t="s">
        <v>1888</v>
      </c>
      <c r="K15" s="10" t="s">
        <v>1889</v>
      </c>
      <c r="L15" s="10" t="s">
        <v>1890</v>
      </c>
      <c r="P15" s="10" t="s">
        <v>1687</v>
      </c>
      <c r="Q15" s="10" t="s">
        <v>1688</v>
      </c>
      <c r="R15" s="10" t="s">
        <v>1891</v>
      </c>
      <c r="U15" s="10" t="s">
        <v>163</v>
      </c>
      <c r="V15" s="10" t="s">
        <v>5852</v>
      </c>
      <c r="X15" s="10" t="s">
        <v>1892</v>
      </c>
      <c r="Y15" s="10" t="s">
        <v>1893</v>
      </c>
      <c r="AC15" s="10" t="s">
        <v>1679</v>
      </c>
      <c r="AD15" s="10" t="s">
        <v>1687</v>
      </c>
      <c r="AE15" s="10" t="s">
        <v>1894</v>
      </c>
      <c r="AI15" s="10" t="s">
        <v>1895</v>
      </c>
      <c r="AJ15" s="10" t="s">
        <v>1896</v>
      </c>
      <c r="AK15" s="10" t="s">
        <v>902</v>
      </c>
      <c r="AR15" s="10" t="s">
        <v>1897</v>
      </c>
      <c r="AX15" s="13"/>
      <c r="AZ15" s="13"/>
      <c r="BB15" s="10">
        <v>0</v>
      </c>
      <c r="BC15" s="13">
        <v>40807</v>
      </c>
      <c r="BD15" s="13">
        <v>39464</v>
      </c>
      <c r="BE15" s="10">
        <v>1</v>
      </c>
      <c r="BF15" s="10">
        <v>1</v>
      </c>
      <c r="BG15" s="10">
        <v>0</v>
      </c>
      <c r="BH15" s="13"/>
      <c r="BI15" s="13"/>
      <c r="BJ15" s="13"/>
      <c r="BK15" s="10">
        <v>0</v>
      </c>
      <c r="BL15" s="10">
        <v>0</v>
      </c>
      <c r="BN15" s="10">
        <v>14</v>
      </c>
    </row>
    <row r="16" spans="1:69" x14ac:dyDescent="0.2">
      <c r="A16" s="10" t="str">
        <f>TRIM(Tabulka_Dotaz_z_SqlDivadla[[#This Row],[ID2]])</f>
        <v>01/015111</v>
      </c>
      <c r="B16" s="10" t="s">
        <v>1192</v>
      </c>
      <c r="C16" s="10" t="s">
        <v>1898</v>
      </c>
      <c r="D16" s="10" t="s">
        <v>3217</v>
      </c>
      <c r="E16" s="10" t="s">
        <v>163</v>
      </c>
      <c r="F16" s="10" t="s">
        <v>163</v>
      </c>
      <c r="G16" s="10" t="s">
        <v>1887</v>
      </c>
      <c r="H16" s="10" t="s">
        <v>782</v>
      </c>
      <c r="I16" s="10" t="s">
        <v>1673</v>
      </c>
      <c r="J16" s="10" t="s">
        <v>1899</v>
      </c>
      <c r="K16" s="10" t="s">
        <v>1900</v>
      </c>
      <c r="L16" s="10" t="s">
        <v>1901</v>
      </c>
      <c r="P16" s="10" t="s">
        <v>1687</v>
      </c>
      <c r="Q16" s="10" t="s">
        <v>1688</v>
      </c>
      <c r="R16" s="10" t="s">
        <v>1902</v>
      </c>
      <c r="U16" s="10" t="s">
        <v>163</v>
      </c>
      <c r="V16" s="10" t="s">
        <v>1903</v>
      </c>
      <c r="W16" s="10" t="s">
        <v>6905</v>
      </c>
      <c r="X16" s="10" t="s">
        <v>1904</v>
      </c>
      <c r="Y16" s="10" t="s">
        <v>1905</v>
      </c>
      <c r="AC16" s="10" t="s">
        <v>1679</v>
      </c>
      <c r="AD16" s="10" t="s">
        <v>1687</v>
      </c>
      <c r="AE16" s="10" t="s">
        <v>1906</v>
      </c>
      <c r="AF16" s="10" t="s">
        <v>1907</v>
      </c>
      <c r="AH16" s="10" t="s">
        <v>5853</v>
      </c>
      <c r="AI16" s="10" t="s">
        <v>1908</v>
      </c>
      <c r="AJ16" s="10" t="s">
        <v>1909</v>
      </c>
      <c r="AK16" s="10" t="s">
        <v>866</v>
      </c>
      <c r="AR16" s="10" t="s">
        <v>1910</v>
      </c>
      <c r="AX16" s="13"/>
      <c r="AZ16" s="13"/>
      <c r="BB16" s="10">
        <v>2</v>
      </c>
      <c r="BC16" s="13">
        <v>40829</v>
      </c>
      <c r="BD16" s="13"/>
      <c r="BE16" s="10">
        <v>1</v>
      </c>
      <c r="BF16" s="10">
        <v>1</v>
      </c>
      <c r="BG16" s="10">
        <v>0</v>
      </c>
      <c r="BH16" s="13"/>
      <c r="BI16" s="13"/>
      <c r="BJ16" s="13"/>
      <c r="BK16" s="10">
        <v>0</v>
      </c>
      <c r="BL16" s="10">
        <v>0</v>
      </c>
      <c r="BN16" s="10">
        <v>15</v>
      </c>
    </row>
    <row r="17" spans="1:66" x14ac:dyDescent="0.2">
      <c r="A17" s="10" t="str">
        <f>TRIM(Tabulka_Dotaz_z_SqlDivadla[[#This Row],[ID2]])</f>
        <v>01/016111</v>
      </c>
      <c r="B17" s="10" t="s">
        <v>1274</v>
      </c>
      <c r="C17" s="10" t="s">
        <v>1949</v>
      </c>
      <c r="D17" s="10" t="s">
        <v>1737</v>
      </c>
      <c r="E17" s="10" t="s">
        <v>163</v>
      </c>
      <c r="F17" s="10" t="s">
        <v>163</v>
      </c>
      <c r="G17" s="10" t="s">
        <v>1831</v>
      </c>
      <c r="H17" s="10" t="s">
        <v>782</v>
      </c>
      <c r="I17" s="10" t="s">
        <v>1673</v>
      </c>
      <c r="J17" s="10" t="s">
        <v>1950</v>
      </c>
      <c r="K17" s="10" t="s">
        <v>1951</v>
      </c>
      <c r="L17" s="10" t="s">
        <v>1952</v>
      </c>
      <c r="P17" s="10" t="s">
        <v>1687</v>
      </c>
      <c r="Q17" s="10" t="s">
        <v>1688</v>
      </c>
      <c r="R17" s="10" t="s">
        <v>1953</v>
      </c>
      <c r="U17" s="10" t="s">
        <v>163</v>
      </c>
      <c r="V17" s="10" t="s">
        <v>1954</v>
      </c>
      <c r="X17" s="10" t="s">
        <v>1955</v>
      </c>
      <c r="Y17" s="10" t="s">
        <v>1956</v>
      </c>
      <c r="AC17" s="10" t="s">
        <v>1679</v>
      </c>
      <c r="AD17" s="10" t="s">
        <v>1687</v>
      </c>
      <c r="AE17" s="10" t="s">
        <v>6906</v>
      </c>
      <c r="AF17" s="10" t="s">
        <v>6907</v>
      </c>
      <c r="AH17" s="10" t="s">
        <v>1957</v>
      </c>
      <c r="AI17" s="10" t="s">
        <v>6908</v>
      </c>
      <c r="AJ17" s="10" t="s">
        <v>6909</v>
      </c>
      <c r="AK17" s="10" t="s">
        <v>1958</v>
      </c>
      <c r="AR17" s="10" t="s">
        <v>1959</v>
      </c>
      <c r="AX17" s="13"/>
      <c r="AZ17" s="13"/>
      <c r="BB17" s="10">
        <v>0</v>
      </c>
      <c r="BC17" s="13">
        <v>40807</v>
      </c>
      <c r="BD17" s="13"/>
      <c r="BE17" s="10">
        <v>1</v>
      </c>
      <c r="BF17" s="10">
        <v>1</v>
      </c>
      <c r="BG17" s="10">
        <v>1</v>
      </c>
      <c r="BH17" s="13"/>
      <c r="BI17" s="13"/>
      <c r="BJ17" s="13"/>
      <c r="BK17" s="10">
        <v>0</v>
      </c>
      <c r="BL17" s="10">
        <v>0</v>
      </c>
      <c r="BM17" s="10">
        <v>30052</v>
      </c>
      <c r="BN17" s="10">
        <v>16</v>
      </c>
    </row>
    <row r="18" spans="1:66" x14ac:dyDescent="0.2">
      <c r="A18" s="10" t="str">
        <f>TRIM(Tabulka_Dotaz_z_SqlDivadla[[#This Row],[ID2]])</f>
        <v>01/017111</v>
      </c>
      <c r="B18" s="10" t="s">
        <v>1258</v>
      </c>
      <c r="C18" s="10" t="s">
        <v>1960</v>
      </c>
      <c r="D18" s="10" t="s">
        <v>3289</v>
      </c>
      <c r="E18" s="10" t="s">
        <v>163</v>
      </c>
      <c r="F18" s="10" t="s">
        <v>163</v>
      </c>
      <c r="G18" s="10" t="s">
        <v>1887</v>
      </c>
      <c r="H18" s="10" t="s">
        <v>782</v>
      </c>
      <c r="I18" s="10" t="s">
        <v>1861</v>
      </c>
      <c r="J18" s="10" t="s">
        <v>1961</v>
      </c>
      <c r="K18" s="10" t="s">
        <v>5856</v>
      </c>
      <c r="L18" s="10" t="s">
        <v>1962</v>
      </c>
      <c r="P18" s="10" t="s">
        <v>1687</v>
      </c>
      <c r="Q18" s="10" t="s">
        <v>1767</v>
      </c>
      <c r="R18" s="10" t="s">
        <v>1963</v>
      </c>
      <c r="U18" s="10" t="s">
        <v>163</v>
      </c>
      <c r="V18" s="10" t="s">
        <v>1964</v>
      </c>
      <c r="W18" s="10" t="s">
        <v>1965</v>
      </c>
      <c r="X18" s="10" t="s">
        <v>6910</v>
      </c>
      <c r="Y18" s="10" t="s">
        <v>1966</v>
      </c>
      <c r="AC18" s="10" t="s">
        <v>1967</v>
      </c>
      <c r="AD18" s="10" t="s">
        <v>1968</v>
      </c>
      <c r="AE18" s="10" t="s">
        <v>5857</v>
      </c>
      <c r="AF18" s="10" t="s">
        <v>5858</v>
      </c>
      <c r="AH18" s="10" t="s">
        <v>1970</v>
      </c>
      <c r="AI18" s="10" t="s">
        <v>6911</v>
      </c>
      <c r="AJ18" s="10" t="s">
        <v>5859</v>
      </c>
      <c r="AK18" s="10" t="s">
        <v>1971</v>
      </c>
      <c r="AL18" s="10" t="s">
        <v>1972</v>
      </c>
      <c r="AM18" s="10" t="s">
        <v>1973</v>
      </c>
      <c r="AQ18" s="10" t="s">
        <v>1974</v>
      </c>
      <c r="AV18" s="10" t="s">
        <v>1975</v>
      </c>
      <c r="AX18" s="13"/>
      <c r="AZ18" s="13"/>
      <c r="BB18" s="10">
        <v>2</v>
      </c>
      <c r="BC18" s="13">
        <v>40829</v>
      </c>
      <c r="BD18" s="13"/>
      <c r="BE18" s="10">
        <v>1</v>
      </c>
      <c r="BF18" s="10">
        <v>1</v>
      </c>
      <c r="BG18" s="10">
        <v>1</v>
      </c>
      <c r="BH18" s="13"/>
      <c r="BI18" s="13"/>
      <c r="BJ18" s="13"/>
      <c r="BK18" s="10">
        <v>0</v>
      </c>
      <c r="BL18" s="10">
        <v>0</v>
      </c>
      <c r="BN18" s="10">
        <v>17</v>
      </c>
    </row>
    <row r="19" spans="1:66" x14ac:dyDescent="0.2">
      <c r="A19" s="10" t="str">
        <f>TRIM(Tabulka_Dotaz_z_SqlDivadla[[#This Row],[ID2]])</f>
        <v>01/018111</v>
      </c>
      <c r="B19" s="10" t="s">
        <v>1195</v>
      </c>
      <c r="C19" s="10" t="s">
        <v>1976</v>
      </c>
      <c r="D19" s="10" t="s">
        <v>3217</v>
      </c>
      <c r="E19" s="10" t="s">
        <v>163</v>
      </c>
      <c r="F19" s="10" t="s">
        <v>163</v>
      </c>
      <c r="G19" s="10" t="s">
        <v>1887</v>
      </c>
      <c r="H19" s="10" t="s">
        <v>782</v>
      </c>
      <c r="I19" s="10" t="s">
        <v>1673</v>
      </c>
      <c r="J19" s="10" t="s">
        <v>1977</v>
      </c>
      <c r="K19" s="10" t="s">
        <v>1978</v>
      </c>
      <c r="L19" s="10" t="s">
        <v>1979</v>
      </c>
      <c r="P19" s="10" t="s">
        <v>1687</v>
      </c>
      <c r="Q19" s="10" t="s">
        <v>1688</v>
      </c>
      <c r="U19" s="10" t="s">
        <v>163</v>
      </c>
      <c r="V19" s="10" t="s">
        <v>1980</v>
      </c>
      <c r="X19" s="10" t="s">
        <v>6912</v>
      </c>
      <c r="Y19" s="10" t="s">
        <v>1982</v>
      </c>
      <c r="AC19" s="10" t="s">
        <v>1679</v>
      </c>
      <c r="AD19" s="10" t="s">
        <v>1687</v>
      </c>
      <c r="AE19" s="10" t="s">
        <v>6913</v>
      </c>
      <c r="AF19" s="10" t="s">
        <v>6914</v>
      </c>
      <c r="AI19" s="10" t="s">
        <v>6915</v>
      </c>
      <c r="AJ19" s="10" t="s">
        <v>6916</v>
      </c>
      <c r="AK19" s="10" t="s">
        <v>1984</v>
      </c>
      <c r="AR19" s="10" t="s">
        <v>1895</v>
      </c>
      <c r="AX19" s="13"/>
      <c r="AZ19" s="13"/>
      <c r="BB19" s="10">
        <v>2</v>
      </c>
      <c r="BC19" s="13">
        <v>40807</v>
      </c>
      <c r="BD19" s="13"/>
      <c r="BE19" s="10">
        <v>1</v>
      </c>
      <c r="BF19" s="10">
        <v>1</v>
      </c>
      <c r="BG19" s="10">
        <v>0</v>
      </c>
      <c r="BH19" s="13"/>
      <c r="BI19" s="13"/>
      <c r="BJ19" s="13"/>
      <c r="BK19" s="10">
        <v>0</v>
      </c>
      <c r="BL19" s="10">
        <v>1</v>
      </c>
      <c r="BN19" s="10">
        <v>18</v>
      </c>
    </row>
    <row r="20" spans="1:66" x14ac:dyDescent="0.2">
      <c r="A20" s="10" t="str">
        <f>TRIM(Tabulka_Dotaz_z_SqlDivadla[[#This Row],[ID2]])</f>
        <v>01/019111</v>
      </c>
      <c r="B20" s="10" t="s">
        <v>1985</v>
      </c>
      <c r="C20" s="10" t="s">
        <v>1986</v>
      </c>
      <c r="D20" s="10" t="s">
        <v>163</v>
      </c>
      <c r="E20" s="10" t="s">
        <v>163</v>
      </c>
      <c r="F20" s="10" t="s">
        <v>163</v>
      </c>
      <c r="G20" s="10" t="s">
        <v>1737</v>
      </c>
      <c r="H20" s="10" t="s">
        <v>782</v>
      </c>
      <c r="I20" s="10" t="s">
        <v>1673</v>
      </c>
      <c r="J20" s="10" t="s">
        <v>1987</v>
      </c>
      <c r="K20" s="10" t="s">
        <v>1988</v>
      </c>
      <c r="L20" s="10" t="s">
        <v>1989</v>
      </c>
      <c r="P20" s="10" t="s">
        <v>1687</v>
      </c>
      <c r="Q20" s="10" t="s">
        <v>1688</v>
      </c>
      <c r="U20" s="10" t="s">
        <v>163</v>
      </c>
      <c r="X20" s="10" t="s">
        <v>1990</v>
      </c>
      <c r="AE20" s="10" t="s">
        <v>1991</v>
      </c>
      <c r="AH20" s="10" t="s">
        <v>1992</v>
      </c>
      <c r="AX20" s="13"/>
      <c r="AZ20" s="13">
        <v>40079</v>
      </c>
      <c r="BB20" s="10">
        <v>0</v>
      </c>
      <c r="BC20" s="13">
        <v>40807</v>
      </c>
      <c r="BD20" s="13"/>
      <c r="BE20" s="10">
        <v>0</v>
      </c>
      <c r="BF20" s="10">
        <v>1</v>
      </c>
      <c r="BG20" s="10">
        <v>1</v>
      </c>
      <c r="BH20" s="13"/>
      <c r="BI20" s="13"/>
      <c r="BJ20" s="13"/>
      <c r="BK20" s="10">
        <v>1</v>
      </c>
      <c r="BL20" s="10">
        <v>0</v>
      </c>
      <c r="BN20" s="10">
        <v>19</v>
      </c>
    </row>
    <row r="21" spans="1:66" x14ac:dyDescent="0.2">
      <c r="A21" s="10" t="str">
        <f>TRIM(Tabulka_Dotaz_z_SqlDivadla[[#This Row],[ID2]])</f>
        <v>01/020111</v>
      </c>
      <c r="B21" s="10" t="s">
        <v>1993</v>
      </c>
      <c r="D21" s="10" t="s">
        <v>163</v>
      </c>
      <c r="E21" s="10" t="s">
        <v>163</v>
      </c>
      <c r="F21" s="10" t="s">
        <v>163</v>
      </c>
      <c r="G21" s="10" t="s">
        <v>163</v>
      </c>
      <c r="H21" s="10" t="s">
        <v>782</v>
      </c>
      <c r="I21" s="10" t="s">
        <v>1673</v>
      </c>
      <c r="J21" s="10" t="s">
        <v>1994</v>
      </c>
      <c r="K21" s="10" t="s">
        <v>1995</v>
      </c>
      <c r="L21" s="10" t="s">
        <v>1996</v>
      </c>
      <c r="P21" s="10" t="s">
        <v>1997</v>
      </c>
      <c r="Q21" s="10" t="s">
        <v>1688</v>
      </c>
      <c r="U21" s="10" t="s">
        <v>163</v>
      </c>
      <c r="AX21" s="13"/>
      <c r="AZ21" s="13">
        <v>39386</v>
      </c>
      <c r="BB21" s="10">
        <v>0</v>
      </c>
      <c r="BC21" s="13">
        <v>40807</v>
      </c>
      <c r="BD21" s="13"/>
      <c r="BE21" s="10">
        <v>0</v>
      </c>
      <c r="BF21" s="10">
        <v>1</v>
      </c>
      <c r="BG21" s="10">
        <v>0</v>
      </c>
      <c r="BH21" s="13"/>
      <c r="BI21" s="13"/>
      <c r="BJ21" s="13"/>
      <c r="BK21" s="10">
        <v>1</v>
      </c>
      <c r="BL21" s="10">
        <v>0</v>
      </c>
      <c r="BN21" s="10">
        <v>20</v>
      </c>
    </row>
    <row r="22" spans="1:66" x14ac:dyDescent="0.2">
      <c r="A22" s="10" t="str">
        <f>TRIM(Tabulka_Dotaz_z_SqlDivadla[[#This Row],[ID2]])</f>
        <v>01/021111</v>
      </c>
      <c r="B22" s="10" t="s">
        <v>1237</v>
      </c>
      <c r="C22" s="10" t="s">
        <v>1736</v>
      </c>
      <c r="D22" s="10" t="s">
        <v>3289</v>
      </c>
      <c r="E22" s="10" t="s">
        <v>163</v>
      </c>
      <c r="F22" s="10" t="s">
        <v>163</v>
      </c>
      <c r="G22" s="10" t="s">
        <v>1737</v>
      </c>
      <c r="H22" s="10" t="s">
        <v>782</v>
      </c>
      <c r="I22" s="10" t="s">
        <v>1673</v>
      </c>
      <c r="J22" s="10" t="s">
        <v>1738</v>
      </c>
      <c r="K22" s="10" t="s">
        <v>1739</v>
      </c>
      <c r="L22" s="10" t="s">
        <v>1740</v>
      </c>
      <c r="P22" s="10" t="s">
        <v>1687</v>
      </c>
      <c r="Q22" s="10" t="s">
        <v>1688</v>
      </c>
      <c r="R22" s="10" t="s">
        <v>1741</v>
      </c>
      <c r="U22" s="10" t="s">
        <v>163</v>
      </c>
      <c r="X22" s="10" t="s">
        <v>1742</v>
      </c>
      <c r="Y22" s="10" t="s">
        <v>1743</v>
      </c>
      <c r="AC22" s="10" t="s">
        <v>1679</v>
      </c>
      <c r="AD22" s="10" t="s">
        <v>1687</v>
      </c>
      <c r="AE22" s="10" t="s">
        <v>1744</v>
      </c>
      <c r="AH22" s="10" t="s">
        <v>1745</v>
      </c>
      <c r="AI22" s="10" t="s">
        <v>1746</v>
      </c>
      <c r="AK22" s="10" t="s">
        <v>1747</v>
      </c>
      <c r="AR22" s="10" t="s">
        <v>1748</v>
      </c>
      <c r="AX22" s="13"/>
      <c r="AZ22" s="13"/>
      <c r="BB22" s="10">
        <v>2</v>
      </c>
      <c r="BC22" s="13">
        <v>40807</v>
      </c>
      <c r="BD22" s="13"/>
      <c r="BE22" s="10">
        <v>1</v>
      </c>
      <c r="BF22" s="10">
        <v>1</v>
      </c>
      <c r="BG22" s="10">
        <v>0</v>
      </c>
      <c r="BH22" s="13"/>
      <c r="BI22" s="13"/>
      <c r="BJ22" s="13"/>
      <c r="BK22" s="10">
        <v>0</v>
      </c>
      <c r="BL22" s="10">
        <v>0</v>
      </c>
      <c r="BN22" s="10">
        <v>21</v>
      </c>
    </row>
    <row r="23" spans="1:66" x14ac:dyDescent="0.2">
      <c r="A23" s="10" t="str">
        <f>TRIM(Tabulka_Dotaz_z_SqlDivadla[[#This Row],[ID2]])</f>
        <v>01/022111</v>
      </c>
      <c r="B23" s="10" t="s">
        <v>1219</v>
      </c>
      <c r="C23" s="10" t="s">
        <v>1911</v>
      </c>
      <c r="D23" s="10" t="s">
        <v>3206</v>
      </c>
      <c r="E23" s="10" t="s">
        <v>163</v>
      </c>
      <c r="F23" s="10" t="s">
        <v>163</v>
      </c>
      <c r="G23" s="10" t="s">
        <v>1849</v>
      </c>
      <c r="H23" s="10" t="s">
        <v>782</v>
      </c>
      <c r="I23" s="10" t="s">
        <v>1673</v>
      </c>
      <c r="J23" s="10" t="s">
        <v>1912</v>
      </c>
      <c r="K23" s="10" t="s">
        <v>5860</v>
      </c>
      <c r="L23" s="10" t="s">
        <v>5861</v>
      </c>
      <c r="P23" s="10" t="s">
        <v>2533</v>
      </c>
      <c r="Q23" s="10" t="s">
        <v>3337</v>
      </c>
      <c r="R23" s="10" t="s">
        <v>1914</v>
      </c>
      <c r="S23" s="10" t="s">
        <v>1915</v>
      </c>
      <c r="U23" s="10" t="s">
        <v>163</v>
      </c>
      <c r="V23" s="10" t="s">
        <v>1916</v>
      </c>
      <c r="W23" s="10" t="s">
        <v>5862</v>
      </c>
      <c r="X23" s="10" t="s">
        <v>1917</v>
      </c>
      <c r="Y23" s="10" t="s">
        <v>1918</v>
      </c>
      <c r="AC23" s="10" t="s">
        <v>1679</v>
      </c>
      <c r="AD23" s="10" t="s">
        <v>1913</v>
      </c>
      <c r="AE23" s="10" t="s">
        <v>1919</v>
      </c>
      <c r="AF23" s="10" t="s">
        <v>1920</v>
      </c>
      <c r="AH23" s="10" t="s">
        <v>1921</v>
      </c>
      <c r="AI23" s="10" t="s">
        <v>1922</v>
      </c>
      <c r="AJ23" s="10" t="s">
        <v>1923</v>
      </c>
      <c r="AK23" s="10" t="s">
        <v>1917</v>
      </c>
      <c r="AX23" s="13"/>
      <c r="AZ23" s="13"/>
      <c r="BB23" s="10">
        <v>0</v>
      </c>
      <c r="BC23" s="13">
        <v>40807</v>
      </c>
      <c r="BD23" s="13"/>
      <c r="BE23" s="10">
        <v>1</v>
      </c>
      <c r="BF23" s="10">
        <v>1</v>
      </c>
      <c r="BG23" s="10">
        <v>1</v>
      </c>
      <c r="BH23" s="13"/>
      <c r="BI23" s="13"/>
      <c r="BJ23" s="13"/>
      <c r="BK23" s="10">
        <v>0</v>
      </c>
      <c r="BL23" s="10">
        <v>0</v>
      </c>
      <c r="BN23" s="10">
        <v>22</v>
      </c>
    </row>
    <row r="24" spans="1:66" x14ac:dyDescent="0.2">
      <c r="A24" s="10" t="str">
        <f>TRIM(Tabulka_Dotaz_z_SqlDivadla[[#This Row],[ID2]])</f>
        <v>01/023111</v>
      </c>
      <c r="B24" s="10" t="s">
        <v>1207</v>
      </c>
      <c r="C24" s="10" t="s">
        <v>1924</v>
      </c>
      <c r="D24" s="10" t="s">
        <v>3217</v>
      </c>
      <c r="E24" s="10" t="s">
        <v>163</v>
      </c>
      <c r="F24" s="10" t="s">
        <v>163</v>
      </c>
      <c r="G24" s="10" t="s">
        <v>1887</v>
      </c>
      <c r="H24" s="10" t="s">
        <v>782</v>
      </c>
      <c r="I24" s="10" t="s">
        <v>1673</v>
      </c>
      <c r="J24" s="10" t="s">
        <v>254</v>
      </c>
      <c r="K24" s="10" t="s">
        <v>1925</v>
      </c>
      <c r="L24" s="10" t="s">
        <v>1926</v>
      </c>
      <c r="P24" s="10" t="s">
        <v>1687</v>
      </c>
      <c r="Q24" s="10" t="s">
        <v>1688</v>
      </c>
      <c r="R24" s="10" t="s">
        <v>1927</v>
      </c>
      <c r="U24" s="10" t="s">
        <v>163</v>
      </c>
      <c r="V24" s="10" t="s">
        <v>5863</v>
      </c>
      <c r="X24" s="10" t="s">
        <v>6917</v>
      </c>
      <c r="Y24" s="10" t="s">
        <v>1928</v>
      </c>
      <c r="AC24" s="10" t="s">
        <v>1679</v>
      </c>
      <c r="AD24" s="10" t="s">
        <v>1687</v>
      </c>
      <c r="AE24" s="10" t="s">
        <v>6918</v>
      </c>
      <c r="AF24" s="10" t="s">
        <v>6919</v>
      </c>
      <c r="AH24" s="10" t="s">
        <v>1929</v>
      </c>
      <c r="AI24" s="10" t="s">
        <v>1930</v>
      </c>
      <c r="AJ24" s="10" t="s">
        <v>6920</v>
      </c>
      <c r="AK24" s="10" t="s">
        <v>875</v>
      </c>
      <c r="AL24" s="10" t="s">
        <v>1931</v>
      </c>
      <c r="AM24" s="10" t="s">
        <v>1688</v>
      </c>
      <c r="AQ24" s="10" t="s">
        <v>1932</v>
      </c>
      <c r="AX24" s="13"/>
      <c r="AZ24" s="13"/>
      <c r="BB24" s="10">
        <v>2</v>
      </c>
      <c r="BC24" s="13">
        <v>40829</v>
      </c>
      <c r="BD24" s="13"/>
      <c r="BE24" s="10">
        <v>1</v>
      </c>
      <c r="BF24" s="10">
        <v>1</v>
      </c>
      <c r="BG24" s="10">
        <v>1</v>
      </c>
      <c r="BH24" s="13"/>
      <c r="BI24" s="13"/>
      <c r="BJ24" s="13"/>
      <c r="BK24" s="10">
        <v>0</v>
      </c>
      <c r="BL24" s="10">
        <v>0</v>
      </c>
      <c r="BN24" s="10">
        <v>23</v>
      </c>
    </row>
    <row r="25" spans="1:66" x14ac:dyDescent="0.2">
      <c r="A25" s="10" t="str">
        <f>TRIM(Tabulka_Dotaz_z_SqlDivadla[[#This Row],[ID2]])</f>
        <v>01/024111</v>
      </c>
      <c r="B25" s="10" t="s">
        <v>1081</v>
      </c>
      <c r="C25" s="10" t="s">
        <v>2019</v>
      </c>
      <c r="D25" s="10" t="s">
        <v>3289</v>
      </c>
      <c r="E25" s="10" t="s">
        <v>163</v>
      </c>
      <c r="F25" s="10" t="s">
        <v>163</v>
      </c>
      <c r="G25" s="10" t="s">
        <v>1737</v>
      </c>
      <c r="H25" s="10" t="s">
        <v>782</v>
      </c>
      <c r="I25" s="10" t="s">
        <v>1673</v>
      </c>
      <c r="J25" s="10" t="s">
        <v>5864</v>
      </c>
      <c r="K25" s="10" t="s">
        <v>5865</v>
      </c>
      <c r="L25" s="10" t="s">
        <v>1852</v>
      </c>
      <c r="P25" s="10" t="s">
        <v>1687</v>
      </c>
      <c r="Q25" s="10" t="s">
        <v>1688</v>
      </c>
      <c r="R25" s="10" t="s">
        <v>5866</v>
      </c>
      <c r="U25" s="10" t="s">
        <v>163</v>
      </c>
      <c r="V25" s="10" t="s">
        <v>2020</v>
      </c>
      <c r="X25" s="10" t="s">
        <v>5867</v>
      </c>
      <c r="AE25" s="10" t="s">
        <v>5868</v>
      </c>
      <c r="AF25" s="10" t="s">
        <v>5869</v>
      </c>
      <c r="AI25" s="10" t="s">
        <v>2021</v>
      </c>
      <c r="AJ25" s="10" t="s">
        <v>2022</v>
      </c>
      <c r="AK25" s="10" t="s">
        <v>2023</v>
      </c>
      <c r="AX25" s="13"/>
      <c r="AZ25" s="13"/>
      <c r="BB25" s="10">
        <v>0</v>
      </c>
      <c r="BC25" s="13">
        <v>40807</v>
      </c>
      <c r="BD25" s="13"/>
      <c r="BE25" s="10">
        <v>0</v>
      </c>
      <c r="BF25" s="10">
        <v>1</v>
      </c>
      <c r="BG25" s="10">
        <v>0</v>
      </c>
      <c r="BH25" s="13"/>
      <c r="BI25" s="13"/>
      <c r="BJ25" s="13"/>
      <c r="BK25" s="10">
        <v>0</v>
      </c>
      <c r="BL25" s="10">
        <v>0</v>
      </c>
      <c r="BN25" s="10">
        <v>24</v>
      </c>
    </row>
    <row r="26" spans="1:66" x14ac:dyDescent="0.2">
      <c r="A26" s="10" t="str">
        <f>TRIM(Tabulka_Dotaz_z_SqlDivadla[[#This Row],[ID2]])</f>
        <v>01/025111</v>
      </c>
      <c r="B26" s="10" t="s">
        <v>1162</v>
      </c>
      <c r="C26" s="10" t="s">
        <v>2024</v>
      </c>
      <c r="D26" s="10" t="s">
        <v>1737</v>
      </c>
      <c r="E26" s="10" t="s">
        <v>163</v>
      </c>
      <c r="F26" s="10" t="s">
        <v>163</v>
      </c>
      <c r="G26" s="10" t="s">
        <v>1831</v>
      </c>
      <c r="H26" s="10" t="s">
        <v>782</v>
      </c>
      <c r="I26" s="10" t="s">
        <v>1673</v>
      </c>
      <c r="J26" s="10" t="s">
        <v>686</v>
      </c>
      <c r="K26" s="10" t="s">
        <v>2026</v>
      </c>
      <c r="L26" s="10" t="s">
        <v>2027</v>
      </c>
      <c r="P26" s="10" t="s">
        <v>1687</v>
      </c>
      <c r="Q26" s="10" t="s">
        <v>1688</v>
      </c>
      <c r="R26" s="10" t="s">
        <v>2028</v>
      </c>
      <c r="U26" s="10" t="s">
        <v>163</v>
      </c>
      <c r="V26" s="10" t="s">
        <v>2029</v>
      </c>
      <c r="X26" s="10" t="s">
        <v>6921</v>
      </c>
      <c r="Y26" s="10" t="s">
        <v>2030</v>
      </c>
      <c r="AC26" s="10" t="s">
        <v>1679</v>
      </c>
      <c r="AD26" s="10" t="s">
        <v>1687</v>
      </c>
      <c r="AE26" s="10" t="s">
        <v>2031</v>
      </c>
      <c r="AH26" s="10" t="s">
        <v>2032</v>
      </c>
      <c r="AI26" s="10" t="s">
        <v>2033</v>
      </c>
      <c r="AJ26" s="10" t="s">
        <v>6922</v>
      </c>
      <c r="AK26" s="10" t="s">
        <v>2034</v>
      </c>
      <c r="AR26" s="10" t="s">
        <v>2035</v>
      </c>
      <c r="AX26" s="13"/>
      <c r="AY26" s="10" t="s">
        <v>2036</v>
      </c>
      <c r="AZ26" s="13"/>
      <c r="BB26" s="10">
        <v>0</v>
      </c>
      <c r="BC26" s="13">
        <v>40462</v>
      </c>
      <c r="BD26" s="13"/>
      <c r="BE26" s="10">
        <v>1</v>
      </c>
      <c r="BF26" s="10">
        <v>1</v>
      </c>
      <c r="BG26" s="10">
        <v>1</v>
      </c>
      <c r="BH26" s="13"/>
      <c r="BI26" s="13"/>
      <c r="BJ26" s="13"/>
      <c r="BK26" s="10">
        <v>0</v>
      </c>
      <c r="BL26" s="10">
        <v>0</v>
      </c>
      <c r="BN26" s="10">
        <v>25</v>
      </c>
    </row>
    <row r="27" spans="1:66" x14ac:dyDescent="0.2">
      <c r="A27" s="10" t="str">
        <f>TRIM(Tabulka_Dotaz_z_SqlDivadla[[#This Row],[ID2]])</f>
        <v>01/026111</v>
      </c>
      <c r="B27" s="10" t="s">
        <v>1263</v>
      </c>
      <c r="C27" s="10" t="s">
        <v>2037</v>
      </c>
      <c r="D27" s="10" t="s">
        <v>3206</v>
      </c>
      <c r="E27" s="10" t="s">
        <v>163</v>
      </c>
      <c r="F27" s="10" t="s">
        <v>163</v>
      </c>
      <c r="G27" s="10" t="s">
        <v>1849</v>
      </c>
      <c r="H27" s="10" t="s">
        <v>782</v>
      </c>
      <c r="I27" s="10" t="s">
        <v>1673</v>
      </c>
      <c r="J27" s="10" t="s">
        <v>2038</v>
      </c>
      <c r="K27" s="10" t="s">
        <v>2039</v>
      </c>
      <c r="L27" s="10" t="s">
        <v>2040</v>
      </c>
      <c r="P27" s="10" t="s">
        <v>1687</v>
      </c>
      <c r="Q27" s="10" t="s">
        <v>1688</v>
      </c>
      <c r="R27" s="10" t="s">
        <v>2041</v>
      </c>
      <c r="U27" s="10" t="s">
        <v>163</v>
      </c>
      <c r="V27" s="10" t="s">
        <v>2042</v>
      </c>
      <c r="X27" s="10" t="s">
        <v>6923</v>
      </c>
      <c r="Y27" s="10" t="s">
        <v>2040</v>
      </c>
      <c r="AC27" s="10" t="s">
        <v>1679</v>
      </c>
      <c r="AD27" s="10" t="s">
        <v>1687</v>
      </c>
      <c r="AE27" s="10" t="s">
        <v>6924</v>
      </c>
      <c r="AF27" s="10" t="s">
        <v>6925</v>
      </c>
      <c r="AH27" s="10" t="s">
        <v>2550</v>
      </c>
      <c r="AI27" s="10" t="s">
        <v>6926</v>
      </c>
      <c r="AJ27" s="10" t="s">
        <v>6927</v>
      </c>
      <c r="AK27" s="10" t="s">
        <v>2043</v>
      </c>
      <c r="AL27" s="10" t="s">
        <v>2040</v>
      </c>
      <c r="AM27" s="10" t="s">
        <v>1688</v>
      </c>
      <c r="AQ27" s="10" t="s">
        <v>1687</v>
      </c>
      <c r="AR27" s="10" t="s">
        <v>2044</v>
      </c>
      <c r="AV27" s="10" t="s">
        <v>2045</v>
      </c>
      <c r="AX27" s="13"/>
      <c r="AZ27" s="13"/>
      <c r="BB27" s="10">
        <v>0</v>
      </c>
      <c r="BC27" s="13">
        <v>40828</v>
      </c>
      <c r="BD27" s="13"/>
      <c r="BE27" s="10">
        <v>1</v>
      </c>
      <c r="BF27" s="10">
        <v>1</v>
      </c>
      <c r="BG27" s="10">
        <v>0</v>
      </c>
      <c r="BH27" s="13"/>
      <c r="BI27" s="13"/>
      <c r="BJ27" s="13"/>
      <c r="BK27" s="10">
        <v>0</v>
      </c>
      <c r="BL27" s="10">
        <v>0</v>
      </c>
      <c r="BN27" s="10">
        <v>26</v>
      </c>
    </row>
    <row r="28" spans="1:66" x14ac:dyDescent="0.2">
      <c r="A28" s="10" t="str">
        <f>TRIM(Tabulka_Dotaz_z_SqlDivadla[[#This Row],[ID2]])</f>
        <v>01/027111</v>
      </c>
      <c r="B28" s="10" t="s">
        <v>1149</v>
      </c>
      <c r="C28" s="10" t="s">
        <v>2046</v>
      </c>
      <c r="D28" s="10" t="s">
        <v>3217</v>
      </c>
      <c r="E28" s="10" t="s">
        <v>163</v>
      </c>
      <c r="F28" s="10" t="s">
        <v>163</v>
      </c>
      <c r="G28" s="10" t="s">
        <v>1887</v>
      </c>
      <c r="H28" s="10" t="s">
        <v>782</v>
      </c>
      <c r="I28" s="10" t="s">
        <v>1673</v>
      </c>
      <c r="J28" s="10" t="s">
        <v>227</v>
      </c>
      <c r="K28" s="10" t="s">
        <v>2047</v>
      </c>
      <c r="L28" s="10" t="s">
        <v>2048</v>
      </c>
      <c r="P28" s="10" t="s">
        <v>1687</v>
      </c>
      <c r="Q28" s="10" t="s">
        <v>1688</v>
      </c>
      <c r="R28" s="10" t="s">
        <v>2049</v>
      </c>
      <c r="U28" s="10" t="s">
        <v>163</v>
      </c>
      <c r="V28" s="10" t="s">
        <v>2050</v>
      </c>
      <c r="X28" s="10" t="s">
        <v>2051</v>
      </c>
      <c r="Y28" s="10" t="s">
        <v>2052</v>
      </c>
      <c r="AC28" s="10" t="s">
        <v>1679</v>
      </c>
      <c r="AD28" s="10" t="s">
        <v>1687</v>
      </c>
      <c r="AE28" s="10" t="s">
        <v>6928</v>
      </c>
      <c r="AF28" s="10" t="s">
        <v>6929</v>
      </c>
      <c r="AH28" s="10" t="s">
        <v>2053</v>
      </c>
      <c r="AI28" s="10" t="s">
        <v>2054</v>
      </c>
      <c r="AK28" s="10" t="s">
        <v>2055</v>
      </c>
      <c r="AL28" s="10" t="s">
        <v>2056</v>
      </c>
      <c r="AM28" s="10" t="s">
        <v>2057</v>
      </c>
      <c r="AQ28" s="10" t="s">
        <v>2058</v>
      </c>
      <c r="AR28" s="10" t="s">
        <v>2059</v>
      </c>
      <c r="AU28" s="10" t="s">
        <v>2053</v>
      </c>
      <c r="AV28" s="10" t="s">
        <v>2060</v>
      </c>
      <c r="AX28" s="13"/>
      <c r="AZ28" s="13"/>
      <c r="BB28" s="10">
        <v>0</v>
      </c>
      <c r="BC28" s="13">
        <v>40462</v>
      </c>
      <c r="BD28" s="13"/>
      <c r="BE28" s="10">
        <v>1</v>
      </c>
      <c r="BF28" s="10">
        <v>1</v>
      </c>
      <c r="BG28" s="10">
        <v>1</v>
      </c>
      <c r="BH28" s="13"/>
      <c r="BI28" s="13"/>
      <c r="BJ28" s="13"/>
      <c r="BK28" s="10">
        <v>0</v>
      </c>
      <c r="BL28" s="10">
        <v>1</v>
      </c>
      <c r="BN28" s="10">
        <v>27</v>
      </c>
    </row>
    <row r="29" spans="1:66" x14ac:dyDescent="0.2">
      <c r="A29" s="10" t="str">
        <f>TRIM(Tabulka_Dotaz_z_SqlDivadla[[#This Row],[ID2]])</f>
        <v>01/028111</v>
      </c>
      <c r="B29" s="10" t="s">
        <v>2061</v>
      </c>
      <c r="D29" s="10" t="s">
        <v>163</v>
      </c>
      <c r="E29" s="10" t="s">
        <v>163</v>
      </c>
      <c r="F29" s="10" t="s">
        <v>163</v>
      </c>
      <c r="G29" s="10" t="s">
        <v>163</v>
      </c>
      <c r="J29" s="10" t="s">
        <v>2062</v>
      </c>
      <c r="K29" s="10" t="s">
        <v>2063</v>
      </c>
      <c r="L29" s="10" t="s">
        <v>1996</v>
      </c>
      <c r="P29" s="10" t="s">
        <v>1687</v>
      </c>
      <c r="Q29" s="10" t="s">
        <v>1688</v>
      </c>
      <c r="U29" s="10" t="s">
        <v>163</v>
      </c>
      <c r="AJ29" s="10" t="s">
        <v>2064</v>
      </c>
      <c r="AX29" s="13"/>
      <c r="AZ29" s="13">
        <v>40079</v>
      </c>
      <c r="BB29" s="10">
        <v>0</v>
      </c>
      <c r="BC29" s="13">
        <v>40462</v>
      </c>
      <c r="BD29" s="13"/>
      <c r="BE29" s="10">
        <v>0</v>
      </c>
      <c r="BF29" s="10">
        <v>0</v>
      </c>
      <c r="BG29" s="10">
        <v>0</v>
      </c>
      <c r="BH29" s="13"/>
      <c r="BI29" s="13"/>
      <c r="BJ29" s="13"/>
      <c r="BK29" s="10">
        <v>1</v>
      </c>
      <c r="BL29" s="10">
        <v>0</v>
      </c>
      <c r="BN29" s="10">
        <v>28</v>
      </c>
    </row>
    <row r="30" spans="1:66" x14ac:dyDescent="0.2">
      <c r="A30" s="10" t="str">
        <f>TRIM(Tabulka_Dotaz_z_SqlDivadla[[#This Row],[ID2]])</f>
        <v>01/029111</v>
      </c>
      <c r="B30" s="10" t="s">
        <v>1259</v>
      </c>
      <c r="C30" s="10" t="s">
        <v>2083</v>
      </c>
      <c r="D30" s="10" t="s">
        <v>3206</v>
      </c>
      <c r="E30" s="10" t="s">
        <v>163</v>
      </c>
      <c r="F30" s="10" t="s">
        <v>163</v>
      </c>
      <c r="G30" s="10" t="s">
        <v>1849</v>
      </c>
      <c r="H30" s="10" t="s">
        <v>782</v>
      </c>
      <c r="I30" s="10" t="s">
        <v>1673</v>
      </c>
      <c r="J30" s="10" t="s">
        <v>2084</v>
      </c>
      <c r="K30" s="10" t="s">
        <v>2085</v>
      </c>
      <c r="L30" s="10" t="s">
        <v>1852</v>
      </c>
      <c r="P30" s="10" t="s">
        <v>1687</v>
      </c>
      <c r="Q30" s="10" t="s">
        <v>1688</v>
      </c>
      <c r="R30" s="10" t="s">
        <v>2086</v>
      </c>
      <c r="S30" s="10" t="s">
        <v>2087</v>
      </c>
      <c r="U30" s="10" t="s">
        <v>163</v>
      </c>
      <c r="V30" s="10" t="s">
        <v>2020</v>
      </c>
      <c r="X30" s="10" t="s">
        <v>5867</v>
      </c>
      <c r="Y30" s="10" t="s">
        <v>1855</v>
      </c>
      <c r="AC30" s="10" t="s">
        <v>1679</v>
      </c>
      <c r="AD30" s="10" t="s">
        <v>1687</v>
      </c>
      <c r="AE30" s="10" t="s">
        <v>2088</v>
      </c>
      <c r="AF30" s="10" t="s">
        <v>5869</v>
      </c>
      <c r="AH30" s="10" t="s">
        <v>1857</v>
      </c>
      <c r="AI30" s="10" t="s">
        <v>2089</v>
      </c>
      <c r="AJ30" s="10" t="s">
        <v>2090</v>
      </c>
      <c r="AK30" s="10" t="s">
        <v>2091</v>
      </c>
      <c r="AW30" s="10" t="s">
        <v>2092</v>
      </c>
      <c r="AX30" s="13"/>
      <c r="AZ30" s="13"/>
      <c r="BB30" s="10">
        <v>0</v>
      </c>
      <c r="BC30" s="13">
        <v>40462</v>
      </c>
      <c r="BD30" s="13"/>
      <c r="BE30" s="10">
        <v>1</v>
      </c>
      <c r="BF30" s="10">
        <v>1</v>
      </c>
      <c r="BG30" s="10">
        <v>1</v>
      </c>
      <c r="BH30" s="13"/>
      <c r="BI30" s="13"/>
      <c r="BJ30" s="13"/>
      <c r="BK30" s="10">
        <v>0</v>
      </c>
      <c r="BL30" s="10">
        <v>0</v>
      </c>
      <c r="BN30" s="10">
        <v>29</v>
      </c>
    </row>
    <row r="31" spans="1:66" x14ac:dyDescent="0.2">
      <c r="A31" s="10" t="str">
        <f>TRIM(Tabulka_Dotaz_z_SqlDivadla[[#This Row],[ID2]])</f>
        <v>01/030111</v>
      </c>
      <c r="B31" s="10" t="s">
        <v>2093</v>
      </c>
      <c r="C31" s="10" t="s">
        <v>2094</v>
      </c>
      <c r="D31" s="10" t="s">
        <v>163</v>
      </c>
      <c r="E31" s="10" t="s">
        <v>163</v>
      </c>
      <c r="F31" s="10" t="s">
        <v>163</v>
      </c>
      <c r="G31" s="10" t="s">
        <v>1737</v>
      </c>
      <c r="H31" s="10" t="s">
        <v>782</v>
      </c>
      <c r="I31" s="10" t="s">
        <v>1673</v>
      </c>
      <c r="J31" s="10" t="s">
        <v>2095</v>
      </c>
      <c r="K31" s="10" t="s">
        <v>2096</v>
      </c>
      <c r="L31" s="10" t="s">
        <v>2097</v>
      </c>
      <c r="P31" s="10" t="s">
        <v>1687</v>
      </c>
      <c r="Q31" s="10" t="s">
        <v>1688</v>
      </c>
      <c r="U31" s="10" t="s">
        <v>163</v>
      </c>
      <c r="V31" s="10" t="s">
        <v>2098</v>
      </c>
      <c r="X31" s="10" t="s">
        <v>2099</v>
      </c>
      <c r="AE31" s="10" t="s">
        <v>2100</v>
      </c>
      <c r="AI31" s="10" t="s">
        <v>2101</v>
      </c>
      <c r="AJ31" s="10" t="s">
        <v>2102</v>
      </c>
      <c r="AK31" s="10" t="s">
        <v>2103</v>
      </c>
      <c r="AX31" s="13"/>
      <c r="AZ31" s="13">
        <v>40079</v>
      </c>
      <c r="BB31" s="10">
        <v>0</v>
      </c>
      <c r="BC31" s="13">
        <v>40462</v>
      </c>
      <c r="BD31" s="13"/>
      <c r="BE31" s="10">
        <v>0</v>
      </c>
      <c r="BF31" s="10">
        <v>0</v>
      </c>
      <c r="BG31" s="10">
        <v>0</v>
      </c>
      <c r="BH31" s="13"/>
      <c r="BI31" s="13"/>
      <c r="BJ31" s="13"/>
      <c r="BK31" s="10">
        <v>1</v>
      </c>
      <c r="BL31" s="10">
        <v>0</v>
      </c>
      <c r="BN31" s="10">
        <v>30</v>
      </c>
    </row>
    <row r="32" spans="1:66" x14ac:dyDescent="0.2">
      <c r="A32" s="10" t="str">
        <f>TRIM(Tabulka_Dotaz_z_SqlDivadla[[#This Row],[ID2]])</f>
        <v>01/031111</v>
      </c>
      <c r="B32" s="10" t="s">
        <v>2104</v>
      </c>
      <c r="D32" s="10" t="s">
        <v>163</v>
      </c>
      <c r="E32" s="10" t="s">
        <v>163</v>
      </c>
      <c r="F32" s="10" t="s">
        <v>163</v>
      </c>
      <c r="G32" s="10" t="s">
        <v>163</v>
      </c>
      <c r="H32" s="10" t="s">
        <v>782</v>
      </c>
      <c r="I32" s="10" t="s">
        <v>1673</v>
      </c>
      <c r="J32" s="10" t="s">
        <v>2105</v>
      </c>
      <c r="K32" s="10" t="s">
        <v>2106</v>
      </c>
      <c r="L32" s="10" t="s">
        <v>2107</v>
      </c>
      <c r="P32" s="10" t="s">
        <v>1687</v>
      </c>
      <c r="Q32" s="10" t="s">
        <v>1688</v>
      </c>
      <c r="U32" s="10" t="s">
        <v>163</v>
      </c>
      <c r="AE32" s="10" t="s">
        <v>2108</v>
      </c>
      <c r="AJ32" s="10" t="s">
        <v>2109</v>
      </c>
      <c r="AX32" s="13"/>
      <c r="AZ32" s="13">
        <v>39386</v>
      </c>
      <c r="BB32" s="10">
        <v>0</v>
      </c>
      <c r="BC32" s="13">
        <v>40462</v>
      </c>
      <c r="BD32" s="13"/>
      <c r="BE32" s="10">
        <v>0</v>
      </c>
      <c r="BF32" s="10">
        <v>0</v>
      </c>
      <c r="BG32" s="10">
        <v>0</v>
      </c>
      <c r="BH32" s="13"/>
      <c r="BI32" s="13"/>
      <c r="BJ32" s="13"/>
      <c r="BK32" s="10">
        <v>1</v>
      </c>
      <c r="BL32" s="10">
        <v>0</v>
      </c>
      <c r="BN32" s="10">
        <v>31</v>
      </c>
    </row>
    <row r="33" spans="1:66" x14ac:dyDescent="0.2">
      <c r="A33" s="10" t="str">
        <f>TRIM(Tabulka_Dotaz_z_SqlDivadla[[#This Row],[ID2]])</f>
        <v>01/032111</v>
      </c>
      <c r="B33" s="10" t="s">
        <v>1180</v>
      </c>
      <c r="C33" s="10" t="s">
        <v>2110</v>
      </c>
      <c r="D33" s="10" t="s">
        <v>1737</v>
      </c>
      <c r="E33" s="10" t="s">
        <v>163</v>
      </c>
      <c r="F33" s="10" t="s">
        <v>163</v>
      </c>
      <c r="G33" s="10" t="s">
        <v>1831</v>
      </c>
      <c r="H33" s="10" t="s">
        <v>782</v>
      </c>
      <c r="I33" s="10" t="s">
        <v>2111</v>
      </c>
      <c r="J33" s="10" t="s">
        <v>2112</v>
      </c>
      <c r="K33" s="10" t="s">
        <v>5870</v>
      </c>
      <c r="L33" s="10" t="s">
        <v>2113</v>
      </c>
      <c r="P33" s="10" t="s">
        <v>2114</v>
      </c>
      <c r="Q33" s="10" t="s">
        <v>2115</v>
      </c>
      <c r="R33" s="10" t="s">
        <v>2116</v>
      </c>
      <c r="S33" s="10" t="s">
        <v>2117</v>
      </c>
      <c r="U33" s="10" t="s">
        <v>163</v>
      </c>
      <c r="V33" s="10" t="s">
        <v>2118</v>
      </c>
      <c r="W33" s="10" t="s">
        <v>2119</v>
      </c>
      <c r="X33" s="10" t="s">
        <v>2120</v>
      </c>
      <c r="Y33" s="10" t="s">
        <v>2113</v>
      </c>
      <c r="AC33" s="10" t="s">
        <v>2121</v>
      </c>
      <c r="AD33" s="10" t="s">
        <v>2114</v>
      </c>
      <c r="AE33" s="10" t="s">
        <v>2122</v>
      </c>
      <c r="AF33" s="10" t="s">
        <v>2117</v>
      </c>
      <c r="AH33" s="10" t="s">
        <v>2123</v>
      </c>
      <c r="AI33" s="10" t="s">
        <v>2124</v>
      </c>
      <c r="AJ33" s="10" t="s">
        <v>2125</v>
      </c>
      <c r="AK33" s="10" t="s">
        <v>2126</v>
      </c>
      <c r="AL33" s="10" t="s">
        <v>2127</v>
      </c>
      <c r="AM33" s="10" t="s">
        <v>2057</v>
      </c>
      <c r="AQ33" s="10" t="s">
        <v>2128</v>
      </c>
      <c r="AR33" s="10" t="s">
        <v>2129</v>
      </c>
      <c r="AV33" s="10" t="s">
        <v>2130</v>
      </c>
      <c r="AX33" s="13"/>
      <c r="AZ33" s="13"/>
      <c r="BB33" s="10">
        <v>0</v>
      </c>
      <c r="BC33" s="13">
        <v>40462</v>
      </c>
      <c r="BD33" s="13"/>
      <c r="BE33" s="10">
        <v>1</v>
      </c>
      <c r="BF33" s="10">
        <v>1</v>
      </c>
      <c r="BG33" s="10">
        <v>1</v>
      </c>
      <c r="BH33" s="13"/>
      <c r="BI33" s="13"/>
      <c r="BJ33" s="13"/>
      <c r="BK33" s="10">
        <v>0</v>
      </c>
      <c r="BL33" s="10">
        <v>0</v>
      </c>
      <c r="BN33" s="10">
        <v>32</v>
      </c>
    </row>
    <row r="34" spans="1:66" x14ac:dyDescent="0.2">
      <c r="A34" s="10" t="str">
        <f>TRIM(Tabulka_Dotaz_z_SqlDivadla[[#This Row],[ID2]])</f>
        <v>01/033111</v>
      </c>
      <c r="B34" s="10" t="s">
        <v>2131</v>
      </c>
      <c r="D34" s="10" t="s">
        <v>163</v>
      </c>
      <c r="E34" s="10" t="s">
        <v>163</v>
      </c>
      <c r="F34" s="10" t="s">
        <v>163</v>
      </c>
      <c r="G34" s="10" t="s">
        <v>163</v>
      </c>
      <c r="H34" s="10" t="s">
        <v>782</v>
      </c>
      <c r="I34" s="10" t="s">
        <v>2132</v>
      </c>
      <c r="J34" s="10" t="s">
        <v>2133</v>
      </c>
      <c r="L34" s="10" t="s">
        <v>2134</v>
      </c>
      <c r="P34" s="10" t="s">
        <v>2135</v>
      </c>
      <c r="Q34" s="10" t="s">
        <v>2136</v>
      </c>
      <c r="U34" s="10" t="s">
        <v>163</v>
      </c>
      <c r="AJ34" s="10" t="s">
        <v>2109</v>
      </c>
      <c r="AK34" s="10" t="s">
        <v>2137</v>
      </c>
      <c r="AX34" s="13"/>
      <c r="AZ34" s="13">
        <v>40470</v>
      </c>
      <c r="BB34" s="10">
        <v>0</v>
      </c>
      <c r="BC34" s="13">
        <v>40470</v>
      </c>
      <c r="BD34" s="13"/>
      <c r="BE34" s="10">
        <v>0</v>
      </c>
      <c r="BF34" s="10">
        <v>1</v>
      </c>
      <c r="BG34" s="10">
        <v>0</v>
      </c>
      <c r="BH34" s="13"/>
      <c r="BI34" s="13"/>
      <c r="BJ34" s="13"/>
      <c r="BK34" s="10">
        <v>1</v>
      </c>
      <c r="BL34" s="10">
        <v>0</v>
      </c>
      <c r="BN34" s="10">
        <v>33</v>
      </c>
    </row>
    <row r="35" spans="1:66" x14ac:dyDescent="0.2">
      <c r="A35" s="10" t="str">
        <f>TRIM(Tabulka_Dotaz_z_SqlDivadla[[#This Row],[ID2]])</f>
        <v>01/034111</v>
      </c>
      <c r="B35" s="10" t="s">
        <v>1122</v>
      </c>
      <c r="C35" s="10" t="s">
        <v>2166</v>
      </c>
      <c r="D35" s="10" t="s">
        <v>3289</v>
      </c>
      <c r="E35" s="10" t="s">
        <v>163</v>
      </c>
      <c r="F35" s="10" t="s">
        <v>163</v>
      </c>
      <c r="G35" s="10" t="s">
        <v>1737</v>
      </c>
      <c r="H35" s="10" t="s">
        <v>782</v>
      </c>
      <c r="I35" s="10" t="s">
        <v>1673</v>
      </c>
      <c r="J35" s="10" t="s">
        <v>2167</v>
      </c>
      <c r="K35" s="10" t="s">
        <v>2168</v>
      </c>
      <c r="L35" s="10" t="s">
        <v>2169</v>
      </c>
      <c r="P35" s="10" t="s">
        <v>1997</v>
      </c>
      <c r="Q35" s="10" t="s">
        <v>1688</v>
      </c>
      <c r="R35" s="10" t="s">
        <v>2170</v>
      </c>
      <c r="S35" s="10" t="s">
        <v>2171</v>
      </c>
      <c r="U35" s="10" t="s">
        <v>163</v>
      </c>
      <c r="V35" s="10" t="s">
        <v>2172</v>
      </c>
      <c r="W35" s="10" t="s">
        <v>2173</v>
      </c>
      <c r="X35" s="10" t="s">
        <v>6930</v>
      </c>
      <c r="Y35" s="10" t="s">
        <v>2174</v>
      </c>
      <c r="AC35" s="10" t="s">
        <v>1679</v>
      </c>
      <c r="AD35" s="10" t="s">
        <v>1687</v>
      </c>
      <c r="AE35" s="10" t="s">
        <v>6931</v>
      </c>
      <c r="AF35" s="10" t="s">
        <v>2171</v>
      </c>
      <c r="AH35" s="10" t="s">
        <v>2175</v>
      </c>
      <c r="AI35" s="10" t="s">
        <v>6932</v>
      </c>
      <c r="AJ35" s="10" t="s">
        <v>6933</v>
      </c>
      <c r="AK35" s="10" t="s">
        <v>826</v>
      </c>
      <c r="AL35" s="10" t="s">
        <v>2176</v>
      </c>
      <c r="AM35" s="10" t="s">
        <v>1762</v>
      </c>
      <c r="AR35" s="10" t="s">
        <v>2177</v>
      </c>
      <c r="AV35" s="10" t="s">
        <v>2178</v>
      </c>
      <c r="AX35" s="13"/>
      <c r="AZ35" s="13"/>
      <c r="BB35" s="10">
        <v>2</v>
      </c>
      <c r="BC35" s="13">
        <v>40462</v>
      </c>
      <c r="BD35" s="13"/>
      <c r="BE35" s="10">
        <v>1</v>
      </c>
      <c r="BF35" s="10">
        <v>1</v>
      </c>
      <c r="BG35" s="10">
        <v>1</v>
      </c>
      <c r="BH35" s="13"/>
      <c r="BI35" s="13"/>
      <c r="BJ35" s="13"/>
      <c r="BK35" s="10">
        <v>0</v>
      </c>
      <c r="BL35" s="10">
        <v>0</v>
      </c>
      <c r="BN35" s="10">
        <v>34</v>
      </c>
    </row>
    <row r="36" spans="1:66" x14ac:dyDescent="0.2">
      <c r="A36" s="10" t="str">
        <f>TRIM(Tabulka_Dotaz_z_SqlDivadla[[#This Row],[ID2]])</f>
        <v>01/035111</v>
      </c>
      <c r="B36" s="10" t="s">
        <v>1130</v>
      </c>
      <c r="C36" s="10" t="s">
        <v>2138</v>
      </c>
      <c r="D36" s="10" t="s">
        <v>3206</v>
      </c>
      <c r="E36" s="10" t="s">
        <v>163</v>
      </c>
      <c r="F36" s="10" t="s">
        <v>163</v>
      </c>
      <c r="G36" s="10" t="s">
        <v>1849</v>
      </c>
      <c r="H36" s="10" t="s">
        <v>782</v>
      </c>
      <c r="I36" s="10" t="s">
        <v>1673</v>
      </c>
      <c r="J36" s="10" t="s">
        <v>2139</v>
      </c>
      <c r="K36" s="10" t="s">
        <v>2140</v>
      </c>
      <c r="L36" s="10" t="s">
        <v>2141</v>
      </c>
      <c r="P36" s="10" t="s">
        <v>1687</v>
      </c>
      <c r="Q36" s="10" t="s">
        <v>1688</v>
      </c>
      <c r="R36" s="10" t="s">
        <v>2142</v>
      </c>
      <c r="U36" s="10" t="s">
        <v>2143</v>
      </c>
      <c r="V36" s="10" t="s">
        <v>2144</v>
      </c>
      <c r="W36" s="10" t="s">
        <v>5871</v>
      </c>
      <c r="X36" s="10" t="s">
        <v>1726</v>
      </c>
      <c r="Y36" s="10" t="s">
        <v>5872</v>
      </c>
      <c r="AB36" s="10" t="s">
        <v>1812</v>
      </c>
      <c r="AC36" s="10" t="s">
        <v>1679</v>
      </c>
      <c r="AD36" s="10" t="s">
        <v>1718</v>
      </c>
      <c r="AE36" s="10" t="s">
        <v>2145</v>
      </c>
      <c r="AF36" s="10" t="s">
        <v>2146</v>
      </c>
      <c r="AH36" s="10" t="s">
        <v>2147</v>
      </c>
      <c r="AI36" s="10" t="s">
        <v>2148</v>
      </c>
      <c r="AJ36" s="10" t="s">
        <v>5873</v>
      </c>
      <c r="AK36" s="10" t="s">
        <v>2149</v>
      </c>
      <c r="AX36" s="13"/>
      <c r="AZ36" s="13"/>
      <c r="BB36" s="10">
        <v>0</v>
      </c>
      <c r="BC36" s="13">
        <v>40462</v>
      </c>
      <c r="BD36" s="13"/>
      <c r="BE36" s="10">
        <v>1</v>
      </c>
      <c r="BF36" s="10">
        <v>1</v>
      </c>
      <c r="BG36" s="10">
        <v>0</v>
      </c>
      <c r="BH36" s="13"/>
      <c r="BI36" s="13"/>
      <c r="BJ36" s="13"/>
      <c r="BK36" s="10">
        <v>0</v>
      </c>
      <c r="BL36" s="10">
        <v>0</v>
      </c>
      <c r="BN36" s="10">
        <v>35</v>
      </c>
    </row>
    <row r="37" spans="1:66" x14ac:dyDescent="0.2">
      <c r="A37" s="10" t="str">
        <f>TRIM(Tabulka_Dotaz_z_SqlDivadla[[#This Row],[ID2]])</f>
        <v>01/036111</v>
      </c>
      <c r="B37" s="10" t="s">
        <v>1254</v>
      </c>
      <c r="C37" s="10" t="s">
        <v>2179</v>
      </c>
      <c r="D37" s="10" t="s">
        <v>3206</v>
      </c>
      <c r="E37" s="10" t="s">
        <v>163</v>
      </c>
      <c r="F37" s="10" t="s">
        <v>163</v>
      </c>
      <c r="G37" s="10" t="s">
        <v>1849</v>
      </c>
      <c r="H37" s="10" t="s">
        <v>782</v>
      </c>
      <c r="I37" s="10" t="s">
        <v>1673</v>
      </c>
      <c r="J37" s="10" t="s">
        <v>905</v>
      </c>
      <c r="K37" s="10" t="s">
        <v>5876</v>
      </c>
      <c r="L37" s="10" t="s">
        <v>1811</v>
      </c>
      <c r="P37" s="10" t="s">
        <v>1687</v>
      </c>
      <c r="Q37" s="10" t="s">
        <v>1688</v>
      </c>
      <c r="R37" s="10" t="s">
        <v>5877</v>
      </c>
      <c r="S37" s="10" t="s">
        <v>2180</v>
      </c>
      <c r="U37" s="10" t="s">
        <v>163</v>
      </c>
      <c r="V37" s="10" t="s">
        <v>2181</v>
      </c>
      <c r="W37" s="10" t="s">
        <v>2182</v>
      </c>
      <c r="X37" s="10" t="s">
        <v>6934</v>
      </c>
      <c r="Y37" s="10" t="s">
        <v>1811</v>
      </c>
      <c r="AC37" s="10" t="s">
        <v>1679</v>
      </c>
      <c r="AD37" s="10" t="s">
        <v>1809</v>
      </c>
      <c r="AE37" s="10" t="s">
        <v>6935</v>
      </c>
      <c r="AF37" s="10" t="s">
        <v>2180</v>
      </c>
      <c r="AI37" s="10" t="s">
        <v>6936</v>
      </c>
      <c r="AJ37" s="10" t="s">
        <v>6937</v>
      </c>
      <c r="AK37" s="10" t="s">
        <v>2183</v>
      </c>
      <c r="AR37" s="10" t="s">
        <v>2184</v>
      </c>
      <c r="AW37" s="10" t="s">
        <v>2185</v>
      </c>
      <c r="AX37" s="13"/>
      <c r="AZ37" s="13"/>
      <c r="BB37" s="10">
        <v>0</v>
      </c>
      <c r="BC37" s="13">
        <v>40828</v>
      </c>
      <c r="BD37" s="13"/>
      <c r="BE37" s="10">
        <v>1</v>
      </c>
      <c r="BF37" s="10">
        <v>1</v>
      </c>
      <c r="BG37" s="10">
        <v>0</v>
      </c>
      <c r="BH37" s="13"/>
      <c r="BI37" s="13"/>
      <c r="BJ37" s="13"/>
      <c r="BK37" s="10">
        <v>0</v>
      </c>
      <c r="BL37" s="10">
        <v>1</v>
      </c>
      <c r="BN37" s="10">
        <v>36</v>
      </c>
    </row>
    <row r="38" spans="1:66" x14ac:dyDescent="0.2">
      <c r="A38" s="10" t="str">
        <f>TRIM(Tabulka_Dotaz_z_SqlDivadla[[#This Row],[ID2]])</f>
        <v>01/037111</v>
      </c>
      <c r="B38" s="10" t="s">
        <v>1090</v>
      </c>
      <c r="C38" s="10" t="s">
        <v>2186</v>
      </c>
      <c r="D38" s="10" t="s">
        <v>1737</v>
      </c>
      <c r="E38" s="10" t="s">
        <v>163</v>
      </c>
      <c r="F38" s="10" t="s">
        <v>163</v>
      </c>
      <c r="G38" s="10" t="s">
        <v>1831</v>
      </c>
      <c r="H38" s="10" t="s">
        <v>782</v>
      </c>
      <c r="I38" s="10" t="s">
        <v>1673</v>
      </c>
      <c r="J38" s="10" t="s">
        <v>2187</v>
      </c>
      <c r="K38" s="10" t="s">
        <v>2188</v>
      </c>
      <c r="L38" s="10" t="s">
        <v>2189</v>
      </c>
      <c r="P38" s="10" t="s">
        <v>1687</v>
      </c>
      <c r="Q38" s="10" t="s">
        <v>1688</v>
      </c>
      <c r="R38" s="10" t="s">
        <v>2190</v>
      </c>
      <c r="U38" s="10" t="s">
        <v>163</v>
      </c>
      <c r="V38" s="10" t="s">
        <v>2191</v>
      </c>
      <c r="X38" s="10" t="s">
        <v>6938</v>
      </c>
      <c r="Y38" s="10" t="s">
        <v>2192</v>
      </c>
      <c r="AC38" s="10" t="s">
        <v>1679</v>
      </c>
      <c r="AD38" s="10" t="s">
        <v>1687</v>
      </c>
      <c r="AE38" s="10" t="s">
        <v>2193</v>
      </c>
      <c r="AF38" s="10" t="s">
        <v>6939</v>
      </c>
      <c r="AH38" s="10" t="s">
        <v>2194</v>
      </c>
      <c r="AI38" s="10" t="s">
        <v>6940</v>
      </c>
      <c r="AJ38" s="10" t="s">
        <v>6941</v>
      </c>
      <c r="AK38" s="10" t="s">
        <v>793</v>
      </c>
      <c r="AR38" s="10" t="s">
        <v>2195</v>
      </c>
      <c r="AX38" s="13"/>
      <c r="AZ38" s="13"/>
      <c r="BA38" s="10" t="s">
        <v>2196</v>
      </c>
      <c r="BB38" s="10">
        <v>2</v>
      </c>
      <c r="BC38" s="13">
        <v>40828</v>
      </c>
      <c r="BD38" s="13"/>
      <c r="BE38" s="10">
        <v>1</v>
      </c>
      <c r="BF38" s="10">
        <v>1</v>
      </c>
      <c r="BG38" s="10">
        <v>0</v>
      </c>
      <c r="BH38" s="13"/>
      <c r="BI38" s="13"/>
      <c r="BJ38" s="13"/>
      <c r="BK38" s="10">
        <v>0</v>
      </c>
      <c r="BL38" s="10">
        <v>0</v>
      </c>
      <c r="BN38" s="10">
        <v>37</v>
      </c>
    </row>
    <row r="39" spans="1:66" x14ac:dyDescent="0.2">
      <c r="A39" s="10" t="str">
        <f>TRIM(Tabulka_Dotaz_z_SqlDivadla[[#This Row],[ID2]])</f>
        <v>01/038112</v>
      </c>
      <c r="B39" s="10" t="s">
        <v>1102</v>
      </c>
      <c r="C39" s="10" t="s">
        <v>3367</v>
      </c>
      <c r="D39" s="10" t="s">
        <v>4006</v>
      </c>
      <c r="E39" s="10" t="s">
        <v>163</v>
      </c>
      <c r="F39" s="10" t="s">
        <v>163</v>
      </c>
      <c r="G39" s="10" t="s">
        <v>1714</v>
      </c>
      <c r="H39" s="10" t="s">
        <v>782</v>
      </c>
      <c r="I39" s="10" t="s">
        <v>1823</v>
      </c>
      <c r="J39" s="10" t="s">
        <v>3368</v>
      </c>
      <c r="K39" s="10" t="s">
        <v>3369</v>
      </c>
      <c r="L39" s="10" t="s">
        <v>3370</v>
      </c>
      <c r="P39" s="10" t="s">
        <v>1752</v>
      </c>
      <c r="Q39" s="10" t="s">
        <v>3371</v>
      </c>
      <c r="R39" s="10" t="s">
        <v>5878</v>
      </c>
      <c r="U39" s="10" t="s">
        <v>163</v>
      </c>
      <c r="V39" s="10" t="s">
        <v>3372</v>
      </c>
      <c r="X39" s="10" t="s">
        <v>3373</v>
      </c>
      <c r="Y39" s="10" t="s">
        <v>3374</v>
      </c>
      <c r="AC39" s="10" t="s">
        <v>2205</v>
      </c>
      <c r="AD39" s="10" t="s">
        <v>1752</v>
      </c>
      <c r="AE39" s="10" t="s">
        <v>3375</v>
      </c>
      <c r="AF39" s="10" t="s">
        <v>2436</v>
      </c>
      <c r="AH39" s="10" t="s">
        <v>6942</v>
      </c>
      <c r="AI39" s="10" t="s">
        <v>3376</v>
      </c>
      <c r="AJ39" s="10" t="s">
        <v>1725</v>
      </c>
      <c r="AK39" s="10" t="s">
        <v>3377</v>
      </c>
      <c r="AX39" s="13"/>
      <c r="AZ39" s="13"/>
      <c r="BB39" s="10">
        <v>0</v>
      </c>
      <c r="BC39" s="13">
        <v>40462</v>
      </c>
      <c r="BD39" s="13"/>
      <c r="BE39" s="10">
        <v>1</v>
      </c>
      <c r="BF39" s="10">
        <v>1</v>
      </c>
      <c r="BG39" s="10">
        <v>1</v>
      </c>
      <c r="BH39" s="13"/>
      <c r="BI39" s="13"/>
      <c r="BJ39" s="13"/>
      <c r="BK39" s="10">
        <v>0</v>
      </c>
      <c r="BL39" s="10">
        <v>0</v>
      </c>
      <c r="BM39" s="10">
        <v>30056</v>
      </c>
      <c r="BN39" s="10">
        <v>38</v>
      </c>
    </row>
    <row r="40" spans="1:66" x14ac:dyDescent="0.2">
      <c r="A40" s="10" t="str">
        <f>TRIM(Tabulka_Dotaz_z_SqlDivadla[[#This Row],[ID2]])</f>
        <v>01/039116</v>
      </c>
      <c r="B40" s="10" t="s">
        <v>1093</v>
      </c>
      <c r="C40" s="10" t="s">
        <v>3263</v>
      </c>
      <c r="D40" s="10" t="s">
        <v>3289</v>
      </c>
      <c r="E40" s="10" t="s">
        <v>163</v>
      </c>
      <c r="F40" s="10" t="s">
        <v>163</v>
      </c>
      <c r="G40" s="10" t="s">
        <v>1737</v>
      </c>
      <c r="H40" s="10" t="s">
        <v>782</v>
      </c>
      <c r="I40" s="10" t="s">
        <v>1861</v>
      </c>
      <c r="J40" s="10" t="s">
        <v>3264</v>
      </c>
      <c r="K40" s="10" t="s">
        <v>5886</v>
      </c>
      <c r="L40" s="10" t="s">
        <v>3265</v>
      </c>
      <c r="P40" s="10" t="s">
        <v>3266</v>
      </c>
      <c r="Q40" s="10" t="s">
        <v>1865</v>
      </c>
      <c r="R40" s="10" t="s">
        <v>5887</v>
      </c>
      <c r="U40" s="10" t="s">
        <v>163</v>
      </c>
      <c r="V40" s="10" t="s">
        <v>5888</v>
      </c>
      <c r="X40" s="10" t="s">
        <v>5889</v>
      </c>
      <c r="Y40" s="10" t="s">
        <v>3267</v>
      </c>
      <c r="AC40" s="10" t="s">
        <v>1865</v>
      </c>
      <c r="AD40" s="10" t="s">
        <v>1968</v>
      </c>
      <c r="AE40" s="10" t="s">
        <v>6943</v>
      </c>
      <c r="AF40" s="10" t="s">
        <v>6944</v>
      </c>
      <c r="AH40" s="10" t="s">
        <v>3268</v>
      </c>
      <c r="AI40" s="10" t="s">
        <v>5890</v>
      </c>
      <c r="AJ40" s="10" t="s">
        <v>5891</v>
      </c>
      <c r="AK40" s="10" t="s">
        <v>796</v>
      </c>
      <c r="AL40" s="10" t="s">
        <v>3265</v>
      </c>
      <c r="AM40" s="10" t="s">
        <v>1865</v>
      </c>
      <c r="AR40" s="10" t="s">
        <v>3269</v>
      </c>
      <c r="AX40" s="13"/>
      <c r="AZ40" s="13"/>
      <c r="BB40" s="10">
        <v>0</v>
      </c>
      <c r="BC40" s="13">
        <v>40462</v>
      </c>
      <c r="BD40" s="13"/>
      <c r="BE40" s="10">
        <v>1</v>
      </c>
      <c r="BF40" s="10">
        <v>1</v>
      </c>
      <c r="BG40" s="10">
        <v>1</v>
      </c>
      <c r="BH40" s="13"/>
      <c r="BI40" s="13"/>
      <c r="BJ40" s="13"/>
      <c r="BK40" s="10">
        <v>0</v>
      </c>
      <c r="BL40" s="10">
        <v>0</v>
      </c>
      <c r="BM40" s="10">
        <v>30047</v>
      </c>
      <c r="BN40" s="10">
        <v>39</v>
      </c>
    </row>
    <row r="41" spans="1:66" x14ac:dyDescent="0.2">
      <c r="A41" s="10" t="str">
        <f>TRIM(Tabulka_Dotaz_z_SqlDivadla[[#This Row],[ID2]])</f>
        <v>01/040112</v>
      </c>
      <c r="B41" s="10" t="s">
        <v>1224</v>
      </c>
      <c r="C41" s="10" t="s">
        <v>3378</v>
      </c>
      <c r="D41" s="10" t="s">
        <v>3217</v>
      </c>
      <c r="E41" s="10" t="s">
        <v>163</v>
      </c>
      <c r="F41" s="10" t="s">
        <v>163</v>
      </c>
      <c r="G41" s="10" t="s">
        <v>1737</v>
      </c>
      <c r="H41" s="10" t="s">
        <v>782</v>
      </c>
      <c r="I41" s="10" t="s">
        <v>1823</v>
      </c>
      <c r="J41" s="10" t="s">
        <v>3379</v>
      </c>
      <c r="K41" s="10" t="s">
        <v>5892</v>
      </c>
      <c r="L41" s="10" t="s">
        <v>5893</v>
      </c>
      <c r="P41" s="10" t="s">
        <v>1687</v>
      </c>
      <c r="Q41" s="10" t="s">
        <v>1767</v>
      </c>
      <c r="R41" s="10" t="s">
        <v>3380</v>
      </c>
      <c r="U41" s="10" t="s">
        <v>163</v>
      </c>
      <c r="V41" s="10" t="s">
        <v>3381</v>
      </c>
      <c r="W41" s="10" t="s">
        <v>5894</v>
      </c>
      <c r="X41" s="10" t="s">
        <v>6945</v>
      </c>
      <c r="Y41" s="10" t="s">
        <v>5893</v>
      </c>
      <c r="AC41" s="10" t="s">
        <v>1679</v>
      </c>
      <c r="AD41" s="10" t="s">
        <v>1687</v>
      </c>
      <c r="AE41" s="10" t="s">
        <v>3382</v>
      </c>
      <c r="AH41" s="10" t="s">
        <v>3383</v>
      </c>
      <c r="AI41" s="10" t="s">
        <v>3384</v>
      </c>
      <c r="AJ41" s="10" t="s">
        <v>6946</v>
      </c>
      <c r="AK41" s="10" t="s">
        <v>890</v>
      </c>
      <c r="AR41" s="10" t="s">
        <v>3385</v>
      </c>
      <c r="AX41" s="13"/>
      <c r="AZ41" s="13"/>
      <c r="BB41" s="10">
        <v>0</v>
      </c>
      <c r="BC41" s="13">
        <v>40829</v>
      </c>
      <c r="BD41" s="13"/>
      <c r="BE41" s="10">
        <v>1</v>
      </c>
      <c r="BF41" s="10">
        <v>1</v>
      </c>
      <c r="BG41" s="10">
        <v>1</v>
      </c>
      <c r="BH41" s="13"/>
      <c r="BI41" s="13"/>
      <c r="BJ41" s="13"/>
      <c r="BK41" s="10">
        <v>0</v>
      </c>
      <c r="BL41" s="10">
        <v>0</v>
      </c>
      <c r="BN41" s="10">
        <v>40</v>
      </c>
    </row>
    <row r="42" spans="1:66" x14ac:dyDescent="0.2">
      <c r="A42" s="10" t="str">
        <f>TRIM(Tabulka_Dotaz_z_SqlDivadla[[#This Row],[ID2]])</f>
        <v>01/041112</v>
      </c>
      <c r="B42" s="10" t="s">
        <v>3308</v>
      </c>
      <c r="C42" s="10" t="s">
        <v>3309</v>
      </c>
      <c r="D42" s="10" t="s">
        <v>163</v>
      </c>
      <c r="E42" s="10" t="s">
        <v>163</v>
      </c>
      <c r="F42" s="10" t="s">
        <v>163</v>
      </c>
      <c r="G42" s="10" t="s">
        <v>1887</v>
      </c>
      <c r="H42" s="10" t="s">
        <v>782</v>
      </c>
      <c r="I42" s="10" t="s">
        <v>1823</v>
      </c>
      <c r="J42" s="10" t="s">
        <v>3310</v>
      </c>
      <c r="K42" s="10" t="s">
        <v>3311</v>
      </c>
      <c r="L42" s="10" t="s">
        <v>3312</v>
      </c>
      <c r="P42" s="10" t="s">
        <v>1752</v>
      </c>
      <c r="Q42" s="10" t="s">
        <v>1753</v>
      </c>
      <c r="U42" s="10" t="s">
        <v>163</v>
      </c>
      <c r="X42" s="10" t="s">
        <v>3313</v>
      </c>
      <c r="AE42" s="10" t="s">
        <v>3314</v>
      </c>
      <c r="AI42" s="10" t="s">
        <v>3315</v>
      </c>
      <c r="AK42" s="10" t="s">
        <v>3313</v>
      </c>
      <c r="AX42" s="13"/>
      <c r="AZ42" s="13">
        <v>40079</v>
      </c>
      <c r="BB42" s="10">
        <v>0</v>
      </c>
      <c r="BC42" s="13">
        <v>40462</v>
      </c>
      <c r="BD42" s="13"/>
      <c r="BE42" s="10">
        <v>0</v>
      </c>
      <c r="BF42" s="10">
        <v>1</v>
      </c>
      <c r="BG42" s="10">
        <v>0</v>
      </c>
      <c r="BH42" s="13"/>
      <c r="BI42" s="13"/>
      <c r="BJ42" s="13"/>
      <c r="BK42" s="10">
        <v>1</v>
      </c>
      <c r="BL42" s="10">
        <v>0</v>
      </c>
      <c r="BN42" s="10">
        <v>41</v>
      </c>
    </row>
    <row r="43" spans="1:66" x14ac:dyDescent="0.2">
      <c r="A43" s="10" t="str">
        <f>TRIM(Tabulka_Dotaz_z_SqlDivadla[[#This Row],[ID2]])</f>
        <v>01/042112</v>
      </c>
      <c r="B43" s="10" t="s">
        <v>2381</v>
      </c>
      <c r="D43" s="10" t="s">
        <v>163</v>
      </c>
      <c r="E43" s="10" t="s">
        <v>163</v>
      </c>
      <c r="F43" s="10" t="s">
        <v>163</v>
      </c>
      <c r="G43" s="10" t="s">
        <v>163</v>
      </c>
      <c r="J43" s="10" t="s">
        <v>2382</v>
      </c>
      <c r="L43" s="10" t="s">
        <v>2383</v>
      </c>
      <c r="P43" s="10" t="s">
        <v>1752</v>
      </c>
      <c r="Q43" s="10" t="s">
        <v>1753</v>
      </c>
      <c r="U43" s="10" t="s">
        <v>163</v>
      </c>
      <c r="AJ43" s="10" t="s">
        <v>2384</v>
      </c>
      <c r="AX43" s="13"/>
      <c r="AZ43" s="13">
        <v>39386</v>
      </c>
      <c r="BB43" s="10">
        <v>0</v>
      </c>
      <c r="BC43" s="13">
        <v>40462</v>
      </c>
      <c r="BD43" s="13"/>
      <c r="BE43" s="10">
        <v>0</v>
      </c>
      <c r="BF43" s="10">
        <v>1</v>
      </c>
      <c r="BG43" s="10">
        <v>0</v>
      </c>
      <c r="BH43" s="13"/>
      <c r="BI43" s="13"/>
      <c r="BJ43" s="13"/>
      <c r="BK43" s="10">
        <v>1</v>
      </c>
      <c r="BL43" s="10">
        <v>0</v>
      </c>
      <c r="BN43" s="10">
        <v>42</v>
      </c>
    </row>
    <row r="44" spans="1:66" x14ac:dyDescent="0.2">
      <c r="A44" s="10" t="str">
        <f>TRIM(Tabulka_Dotaz_z_SqlDivadla[[#This Row],[ID2]])</f>
        <v>01/043112</v>
      </c>
      <c r="B44" s="10" t="s">
        <v>1167</v>
      </c>
      <c r="C44" s="10" t="s">
        <v>3355</v>
      </c>
      <c r="D44" s="10" t="s">
        <v>3206</v>
      </c>
      <c r="E44" s="10" t="s">
        <v>163</v>
      </c>
      <c r="F44" s="10" t="s">
        <v>163</v>
      </c>
      <c r="G44" s="10" t="s">
        <v>1849</v>
      </c>
      <c r="H44" s="10" t="s">
        <v>782</v>
      </c>
      <c r="I44" s="10" t="s">
        <v>1823</v>
      </c>
      <c r="J44" s="10" t="s">
        <v>691</v>
      </c>
      <c r="K44" s="10" t="s">
        <v>3356</v>
      </c>
      <c r="L44" s="10" t="s">
        <v>3357</v>
      </c>
      <c r="P44" s="10" t="s">
        <v>1752</v>
      </c>
      <c r="Q44" s="10" t="s">
        <v>1753</v>
      </c>
      <c r="R44" s="10" t="s">
        <v>3358</v>
      </c>
      <c r="U44" s="10" t="s">
        <v>163</v>
      </c>
      <c r="V44" s="10" t="s">
        <v>3359</v>
      </c>
      <c r="X44" s="10" t="s">
        <v>6947</v>
      </c>
      <c r="Y44" s="10" t="s">
        <v>3360</v>
      </c>
      <c r="AC44" s="10" t="s">
        <v>2205</v>
      </c>
      <c r="AD44" s="10" t="s">
        <v>1752</v>
      </c>
      <c r="AE44" s="10" t="s">
        <v>3361</v>
      </c>
      <c r="AH44" s="10" t="s">
        <v>3362</v>
      </c>
      <c r="AI44" s="10" t="s">
        <v>5895</v>
      </c>
      <c r="AJ44" s="10" t="s">
        <v>3363</v>
      </c>
      <c r="AK44" s="10" t="s">
        <v>3364</v>
      </c>
      <c r="AR44" s="10" t="s">
        <v>3365</v>
      </c>
      <c r="AW44" s="10" t="s">
        <v>3366</v>
      </c>
      <c r="AX44" s="13"/>
      <c r="AZ44" s="13"/>
      <c r="BB44" s="10">
        <v>0</v>
      </c>
      <c r="BC44" s="13">
        <v>40855</v>
      </c>
      <c r="BD44" s="13"/>
      <c r="BE44" s="10">
        <v>1</v>
      </c>
      <c r="BF44" s="10">
        <v>1</v>
      </c>
      <c r="BG44" s="10">
        <v>1</v>
      </c>
      <c r="BH44" s="13"/>
      <c r="BI44" s="13"/>
      <c r="BJ44" s="13"/>
      <c r="BK44" s="10">
        <v>0</v>
      </c>
      <c r="BL44" s="10">
        <v>0</v>
      </c>
      <c r="BN44" s="10">
        <v>43</v>
      </c>
    </row>
    <row r="45" spans="1:66" x14ac:dyDescent="0.2">
      <c r="A45" s="10" t="str">
        <f>TRIM(Tabulka_Dotaz_z_SqlDivadla[[#This Row],[ID2]])</f>
        <v>01/044112</v>
      </c>
      <c r="B45" s="10" t="s">
        <v>1129</v>
      </c>
      <c r="C45" s="10" t="s">
        <v>2197</v>
      </c>
      <c r="D45" s="10" t="s">
        <v>3206</v>
      </c>
      <c r="E45" s="10" t="s">
        <v>163</v>
      </c>
      <c r="F45" s="10" t="s">
        <v>163</v>
      </c>
      <c r="G45" s="10" t="s">
        <v>1849</v>
      </c>
      <c r="H45" s="10" t="s">
        <v>782</v>
      </c>
      <c r="I45" s="10" t="s">
        <v>1823</v>
      </c>
      <c r="J45" s="10" t="s">
        <v>2198</v>
      </c>
      <c r="K45" s="10" t="s">
        <v>2199</v>
      </c>
      <c r="L45" s="10" t="s">
        <v>2200</v>
      </c>
      <c r="P45" s="10" t="s">
        <v>1752</v>
      </c>
      <c r="Q45" s="10" t="s">
        <v>1753</v>
      </c>
      <c r="R45" s="10" t="s">
        <v>2201</v>
      </c>
      <c r="U45" s="10" t="s">
        <v>163</v>
      </c>
      <c r="V45" s="10" t="s">
        <v>2202</v>
      </c>
      <c r="X45" s="10" t="s">
        <v>2203</v>
      </c>
      <c r="Y45" s="10" t="s">
        <v>2204</v>
      </c>
      <c r="AC45" s="10" t="s">
        <v>2205</v>
      </c>
      <c r="AD45" s="10" t="s">
        <v>1752</v>
      </c>
      <c r="AE45" s="10" t="s">
        <v>2206</v>
      </c>
      <c r="AF45" s="10" t="s">
        <v>6948</v>
      </c>
      <c r="AI45" s="10" t="s">
        <v>6949</v>
      </c>
      <c r="AK45" s="10" t="s">
        <v>2207</v>
      </c>
      <c r="AR45" s="10" t="s">
        <v>2208</v>
      </c>
      <c r="AX45" s="13"/>
      <c r="AZ45" s="13"/>
      <c r="BB45" s="10">
        <v>0</v>
      </c>
      <c r="BC45" s="13">
        <v>40828</v>
      </c>
      <c r="BD45" s="13"/>
      <c r="BE45" s="10">
        <v>1</v>
      </c>
      <c r="BF45" s="10">
        <v>1</v>
      </c>
      <c r="BG45" s="10">
        <v>0</v>
      </c>
      <c r="BH45" s="13"/>
      <c r="BI45" s="13"/>
      <c r="BJ45" s="13"/>
      <c r="BK45" s="10">
        <v>0</v>
      </c>
      <c r="BL45" s="10">
        <v>0</v>
      </c>
      <c r="BN45" s="10">
        <v>44</v>
      </c>
    </row>
    <row r="46" spans="1:66" x14ac:dyDescent="0.2">
      <c r="A46" s="10" t="str">
        <f>TRIM(Tabulka_Dotaz_z_SqlDivadla[[#This Row],[ID2]])</f>
        <v>01/045111</v>
      </c>
      <c r="B46" s="10" t="s">
        <v>1261</v>
      </c>
      <c r="C46" s="10" t="s">
        <v>3386</v>
      </c>
      <c r="D46" s="10" t="s">
        <v>3324</v>
      </c>
      <c r="E46" s="10" t="s">
        <v>163</v>
      </c>
      <c r="F46" s="10" t="s">
        <v>163</v>
      </c>
      <c r="G46" s="10" t="s">
        <v>1737</v>
      </c>
      <c r="H46" s="10" t="s">
        <v>782</v>
      </c>
      <c r="I46" s="10" t="s">
        <v>1673</v>
      </c>
      <c r="J46" s="10" t="s">
        <v>3387</v>
      </c>
      <c r="K46" s="10" t="s">
        <v>3388</v>
      </c>
      <c r="L46" s="10" t="s">
        <v>3389</v>
      </c>
      <c r="P46" s="10" t="s">
        <v>1687</v>
      </c>
      <c r="Q46" s="10" t="s">
        <v>1688</v>
      </c>
      <c r="R46" s="10" t="s">
        <v>3390</v>
      </c>
      <c r="U46" s="10" t="s">
        <v>163</v>
      </c>
      <c r="V46" s="10" t="s">
        <v>3391</v>
      </c>
      <c r="X46" s="10" t="s">
        <v>6950</v>
      </c>
      <c r="Y46" s="10" t="s">
        <v>3392</v>
      </c>
      <c r="AC46" s="10" t="s">
        <v>1679</v>
      </c>
      <c r="AD46" s="10" t="s">
        <v>1687</v>
      </c>
      <c r="AE46" s="10" t="s">
        <v>6951</v>
      </c>
      <c r="AF46" s="10" t="s">
        <v>6952</v>
      </c>
      <c r="AH46" s="10" t="s">
        <v>3393</v>
      </c>
      <c r="AI46" s="10" t="s">
        <v>6953</v>
      </c>
      <c r="AJ46" s="10" t="s">
        <v>6954</v>
      </c>
      <c r="AK46" s="10" t="s">
        <v>3394</v>
      </c>
      <c r="AR46" s="10" t="s">
        <v>3395</v>
      </c>
      <c r="AX46" s="13"/>
      <c r="AZ46" s="13"/>
      <c r="BB46" s="10">
        <v>0</v>
      </c>
      <c r="BC46" s="13">
        <v>40829</v>
      </c>
      <c r="BD46" s="13"/>
      <c r="BE46" s="10">
        <v>1</v>
      </c>
      <c r="BF46" s="10">
        <v>1</v>
      </c>
      <c r="BG46" s="10">
        <v>1</v>
      </c>
      <c r="BH46" s="13"/>
      <c r="BI46" s="13"/>
      <c r="BJ46" s="13"/>
      <c r="BK46" s="10">
        <v>0</v>
      </c>
      <c r="BL46" s="10">
        <v>1</v>
      </c>
      <c r="BN46" s="10">
        <v>45</v>
      </c>
    </row>
    <row r="47" spans="1:66" x14ac:dyDescent="0.2">
      <c r="A47" s="10" t="str">
        <f>TRIM(Tabulka_Dotaz_z_SqlDivadla[[#This Row],[ID2]])</f>
        <v>01/046113</v>
      </c>
      <c r="B47" s="10" t="s">
        <v>3396</v>
      </c>
      <c r="C47" s="10" t="s">
        <v>3397</v>
      </c>
      <c r="D47" s="10" t="s">
        <v>163</v>
      </c>
      <c r="E47" s="10" t="s">
        <v>163</v>
      </c>
      <c r="F47" s="10" t="s">
        <v>163</v>
      </c>
      <c r="G47" s="10" t="s">
        <v>1737</v>
      </c>
      <c r="H47" s="10" t="s">
        <v>782</v>
      </c>
      <c r="I47" s="10" t="s">
        <v>2539</v>
      </c>
      <c r="J47" s="10" t="s">
        <v>3398</v>
      </c>
      <c r="K47" s="10" t="s">
        <v>3399</v>
      </c>
      <c r="L47" s="10" t="s">
        <v>3400</v>
      </c>
      <c r="P47" s="10" t="s">
        <v>2543</v>
      </c>
      <c r="Q47" s="10" t="s">
        <v>2544</v>
      </c>
      <c r="U47" s="10" t="s">
        <v>163</v>
      </c>
      <c r="V47" s="10" t="s">
        <v>3401</v>
      </c>
      <c r="X47" s="10" t="s">
        <v>2422</v>
      </c>
      <c r="AE47" s="10" t="s">
        <v>3402</v>
      </c>
      <c r="AI47" s="10" t="s">
        <v>3403</v>
      </c>
      <c r="AJ47" s="10" t="s">
        <v>3404</v>
      </c>
      <c r="AK47" s="10" t="s">
        <v>874</v>
      </c>
      <c r="AX47" s="13"/>
      <c r="AZ47" s="13"/>
      <c r="BB47" s="10">
        <v>0</v>
      </c>
      <c r="BC47" s="13">
        <v>40462</v>
      </c>
      <c r="BD47" s="13"/>
      <c r="BE47" s="10">
        <v>0</v>
      </c>
      <c r="BF47" s="10">
        <v>1</v>
      </c>
      <c r="BG47" s="10">
        <v>0</v>
      </c>
      <c r="BH47" s="13"/>
      <c r="BI47" s="13"/>
      <c r="BJ47" s="13"/>
      <c r="BK47" s="10">
        <v>1</v>
      </c>
      <c r="BL47" s="10">
        <v>0</v>
      </c>
      <c r="BN47" s="10">
        <v>46</v>
      </c>
    </row>
    <row r="48" spans="1:66" x14ac:dyDescent="0.2">
      <c r="A48" s="10" t="str">
        <f>TRIM(Tabulka_Dotaz_z_SqlDivadla[[#This Row],[ID2]])</f>
        <v>01/047113</v>
      </c>
      <c r="B48" s="10" t="s">
        <v>1206</v>
      </c>
      <c r="C48" s="10" t="s">
        <v>3397</v>
      </c>
      <c r="D48" s="10" t="s">
        <v>3217</v>
      </c>
      <c r="E48" s="10" t="s">
        <v>163</v>
      </c>
      <c r="F48" s="10" t="s">
        <v>163</v>
      </c>
      <c r="G48" s="10" t="s">
        <v>1737</v>
      </c>
      <c r="H48" s="10" t="s">
        <v>782</v>
      </c>
      <c r="I48" s="10" t="s">
        <v>2539</v>
      </c>
      <c r="J48" s="10" t="s">
        <v>3405</v>
      </c>
      <c r="K48" s="10" t="s">
        <v>3406</v>
      </c>
      <c r="L48" s="10" t="s">
        <v>3400</v>
      </c>
      <c r="P48" s="10" t="s">
        <v>2543</v>
      </c>
      <c r="Q48" s="10" t="s">
        <v>2544</v>
      </c>
      <c r="R48" s="10" t="s">
        <v>3407</v>
      </c>
      <c r="U48" s="10" t="s">
        <v>163</v>
      </c>
      <c r="X48" s="10" t="s">
        <v>3408</v>
      </c>
      <c r="Y48" s="10" t="s">
        <v>3409</v>
      </c>
      <c r="AC48" s="10" t="s">
        <v>2548</v>
      </c>
      <c r="AD48" s="10" t="s">
        <v>2543</v>
      </c>
      <c r="AE48" s="10" t="s">
        <v>3402</v>
      </c>
      <c r="AH48" s="10" t="s">
        <v>3410</v>
      </c>
      <c r="AI48" s="10" t="s">
        <v>6955</v>
      </c>
      <c r="AJ48" s="10" t="s">
        <v>3411</v>
      </c>
      <c r="AK48" s="10" t="s">
        <v>874</v>
      </c>
      <c r="AR48" s="10" t="s">
        <v>3412</v>
      </c>
      <c r="AX48" s="13"/>
      <c r="AZ48" s="13"/>
      <c r="BB48" s="10">
        <v>0</v>
      </c>
      <c r="BC48" s="13">
        <v>40462</v>
      </c>
      <c r="BD48" s="13"/>
      <c r="BE48" s="10">
        <v>1</v>
      </c>
      <c r="BF48" s="10">
        <v>1</v>
      </c>
      <c r="BG48" s="10">
        <v>1</v>
      </c>
      <c r="BH48" s="13"/>
      <c r="BI48" s="13"/>
      <c r="BJ48" s="13"/>
      <c r="BK48" s="10">
        <v>0</v>
      </c>
      <c r="BL48" s="10">
        <v>0</v>
      </c>
      <c r="BN48" s="10">
        <v>47</v>
      </c>
    </row>
    <row r="49" spans="1:66" x14ac:dyDescent="0.2">
      <c r="A49" s="10" t="str">
        <f>TRIM(Tabulka_Dotaz_z_SqlDivadla[[#This Row],[ID2]])</f>
        <v>01/048113</v>
      </c>
      <c r="B49" s="10" t="s">
        <v>1137</v>
      </c>
      <c r="D49" s="10" t="s">
        <v>3217</v>
      </c>
      <c r="E49" s="10" t="s">
        <v>163</v>
      </c>
      <c r="F49" s="10" t="s">
        <v>163</v>
      </c>
      <c r="G49" s="10" t="s">
        <v>1887</v>
      </c>
      <c r="H49" s="10" t="s">
        <v>782</v>
      </c>
      <c r="I49" s="10" t="s">
        <v>2539</v>
      </c>
      <c r="J49" s="10" t="s">
        <v>3413</v>
      </c>
      <c r="K49" s="10" t="s">
        <v>6956</v>
      </c>
      <c r="L49" s="10" t="s">
        <v>6957</v>
      </c>
      <c r="P49" s="10" t="s">
        <v>2543</v>
      </c>
      <c r="Q49" s="10" t="s">
        <v>6958</v>
      </c>
      <c r="R49" s="10" t="s">
        <v>5896</v>
      </c>
      <c r="S49" s="10" t="s">
        <v>3414</v>
      </c>
      <c r="U49" s="10" t="s">
        <v>163</v>
      </c>
      <c r="W49" s="10" t="s">
        <v>5897</v>
      </c>
      <c r="X49" s="10" t="s">
        <v>837</v>
      </c>
      <c r="Y49" s="10" t="s">
        <v>6957</v>
      </c>
      <c r="AC49" s="10" t="s">
        <v>6959</v>
      </c>
      <c r="AD49" s="10" t="s">
        <v>2543</v>
      </c>
      <c r="AE49" s="10" t="s">
        <v>6960</v>
      </c>
      <c r="AF49" s="10" t="s">
        <v>3414</v>
      </c>
      <c r="AI49" s="10" t="s">
        <v>3415</v>
      </c>
      <c r="AJ49" s="10" t="s">
        <v>6961</v>
      </c>
      <c r="AK49" s="10" t="s">
        <v>837</v>
      </c>
      <c r="AR49" s="10" t="s">
        <v>3416</v>
      </c>
      <c r="AX49" s="13"/>
      <c r="AZ49" s="13"/>
      <c r="BB49" s="10">
        <v>2</v>
      </c>
      <c r="BC49" s="13">
        <v>40911</v>
      </c>
      <c r="BD49" s="13"/>
      <c r="BE49" s="10">
        <v>1</v>
      </c>
      <c r="BF49" s="10">
        <v>0</v>
      </c>
      <c r="BG49" s="10">
        <v>0</v>
      </c>
      <c r="BH49" s="13"/>
      <c r="BI49" s="13"/>
      <c r="BJ49" s="13"/>
      <c r="BK49" s="10">
        <v>0</v>
      </c>
      <c r="BL49" s="10">
        <v>0</v>
      </c>
      <c r="BN49" s="10">
        <v>48</v>
      </c>
    </row>
    <row r="50" spans="1:66" x14ac:dyDescent="0.2">
      <c r="A50" s="10" t="str">
        <f>TRIM(Tabulka_Dotaz_z_SqlDivadla[[#This Row],[ID2]])</f>
        <v>01/049113</v>
      </c>
      <c r="B50" s="10" t="s">
        <v>3417</v>
      </c>
      <c r="C50" s="10" t="s">
        <v>3418</v>
      </c>
      <c r="D50" s="10" t="s">
        <v>163</v>
      </c>
      <c r="E50" s="10" t="s">
        <v>163</v>
      </c>
      <c r="F50" s="10" t="s">
        <v>163</v>
      </c>
      <c r="G50" s="10" t="s">
        <v>1737</v>
      </c>
      <c r="H50" s="10" t="s">
        <v>782</v>
      </c>
      <c r="I50" s="10" t="s">
        <v>2539</v>
      </c>
      <c r="J50" s="10" t="s">
        <v>3419</v>
      </c>
      <c r="K50" s="10" t="s">
        <v>3420</v>
      </c>
      <c r="L50" s="10" t="s">
        <v>3421</v>
      </c>
      <c r="P50" s="10" t="s">
        <v>2543</v>
      </c>
      <c r="Q50" s="10" t="s">
        <v>2544</v>
      </c>
      <c r="U50" s="10" t="s">
        <v>163</v>
      </c>
      <c r="X50" s="10" t="s">
        <v>3422</v>
      </c>
      <c r="AE50" s="10" t="s">
        <v>3423</v>
      </c>
      <c r="AI50" s="10" t="s">
        <v>3424</v>
      </c>
      <c r="AJ50" s="10" t="s">
        <v>3425</v>
      </c>
      <c r="AK50" s="10" t="s">
        <v>3426</v>
      </c>
      <c r="AX50" s="13"/>
      <c r="AZ50" s="13">
        <v>40079</v>
      </c>
      <c r="BB50" s="10">
        <v>0</v>
      </c>
      <c r="BC50" s="13">
        <v>40462</v>
      </c>
      <c r="BD50" s="13"/>
      <c r="BE50" s="10">
        <v>0</v>
      </c>
      <c r="BF50" s="10">
        <v>1</v>
      </c>
      <c r="BG50" s="10">
        <v>0</v>
      </c>
      <c r="BH50" s="13"/>
      <c r="BI50" s="13"/>
      <c r="BJ50" s="13"/>
      <c r="BK50" s="10">
        <v>1</v>
      </c>
      <c r="BL50" s="10">
        <v>0</v>
      </c>
      <c r="BN50" s="10">
        <v>49</v>
      </c>
    </row>
    <row r="51" spans="1:66" x14ac:dyDescent="0.2">
      <c r="A51" s="10" t="str">
        <f>TRIM(Tabulka_Dotaz_z_SqlDivadla[[#This Row],[ID2]])</f>
        <v>01/050113</v>
      </c>
      <c r="B51" s="10" t="s">
        <v>1134</v>
      </c>
      <c r="C51" s="10" t="s">
        <v>3458</v>
      </c>
      <c r="D51" s="10" t="s">
        <v>5085</v>
      </c>
      <c r="E51" s="10" t="s">
        <v>163</v>
      </c>
      <c r="F51" s="10" t="s">
        <v>163</v>
      </c>
      <c r="G51" s="10" t="s">
        <v>2025</v>
      </c>
      <c r="H51" s="10" t="s">
        <v>782</v>
      </c>
      <c r="I51" s="10" t="s">
        <v>2539</v>
      </c>
      <c r="J51" s="10" t="s">
        <v>669</v>
      </c>
      <c r="K51" s="10" t="s">
        <v>3459</v>
      </c>
      <c r="L51" s="10" t="s">
        <v>2790</v>
      </c>
      <c r="P51" s="10" t="s">
        <v>2543</v>
      </c>
      <c r="Q51" s="10" t="s">
        <v>2544</v>
      </c>
      <c r="R51" s="10" t="s">
        <v>3460</v>
      </c>
      <c r="S51" s="10" t="s">
        <v>3461</v>
      </c>
      <c r="U51" s="10" t="s">
        <v>163</v>
      </c>
      <c r="V51" s="10" t="s">
        <v>3462</v>
      </c>
      <c r="W51" s="10" t="s">
        <v>5898</v>
      </c>
      <c r="X51" s="10" t="s">
        <v>3463</v>
      </c>
      <c r="Y51" s="10" t="s">
        <v>3464</v>
      </c>
      <c r="AC51" s="10" t="s">
        <v>2548</v>
      </c>
      <c r="AD51" s="10" t="s">
        <v>2543</v>
      </c>
      <c r="AE51" s="10" t="s">
        <v>3465</v>
      </c>
      <c r="AF51" s="10" t="s">
        <v>3466</v>
      </c>
      <c r="AH51" s="10" t="s">
        <v>3467</v>
      </c>
      <c r="AI51" s="10" t="s">
        <v>5899</v>
      </c>
      <c r="AJ51" s="10" t="s">
        <v>3468</v>
      </c>
      <c r="AK51" s="10" t="s">
        <v>3463</v>
      </c>
      <c r="AR51" s="10" t="s">
        <v>3469</v>
      </c>
      <c r="AX51" s="13"/>
      <c r="AZ51" s="13"/>
      <c r="BB51" s="10">
        <v>0</v>
      </c>
      <c r="BC51" s="13">
        <v>40462</v>
      </c>
      <c r="BD51" s="13"/>
      <c r="BE51" s="10">
        <v>1</v>
      </c>
      <c r="BF51" s="10">
        <v>1</v>
      </c>
      <c r="BG51" s="10">
        <v>1</v>
      </c>
      <c r="BH51" s="13"/>
      <c r="BI51" s="13"/>
      <c r="BJ51" s="13"/>
      <c r="BK51" s="10">
        <v>0</v>
      </c>
      <c r="BL51" s="10">
        <v>0</v>
      </c>
      <c r="BN51" s="10">
        <v>50</v>
      </c>
    </row>
    <row r="52" spans="1:66" x14ac:dyDescent="0.2">
      <c r="A52" s="10" t="str">
        <f>TRIM(Tabulka_Dotaz_z_SqlDivadla[[#This Row],[ID2]])</f>
        <v>01/051114</v>
      </c>
      <c r="B52" s="10" t="s">
        <v>3427</v>
      </c>
      <c r="D52" s="10" t="s">
        <v>163</v>
      </c>
      <c r="E52" s="10" t="s">
        <v>163</v>
      </c>
      <c r="F52" s="10" t="s">
        <v>163</v>
      </c>
      <c r="G52" s="10" t="s">
        <v>163</v>
      </c>
      <c r="H52" s="10" t="s">
        <v>782</v>
      </c>
      <c r="I52" s="10" t="s">
        <v>2111</v>
      </c>
      <c r="J52" s="10" t="s">
        <v>3428</v>
      </c>
      <c r="K52" s="10" t="s">
        <v>3429</v>
      </c>
      <c r="L52" s="10" t="s">
        <v>3430</v>
      </c>
      <c r="P52" s="10" t="s">
        <v>3431</v>
      </c>
      <c r="Q52" s="10" t="s">
        <v>2057</v>
      </c>
      <c r="U52" s="10" t="s">
        <v>163</v>
      </c>
      <c r="AE52" s="10" t="s">
        <v>3432</v>
      </c>
      <c r="AJ52" s="10" t="s">
        <v>3433</v>
      </c>
      <c r="AK52" s="10" t="s">
        <v>3434</v>
      </c>
      <c r="AX52" s="13"/>
      <c r="AZ52" s="13">
        <v>39386</v>
      </c>
      <c r="BB52" s="10">
        <v>0</v>
      </c>
      <c r="BC52" s="13">
        <v>40462</v>
      </c>
      <c r="BD52" s="13"/>
      <c r="BE52" s="10">
        <v>0</v>
      </c>
      <c r="BF52" s="10">
        <v>1</v>
      </c>
      <c r="BG52" s="10">
        <v>0</v>
      </c>
      <c r="BH52" s="13"/>
      <c r="BI52" s="13"/>
      <c r="BJ52" s="13"/>
      <c r="BK52" s="10">
        <v>1</v>
      </c>
      <c r="BL52" s="10">
        <v>0</v>
      </c>
      <c r="BN52" s="10">
        <v>51</v>
      </c>
    </row>
    <row r="53" spans="1:66" x14ac:dyDescent="0.2">
      <c r="A53" s="10" t="str">
        <f>TRIM(Tabulka_Dotaz_z_SqlDivadla[[#This Row],[ID2]])</f>
        <v>01/052114</v>
      </c>
      <c r="B53" s="10" t="s">
        <v>1148</v>
      </c>
      <c r="C53" s="10" t="s">
        <v>3503</v>
      </c>
      <c r="D53" s="10" t="s">
        <v>3206</v>
      </c>
      <c r="E53" s="10" t="s">
        <v>163</v>
      </c>
      <c r="F53" s="10" t="s">
        <v>163</v>
      </c>
      <c r="G53" s="10" t="s">
        <v>1849</v>
      </c>
      <c r="H53" s="10" t="s">
        <v>782</v>
      </c>
      <c r="I53" s="10" t="s">
        <v>2111</v>
      </c>
      <c r="J53" s="10" t="s">
        <v>3504</v>
      </c>
      <c r="K53" s="10" t="s">
        <v>5900</v>
      </c>
      <c r="L53" s="10" t="s">
        <v>3505</v>
      </c>
      <c r="P53" s="10" t="s">
        <v>3260</v>
      </c>
      <c r="Q53" s="10" t="s">
        <v>3506</v>
      </c>
      <c r="R53" s="10" t="s">
        <v>3507</v>
      </c>
      <c r="U53" s="10" t="s">
        <v>163</v>
      </c>
      <c r="V53" s="10" t="s">
        <v>3508</v>
      </c>
      <c r="W53" s="10" t="s">
        <v>3509</v>
      </c>
      <c r="X53" s="10" t="s">
        <v>6962</v>
      </c>
      <c r="Y53" s="10" t="s">
        <v>3510</v>
      </c>
      <c r="AC53" s="10" t="s">
        <v>2121</v>
      </c>
      <c r="AD53" s="10" t="s">
        <v>3260</v>
      </c>
      <c r="AE53" s="10" t="s">
        <v>3511</v>
      </c>
      <c r="AH53" s="10" t="s">
        <v>3512</v>
      </c>
      <c r="AI53" s="10" t="s">
        <v>6963</v>
      </c>
      <c r="AJ53" s="10" t="s">
        <v>6964</v>
      </c>
      <c r="AK53" s="10" t="s">
        <v>3513</v>
      </c>
      <c r="AR53" s="10" t="s">
        <v>3514</v>
      </c>
      <c r="AX53" s="13"/>
      <c r="AZ53" s="13"/>
      <c r="BB53" s="10">
        <v>0</v>
      </c>
      <c r="BC53" s="13">
        <v>40462</v>
      </c>
      <c r="BD53" s="13"/>
      <c r="BE53" s="10">
        <v>1</v>
      </c>
      <c r="BF53" s="10">
        <v>1</v>
      </c>
      <c r="BG53" s="10">
        <v>0</v>
      </c>
      <c r="BH53" s="13"/>
      <c r="BI53" s="13"/>
      <c r="BJ53" s="13"/>
      <c r="BK53" s="10">
        <v>0</v>
      </c>
      <c r="BL53" s="10">
        <v>0</v>
      </c>
      <c r="BN53" s="10">
        <v>52</v>
      </c>
    </row>
    <row r="54" spans="1:66" x14ac:dyDescent="0.2">
      <c r="A54" s="10" t="str">
        <f>TRIM(Tabulka_Dotaz_z_SqlDivadla[[#This Row],[ID2]])</f>
        <v>01/053114</v>
      </c>
      <c r="B54" s="10" t="s">
        <v>1140</v>
      </c>
      <c r="C54" s="10" t="s">
        <v>3515</v>
      </c>
      <c r="D54" s="10" t="s">
        <v>3289</v>
      </c>
      <c r="E54" s="10" t="s">
        <v>163</v>
      </c>
      <c r="F54" s="10" t="s">
        <v>163</v>
      </c>
      <c r="G54" s="10" t="s">
        <v>1737</v>
      </c>
      <c r="H54" s="10" t="s">
        <v>782</v>
      </c>
      <c r="I54" s="10" t="s">
        <v>2111</v>
      </c>
      <c r="J54" s="10" t="s">
        <v>219</v>
      </c>
      <c r="K54" s="10" t="s">
        <v>3516</v>
      </c>
      <c r="L54" s="10" t="s">
        <v>3517</v>
      </c>
      <c r="P54" s="10" t="s">
        <v>2114</v>
      </c>
      <c r="Q54" s="10" t="s">
        <v>2057</v>
      </c>
      <c r="R54" s="10" t="s">
        <v>3518</v>
      </c>
      <c r="S54" s="10" t="s">
        <v>3519</v>
      </c>
      <c r="U54" s="10" t="s">
        <v>163</v>
      </c>
      <c r="V54" s="10" t="s">
        <v>3520</v>
      </c>
      <c r="X54" s="10" t="s">
        <v>5901</v>
      </c>
      <c r="Y54" s="10" t="s">
        <v>3521</v>
      </c>
      <c r="AC54" s="10" t="s">
        <v>2121</v>
      </c>
      <c r="AD54" s="10" t="s">
        <v>2114</v>
      </c>
      <c r="AE54" s="10" t="s">
        <v>3522</v>
      </c>
      <c r="AF54" s="10" t="s">
        <v>3519</v>
      </c>
      <c r="AH54" s="10" t="s">
        <v>6965</v>
      </c>
      <c r="AI54" s="10" t="s">
        <v>6966</v>
      </c>
      <c r="AJ54" s="10" t="s">
        <v>6967</v>
      </c>
      <c r="AK54" s="10" t="s">
        <v>3523</v>
      </c>
      <c r="AR54" s="10" t="s">
        <v>3524</v>
      </c>
      <c r="AW54" s="10" t="s">
        <v>3525</v>
      </c>
      <c r="AX54" s="13"/>
      <c r="AZ54" s="13"/>
      <c r="BB54" s="10">
        <v>2</v>
      </c>
      <c r="BC54" s="13">
        <v>40829</v>
      </c>
      <c r="BD54" s="13"/>
      <c r="BE54" s="10">
        <v>1</v>
      </c>
      <c r="BF54" s="10">
        <v>1</v>
      </c>
      <c r="BG54" s="10">
        <v>1</v>
      </c>
      <c r="BH54" s="13"/>
      <c r="BI54" s="13"/>
      <c r="BJ54" s="13"/>
      <c r="BK54" s="10">
        <v>0</v>
      </c>
      <c r="BL54" s="10">
        <v>0</v>
      </c>
      <c r="BN54" s="10">
        <v>53</v>
      </c>
    </row>
    <row r="55" spans="1:66" x14ac:dyDescent="0.2">
      <c r="A55" s="10" t="str">
        <f>TRIM(Tabulka_Dotaz_z_SqlDivadla[[#This Row],[ID2]])</f>
        <v>01/054114</v>
      </c>
      <c r="B55" s="10" t="s">
        <v>1119</v>
      </c>
      <c r="C55" s="10" t="s">
        <v>3561</v>
      </c>
      <c r="D55" s="10" t="s">
        <v>1737</v>
      </c>
      <c r="E55" s="10" t="s">
        <v>163</v>
      </c>
      <c r="F55" s="10" t="s">
        <v>163</v>
      </c>
      <c r="G55" s="10" t="s">
        <v>1831</v>
      </c>
      <c r="H55" s="10" t="s">
        <v>782</v>
      </c>
      <c r="I55" s="10" t="s">
        <v>2111</v>
      </c>
      <c r="J55" s="10" t="s">
        <v>205</v>
      </c>
      <c r="K55" s="10" t="s">
        <v>3562</v>
      </c>
      <c r="L55" s="10" t="s">
        <v>3563</v>
      </c>
      <c r="P55" s="10" t="s">
        <v>3260</v>
      </c>
      <c r="Q55" s="10" t="s">
        <v>2057</v>
      </c>
      <c r="R55" s="10" t="s">
        <v>3564</v>
      </c>
      <c r="U55" s="10" t="s">
        <v>3565</v>
      </c>
      <c r="V55" s="10" t="s">
        <v>3566</v>
      </c>
      <c r="W55" s="10" t="s">
        <v>3567</v>
      </c>
      <c r="X55" s="10" t="s">
        <v>6968</v>
      </c>
      <c r="Y55" s="10" t="s">
        <v>3568</v>
      </c>
      <c r="AC55" s="10" t="s">
        <v>2244</v>
      </c>
      <c r="AD55" s="10" t="s">
        <v>1761</v>
      </c>
      <c r="AE55" s="10" t="s">
        <v>3569</v>
      </c>
      <c r="AH55" s="10" t="s">
        <v>3570</v>
      </c>
      <c r="AI55" s="10" t="s">
        <v>6969</v>
      </c>
      <c r="AJ55" s="10" t="s">
        <v>6970</v>
      </c>
      <c r="AK55" s="10" t="s">
        <v>3571</v>
      </c>
      <c r="AL55" s="10" t="s">
        <v>3568</v>
      </c>
      <c r="AM55" s="10" t="s">
        <v>2244</v>
      </c>
      <c r="AQ55" s="10" t="s">
        <v>2252</v>
      </c>
      <c r="AR55" s="10" t="s">
        <v>3572</v>
      </c>
      <c r="AX55" s="13"/>
      <c r="AZ55" s="13"/>
      <c r="BB55" s="10">
        <v>0</v>
      </c>
      <c r="BC55" s="13">
        <v>40462</v>
      </c>
      <c r="BD55" s="13"/>
      <c r="BE55" s="10">
        <v>1</v>
      </c>
      <c r="BF55" s="10">
        <v>1</v>
      </c>
      <c r="BG55" s="10">
        <v>0</v>
      </c>
      <c r="BH55" s="13"/>
      <c r="BI55" s="13"/>
      <c r="BJ55" s="13"/>
      <c r="BK55" s="10">
        <v>0</v>
      </c>
      <c r="BL55" s="10">
        <v>1</v>
      </c>
      <c r="BN55" s="10">
        <v>54</v>
      </c>
    </row>
    <row r="56" spans="1:66" x14ac:dyDescent="0.2">
      <c r="A56" s="10" t="str">
        <f>TRIM(Tabulka_Dotaz_z_SqlDivadla[[#This Row],[ID2]])</f>
        <v>01/055114</v>
      </c>
      <c r="B56" s="10" t="s">
        <v>3435</v>
      </c>
      <c r="C56" s="10" t="s">
        <v>3436</v>
      </c>
      <c r="D56" s="10" t="s">
        <v>5085</v>
      </c>
      <c r="E56" s="10" t="s">
        <v>163</v>
      </c>
      <c r="F56" s="10" t="s">
        <v>163</v>
      </c>
      <c r="G56" s="10" t="s">
        <v>2025</v>
      </c>
      <c r="H56" s="10" t="s">
        <v>782</v>
      </c>
      <c r="I56" s="10" t="s">
        <v>2111</v>
      </c>
      <c r="J56" s="10" t="s">
        <v>3437</v>
      </c>
      <c r="K56" s="10" t="s">
        <v>3438</v>
      </c>
      <c r="L56" s="10" t="s">
        <v>3439</v>
      </c>
      <c r="P56" s="10" t="s">
        <v>3440</v>
      </c>
      <c r="Q56" s="10" t="s">
        <v>3441</v>
      </c>
      <c r="R56" s="10" t="s">
        <v>3442</v>
      </c>
      <c r="U56" s="10" t="s">
        <v>163</v>
      </c>
      <c r="V56" s="10" t="s">
        <v>3443</v>
      </c>
      <c r="X56" s="10" t="s">
        <v>3444</v>
      </c>
      <c r="Y56" s="10" t="s">
        <v>3445</v>
      </c>
      <c r="AC56" s="10" t="s">
        <v>2121</v>
      </c>
      <c r="AD56" s="10" t="s">
        <v>3440</v>
      </c>
      <c r="AE56" s="10" t="s">
        <v>3446</v>
      </c>
      <c r="AF56" s="10" t="s">
        <v>3447</v>
      </c>
      <c r="AH56" s="10" t="s">
        <v>3448</v>
      </c>
      <c r="AI56" s="10" t="s">
        <v>3449</v>
      </c>
      <c r="AJ56" s="10" t="s">
        <v>3450</v>
      </c>
      <c r="AK56" s="10" t="s">
        <v>3451</v>
      </c>
      <c r="AR56" s="10" t="s">
        <v>3452</v>
      </c>
      <c r="AS56" s="10" t="s">
        <v>3453</v>
      </c>
      <c r="AX56" s="13"/>
      <c r="AZ56" s="13"/>
      <c r="BB56" s="10">
        <v>0</v>
      </c>
      <c r="BC56" s="13">
        <v>40462</v>
      </c>
      <c r="BD56" s="13"/>
      <c r="BE56" s="10">
        <v>1</v>
      </c>
      <c r="BF56" s="10">
        <v>1</v>
      </c>
      <c r="BG56" s="10">
        <v>0</v>
      </c>
      <c r="BH56" s="13"/>
      <c r="BI56" s="13"/>
      <c r="BJ56" s="13"/>
      <c r="BK56" s="10">
        <v>0</v>
      </c>
      <c r="BL56" s="10">
        <v>0</v>
      </c>
      <c r="BN56" s="10">
        <v>55</v>
      </c>
    </row>
    <row r="57" spans="1:66" x14ac:dyDescent="0.2">
      <c r="A57" s="10" t="str">
        <f>TRIM(Tabulka_Dotaz_z_SqlDivadla[[#This Row],[ID2]])</f>
        <v>01/056114</v>
      </c>
      <c r="B57" s="10" t="s">
        <v>3470</v>
      </c>
      <c r="C57" s="10" t="s">
        <v>3471</v>
      </c>
      <c r="D57" s="10" t="s">
        <v>5085</v>
      </c>
      <c r="E57" s="10" t="s">
        <v>163</v>
      </c>
      <c r="F57" s="10" t="s">
        <v>163</v>
      </c>
      <c r="G57" s="10" t="s">
        <v>2025</v>
      </c>
      <c r="H57" s="10" t="s">
        <v>782</v>
      </c>
      <c r="I57" s="10" t="s">
        <v>2111</v>
      </c>
      <c r="J57" s="10" t="s">
        <v>3472</v>
      </c>
      <c r="K57" s="10" t="s">
        <v>3473</v>
      </c>
      <c r="L57" s="10" t="s">
        <v>3474</v>
      </c>
      <c r="P57" s="10" t="s">
        <v>2477</v>
      </c>
      <c r="Q57" s="10" t="s">
        <v>3475</v>
      </c>
      <c r="R57" s="10" t="s">
        <v>3476</v>
      </c>
      <c r="U57" s="10" t="s">
        <v>163</v>
      </c>
      <c r="V57" s="10" t="s">
        <v>3477</v>
      </c>
      <c r="X57" s="10" t="s">
        <v>3478</v>
      </c>
      <c r="Y57" s="10" t="s">
        <v>3479</v>
      </c>
      <c r="AC57" s="10" t="s">
        <v>2121</v>
      </c>
      <c r="AD57" s="10" t="s">
        <v>2477</v>
      </c>
      <c r="AE57" s="10" t="s">
        <v>3480</v>
      </c>
      <c r="AH57" s="10" t="s">
        <v>3481</v>
      </c>
      <c r="AI57" s="10" t="s">
        <v>3482</v>
      </c>
      <c r="AJ57" s="10" t="s">
        <v>3483</v>
      </c>
      <c r="AK57" s="10" t="s">
        <v>3484</v>
      </c>
      <c r="AR57" s="10" t="s">
        <v>3485</v>
      </c>
      <c r="AU57" s="10" t="s">
        <v>3480</v>
      </c>
      <c r="AX57" s="13"/>
      <c r="AZ57" s="13">
        <v>40079</v>
      </c>
      <c r="BB57" s="10">
        <v>0</v>
      </c>
      <c r="BC57" s="13">
        <v>40462</v>
      </c>
      <c r="BD57" s="13"/>
      <c r="BE57" s="10">
        <v>1</v>
      </c>
      <c r="BF57" s="10">
        <v>1</v>
      </c>
      <c r="BG57" s="10">
        <v>1</v>
      </c>
      <c r="BH57" s="13"/>
      <c r="BI57" s="13"/>
      <c r="BJ57" s="13"/>
      <c r="BK57" s="10">
        <v>1</v>
      </c>
      <c r="BL57" s="10">
        <v>0</v>
      </c>
      <c r="BN57" s="10">
        <v>56</v>
      </c>
    </row>
    <row r="58" spans="1:66" x14ac:dyDescent="0.2">
      <c r="A58" s="10" t="str">
        <f>TRIM(Tabulka_Dotaz_z_SqlDivadla[[#This Row],[ID2]])</f>
        <v>01/057114</v>
      </c>
      <c r="B58" s="10" t="s">
        <v>1170</v>
      </c>
      <c r="C58" s="10" t="s">
        <v>3526</v>
      </c>
      <c r="D58" s="10" t="s">
        <v>5085</v>
      </c>
      <c r="E58" s="10" t="s">
        <v>163</v>
      </c>
      <c r="F58" s="10" t="s">
        <v>163</v>
      </c>
      <c r="G58" s="10" t="s">
        <v>2025</v>
      </c>
      <c r="H58" s="10" t="s">
        <v>782</v>
      </c>
      <c r="I58" s="10" t="s">
        <v>2111</v>
      </c>
      <c r="J58" s="10" t="s">
        <v>3527</v>
      </c>
      <c r="K58" s="10" t="s">
        <v>3528</v>
      </c>
      <c r="L58" s="10" t="s">
        <v>3529</v>
      </c>
      <c r="P58" s="10" t="s">
        <v>3530</v>
      </c>
      <c r="Q58" s="10" t="s">
        <v>3531</v>
      </c>
      <c r="R58" s="10" t="s">
        <v>3532</v>
      </c>
      <c r="U58" s="10" t="s">
        <v>163</v>
      </c>
      <c r="V58" s="10" t="s">
        <v>5830</v>
      </c>
      <c r="X58" s="10" t="s">
        <v>3533</v>
      </c>
      <c r="Y58" s="10" t="s">
        <v>3534</v>
      </c>
      <c r="AC58" s="10" t="s">
        <v>2121</v>
      </c>
      <c r="AD58" s="10" t="s">
        <v>3530</v>
      </c>
      <c r="AE58" s="10" t="s">
        <v>3535</v>
      </c>
      <c r="AH58" s="10" t="s">
        <v>5831</v>
      </c>
      <c r="AI58" s="10" t="s">
        <v>6971</v>
      </c>
      <c r="AJ58" s="10" t="s">
        <v>6972</v>
      </c>
      <c r="AK58" s="10" t="s">
        <v>3536</v>
      </c>
      <c r="AN58" s="10" t="s">
        <v>1812</v>
      </c>
      <c r="AR58" s="10" t="s">
        <v>3537</v>
      </c>
      <c r="AX58" s="13"/>
      <c r="AZ58" s="13"/>
      <c r="BB58" s="10">
        <v>0</v>
      </c>
      <c r="BC58" s="13">
        <v>40462</v>
      </c>
      <c r="BD58" s="13"/>
      <c r="BE58" s="10">
        <v>1</v>
      </c>
      <c r="BF58" s="10">
        <v>1</v>
      </c>
      <c r="BG58" s="10">
        <v>1</v>
      </c>
      <c r="BH58" s="13"/>
      <c r="BI58" s="13"/>
      <c r="BJ58" s="13"/>
      <c r="BK58" s="10">
        <v>0</v>
      </c>
      <c r="BL58" s="10">
        <v>0</v>
      </c>
      <c r="BN58" s="10">
        <v>57</v>
      </c>
    </row>
    <row r="59" spans="1:66" x14ac:dyDescent="0.2">
      <c r="A59" s="10" t="str">
        <f>TRIM(Tabulka_Dotaz_z_SqlDivadla[[#This Row],[ID2]])</f>
        <v>01/058114</v>
      </c>
      <c r="B59" s="10" t="s">
        <v>3454</v>
      </c>
      <c r="D59" s="10" t="s">
        <v>163</v>
      </c>
      <c r="E59" s="10" t="s">
        <v>163</v>
      </c>
      <c r="F59" s="10" t="s">
        <v>163</v>
      </c>
      <c r="G59" s="10" t="s">
        <v>163</v>
      </c>
      <c r="H59" s="10" t="s">
        <v>782</v>
      </c>
      <c r="I59" s="10" t="s">
        <v>2111</v>
      </c>
      <c r="J59" s="10" t="s">
        <v>3455</v>
      </c>
      <c r="L59" s="10" t="s">
        <v>3456</v>
      </c>
      <c r="P59" s="10" t="s">
        <v>3260</v>
      </c>
      <c r="Q59" s="10" t="s">
        <v>2057</v>
      </c>
      <c r="U59" s="10" t="s">
        <v>163</v>
      </c>
      <c r="AJ59" s="10" t="s">
        <v>3433</v>
      </c>
      <c r="AK59" s="10" t="s">
        <v>3457</v>
      </c>
      <c r="AX59" s="13"/>
      <c r="AZ59" s="13">
        <v>40470</v>
      </c>
      <c r="BB59" s="10">
        <v>0</v>
      </c>
      <c r="BC59" s="13">
        <v>40470</v>
      </c>
      <c r="BD59" s="13"/>
      <c r="BE59" s="10">
        <v>0</v>
      </c>
      <c r="BF59" s="10">
        <v>1</v>
      </c>
      <c r="BG59" s="10">
        <v>0</v>
      </c>
      <c r="BH59" s="13"/>
      <c r="BI59" s="13"/>
      <c r="BJ59" s="13"/>
      <c r="BK59" s="10">
        <v>1</v>
      </c>
      <c r="BL59" s="10">
        <v>0</v>
      </c>
      <c r="BN59" s="10">
        <v>58</v>
      </c>
    </row>
    <row r="60" spans="1:66" x14ac:dyDescent="0.2">
      <c r="A60" s="10" t="str">
        <f>TRIM(Tabulka_Dotaz_z_SqlDivadla[[#This Row],[ID2]])</f>
        <v>01/059114</v>
      </c>
      <c r="B60" s="10" t="s">
        <v>1198</v>
      </c>
      <c r="C60" s="10" t="s">
        <v>3538</v>
      </c>
      <c r="D60" s="10" t="s">
        <v>1831</v>
      </c>
      <c r="E60" s="10" t="s">
        <v>163</v>
      </c>
      <c r="F60" s="10" t="s">
        <v>163</v>
      </c>
      <c r="G60" s="10" t="s">
        <v>1737</v>
      </c>
      <c r="H60" s="10" t="s">
        <v>782</v>
      </c>
      <c r="I60" s="10" t="s">
        <v>2111</v>
      </c>
      <c r="J60" s="10" t="s">
        <v>3539</v>
      </c>
      <c r="K60" s="10" t="s">
        <v>3540</v>
      </c>
      <c r="L60" s="10" t="s">
        <v>3541</v>
      </c>
      <c r="P60" s="10" t="s">
        <v>3260</v>
      </c>
      <c r="Q60" s="10" t="s">
        <v>2057</v>
      </c>
      <c r="R60" s="10" t="s">
        <v>3542</v>
      </c>
      <c r="U60" s="10" t="s">
        <v>163</v>
      </c>
      <c r="V60" s="10" t="s">
        <v>3543</v>
      </c>
      <c r="X60" s="10" t="s">
        <v>3513</v>
      </c>
      <c r="Y60" s="10" t="s">
        <v>3544</v>
      </c>
      <c r="AC60" s="10" t="s">
        <v>2121</v>
      </c>
      <c r="AD60" s="10" t="s">
        <v>3260</v>
      </c>
      <c r="AE60" s="10" t="s">
        <v>3545</v>
      </c>
      <c r="AF60" s="10" t="s">
        <v>6973</v>
      </c>
      <c r="AH60" s="10" t="s">
        <v>3546</v>
      </c>
      <c r="AI60" s="10" t="s">
        <v>6974</v>
      </c>
      <c r="AJ60" s="10" t="s">
        <v>6975</v>
      </c>
      <c r="AK60" s="10" t="s">
        <v>3513</v>
      </c>
      <c r="AR60" s="10" t="s">
        <v>3547</v>
      </c>
      <c r="AX60" s="13"/>
      <c r="AZ60" s="13"/>
      <c r="BB60" s="10">
        <v>0</v>
      </c>
      <c r="BC60" s="13">
        <v>40829</v>
      </c>
      <c r="BD60" s="13">
        <v>39464</v>
      </c>
      <c r="BE60" s="10">
        <v>1</v>
      </c>
      <c r="BF60" s="10">
        <v>1</v>
      </c>
      <c r="BG60" s="10">
        <v>0</v>
      </c>
      <c r="BH60" s="13"/>
      <c r="BI60" s="13"/>
      <c r="BJ60" s="13"/>
      <c r="BK60" s="10">
        <v>0</v>
      </c>
      <c r="BL60" s="10">
        <v>0</v>
      </c>
      <c r="BN60" s="10">
        <v>59</v>
      </c>
    </row>
    <row r="61" spans="1:66" x14ac:dyDescent="0.2">
      <c r="A61" s="10" t="str">
        <f>TRIM(Tabulka_Dotaz_z_SqlDivadla[[#This Row],[ID2]])</f>
        <v>01/060114</v>
      </c>
      <c r="B61" s="10" t="s">
        <v>1151</v>
      </c>
      <c r="C61" s="10" t="s">
        <v>3599</v>
      </c>
      <c r="D61" s="10" t="s">
        <v>3289</v>
      </c>
      <c r="E61" s="10" t="s">
        <v>163</v>
      </c>
      <c r="F61" s="10" t="s">
        <v>163</v>
      </c>
      <c r="G61" s="10" t="s">
        <v>1887</v>
      </c>
      <c r="H61" s="10" t="s">
        <v>782</v>
      </c>
      <c r="I61" s="10" t="s">
        <v>2111</v>
      </c>
      <c r="J61" s="10" t="s">
        <v>3600</v>
      </c>
      <c r="K61" s="10" t="s">
        <v>3601</v>
      </c>
      <c r="L61" s="10" t="s">
        <v>3602</v>
      </c>
      <c r="P61" s="10" t="s">
        <v>3603</v>
      </c>
      <c r="Q61" s="10" t="s">
        <v>2057</v>
      </c>
      <c r="R61" s="10" t="s">
        <v>3604</v>
      </c>
      <c r="S61" s="10" t="s">
        <v>5902</v>
      </c>
      <c r="U61" s="10" t="s">
        <v>163</v>
      </c>
      <c r="V61" s="10" t="s">
        <v>3605</v>
      </c>
      <c r="W61" s="10" t="s">
        <v>5903</v>
      </c>
      <c r="X61" s="10" t="s">
        <v>848</v>
      </c>
      <c r="Y61" s="10" t="s">
        <v>3602</v>
      </c>
      <c r="AC61" s="10" t="s">
        <v>2121</v>
      </c>
      <c r="AD61" s="10" t="s">
        <v>3603</v>
      </c>
      <c r="AE61" s="10" t="s">
        <v>3606</v>
      </c>
      <c r="AF61" s="10" t="s">
        <v>3607</v>
      </c>
      <c r="AH61" s="10" t="s">
        <v>3608</v>
      </c>
      <c r="AI61" s="10" t="s">
        <v>3609</v>
      </c>
      <c r="AJ61" s="10" t="s">
        <v>3610</v>
      </c>
      <c r="AK61" s="10" t="s">
        <v>848</v>
      </c>
      <c r="AL61" s="10" t="s">
        <v>3611</v>
      </c>
      <c r="AR61" s="10" t="s">
        <v>3612</v>
      </c>
      <c r="AX61" s="13"/>
      <c r="AZ61" s="13"/>
      <c r="BB61" s="10">
        <v>0</v>
      </c>
      <c r="BC61" s="13">
        <v>40462</v>
      </c>
      <c r="BD61" s="13"/>
      <c r="BE61" s="10">
        <v>1</v>
      </c>
      <c r="BF61" s="10">
        <v>1</v>
      </c>
      <c r="BG61" s="10">
        <v>1</v>
      </c>
      <c r="BH61" s="13"/>
      <c r="BI61" s="13"/>
      <c r="BJ61" s="13"/>
      <c r="BK61" s="10">
        <v>0</v>
      </c>
      <c r="BL61" s="10">
        <v>0</v>
      </c>
      <c r="BN61" s="10">
        <v>60</v>
      </c>
    </row>
    <row r="62" spans="1:66" x14ac:dyDescent="0.2">
      <c r="A62" s="10" t="str">
        <f>TRIM(Tabulka_Dotaz_z_SqlDivadla[[#This Row],[ID2]])</f>
        <v>01/061114</v>
      </c>
      <c r="B62" s="10" t="s">
        <v>1196</v>
      </c>
      <c r="C62" s="10" t="s">
        <v>3632</v>
      </c>
      <c r="D62" s="10" t="s">
        <v>3289</v>
      </c>
      <c r="E62" s="10" t="s">
        <v>163</v>
      </c>
      <c r="F62" s="10" t="s">
        <v>163</v>
      </c>
      <c r="G62" s="10" t="s">
        <v>1737</v>
      </c>
      <c r="H62" s="10" t="s">
        <v>782</v>
      </c>
      <c r="I62" s="10" t="s">
        <v>2111</v>
      </c>
      <c r="J62" s="10" t="s">
        <v>3633</v>
      </c>
      <c r="K62" s="10" t="s">
        <v>3634</v>
      </c>
      <c r="L62" s="10" t="s">
        <v>3635</v>
      </c>
      <c r="P62" s="10" t="s">
        <v>2533</v>
      </c>
      <c r="Q62" s="10" t="s">
        <v>3337</v>
      </c>
      <c r="R62" s="10" t="s">
        <v>3636</v>
      </c>
      <c r="S62" s="10" t="s">
        <v>3637</v>
      </c>
      <c r="U62" s="10" t="s">
        <v>163</v>
      </c>
      <c r="V62" s="10" t="s">
        <v>3638</v>
      </c>
      <c r="X62" s="10" t="s">
        <v>6988</v>
      </c>
      <c r="Y62" s="10" t="s">
        <v>3639</v>
      </c>
      <c r="AC62" s="10" t="s">
        <v>2121</v>
      </c>
      <c r="AD62" s="10" t="s">
        <v>2114</v>
      </c>
      <c r="AE62" s="10" t="s">
        <v>3640</v>
      </c>
      <c r="AF62" s="10" t="s">
        <v>6989</v>
      </c>
      <c r="AH62" s="10" t="s">
        <v>3641</v>
      </c>
      <c r="AI62" s="10" t="s">
        <v>3642</v>
      </c>
      <c r="AJ62" s="10" t="s">
        <v>3643</v>
      </c>
      <c r="AK62" s="10" t="s">
        <v>3644</v>
      </c>
      <c r="AL62" s="10" t="s">
        <v>3639</v>
      </c>
      <c r="AM62" s="10" t="s">
        <v>2121</v>
      </c>
      <c r="AQ62" s="10" t="s">
        <v>2128</v>
      </c>
      <c r="AR62" s="10" t="s">
        <v>3645</v>
      </c>
      <c r="AS62" s="10" t="s">
        <v>3646</v>
      </c>
      <c r="AU62" s="10" t="s">
        <v>3647</v>
      </c>
      <c r="AX62" s="13"/>
      <c r="AZ62" s="13"/>
      <c r="BB62" s="10">
        <v>0</v>
      </c>
      <c r="BC62" s="13">
        <v>40829</v>
      </c>
      <c r="BD62" s="13"/>
      <c r="BE62" s="10">
        <v>1</v>
      </c>
      <c r="BF62" s="10">
        <v>1</v>
      </c>
      <c r="BG62" s="10">
        <v>1</v>
      </c>
      <c r="BH62" s="13"/>
      <c r="BI62" s="13"/>
      <c r="BJ62" s="13"/>
      <c r="BK62" s="10">
        <v>0</v>
      </c>
      <c r="BL62" s="10">
        <v>0</v>
      </c>
      <c r="BN62" s="10">
        <v>61</v>
      </c>
    </row>
    <row r="63" spans="1:66" x14ac:dyDescent="0.2">
      <c r="A63" s="10" t="str">
        <f>TRIM(Tabulka_Dotaz_z_SqlDivadla[[#This Row],[ID2]])</f>
        <v>01/062115</v>
      </c>
      <c r="B63" s="10" t="s">
        <v>1235</v>
      </c>
      <c r="C63" s="10" t="s">
        <v>3700</v>
      </c>
      <c r="D63" s="10" t="s">
        <v>4006</v>
      </c>
      <c r="E63" s="10" t="s">
        <v>163</v>
      </c>
      <c r="F63" s="10" t="s">
        <v>163</v>
      </c>
      <c r="G63" s="10" t="s">
        <v>1714</v>
      </c>
      <c r="H63" s="10" t="s">
        <v>782</v>
      </c>
      <c r="I63" s="10" t="s">
        <v>1758</v>
      </c>
      <c r="J63" s="10" t="s">
        <v>3701</v>
      </c>
      <c r="K63" s="10" t="s">
        <v>3702</v>
      </c>
      <c r="L63" s="10" t="s">
        <v>3021</v>
      </c>
      <c r="P63" s="10" t="s">
        <v>1761</v>
      </c>
      <c r="Q63" s="10" t="s">
        <v>1762</v>
      </c>
      <c r="R63" s="10" t="s">
        <v>3703</v>
      </c>
      <c r="U63" s="10" t="s">
        <v>163</v>
      </c>
      <c r="V63" s="10" t="s">
        <v>3704</v>
      </c>
      <c r="X63" s="10" t="s">
        <v>3705</v>
      </c>
      <c r="Y63" s="10" t="s">
        <v>3706</v>
      </c>
      <c r="AC63" s="10" t="s">
        <v>2244</v>
      </c>
      <c r="AD63" s="10" t="s">
        <v>1761</v>
      </c>
      <c r="AE63" s="10" t="s">
        <v>3707</v>
      </c>
      <c r="AF63" s="10" t="s">
        <v>3708</v>
      </c>
      <c r="AH63" s="10" t="s">
        <v>3709</v>
      </c>
      <c r="AI63" s="10" t="s">
        <v>3710</v>
      </c>
      <c r="AJ63" s="10" t="s">
        <v>6990</v>
      </c>
      <c r="AK63" s="10" t="s">
        <v>3711</v>
      </c>
      <c r="AR63" s="10" t="s">
        <v>3712</v>
      </c>
      <c r="AX63" s="13"/>
      <c r="AZ63" s="13"/>
      <c r="BB63" s="10">
        <v>0</v>
      </c>
      <c r="BC63" s="13">
        <v>40462</v>
      </c>
      <c r="BD63" s="13"/>
      <c r="BE63" s="10">
        <v>1</v>
      </c>
      <c r="BF63" s="10">
        <v>1</v>
      </c>
      <c r="BG63" s="10">
        <v>1</v>
      </c>
      <c r="BH63" s="13"/>
      <c r="BI63" s="13"/>
      <c r="BJ63" s="13"/>
      <c r="BK63" s="10">
        <v>0</v>
      </c>
      <c r="BL63" s="10">
        <v>0</v>
      </c>
      <c r="BN63" s="10">
        <v>62</v>
      </c>
    </row>
    <row r="64" spans="1:66" x14ac:dyDescent="0.2">
      <c r="A64" s="10" t="str">
        <f>TRIM(Tabulka_Dotaz_z_SqlDivadla[[#This Row],[ID2]])</f>
        <v>01/063115</v>
      </c>
      <c r="B64" s="10" t="s">
        <v>1147</v>
      </c>
      <c r="C64" s="10" t="s">
        <v>3713</v>
      </c>
      <c r="D64" s="10" t="s">
        <v>3289</v>
      </c>
      <c r="E64" s="10" t="s">
        <v>163</v>
      </c>
      <c r="F64" s="10" t="s">
        <v>163</v>
      </c>
      <c r="G64" s="10" t="s">
        <v>1887</v>
      </c>
      <c r="H64" s="10" t="s">
        <v>782</v>
      </c>
      <c r="I64" s="10" t="s">
        <v>1758</v>
      </c>
      <c r="J64" s="10" t="s">
        <v>3714</v>
      </c>
      <c r="K64" s="10" t="s">
        <v>3715</v>
      </c>
      <c r="L64" s="10" t="s">
        <v>3716</v>
      </c>
      <c r="P64" s="10" t="s">
        <v>3717</v>
      </c>
      <c r="Q64" s="10" t="s">
        <v>1762</v>
      </c>
      <c r="R64" s="10" t="s">
        <v>3718</v>
      </c>
      <c r="U64" s="10" t="s">
        <v>163</v>
      </c>
      <c r="V64" s="10" t="s">
        <v>3719</v>
      </c>
      <c r="W64" s="10" t="s">
        <v>3720</v>
      </c>
      <c r="X64" s="10" t="s">
        <v>3721</v>
      </c>
      <c r="Y64" s="10" t="s">
        <v>3722</v>
      </c>
      <c r="AC64" s="10" t="s">
        <v>2244</v>
      </c>
      <c r="AD64" s="10" t="s">
        <v>3717</v>
      </c>
      <c r="AE64" s="10" t="s">
        <v>3723</v>
      </c>
      <c r="AF64" s="10" t="s">
        <v>3724</v>
      </c>
      <c r="AH64" s="10" t="s">
        <v>3725</v>
      </c>
      <c r="AI64" s="10" t="s">
        <v>3726</v>
      </c>
      <c r="AK64" s="10" t="s">
        <v>3727</v>
      </c>
      <c r="AR64" s="10" t="s">
        <v>3728</v>
      </c>
      <c r="AX64" s="13"/>
      <c r="AZ64" s="13"/>
      <c r="BB64" s="10">
        <v>0</v>
      </c>
      <c r="BC64" s="13">
        <v>40462</v>
      </c>
      <c r="BD64" s="13"/>
      <c r="BE64" s="10">
        <v>1</v>
      </c>
      <c r="BF64" s="10">
        <v>1</v>
      </c>
      <c r="BG64" s="10">
        <v>1</v>
      </c>
      <c r="BH64" s="13"/>
      <c r="BI64" s="13"/>
      <c r="BJ64" s="13"/>
      <c r="BK64" s="10">
        <v>0</v>
      </c>
      <c r="BL64" s="10">
        <v>1</v>
      </c>
      <c r="BN64" s="10">
        <v>63</v>
      </c>
    </row>
    <row r="65" spans="1:66" x14ac:dyDescent="0.2">
      <c r="A65" s="10" t="str">
        <f>TRIM(Tabulka_Dotaz_z_SqlDivadla[[#This Row],[ID2]])</f>
        <v>01/064115</v>
      </c>
      <c r="B65" s="10" t="s">
        <v>3648</v>
      </c>
      <c r="C65" s="10" t="s">
        <v>3649</v>
      </c>
      <c r="D65" s="10" t="s">
        <v>3206</v>
      </c>
      <c r="E65" s="10" t="s">
        <v>163</v>
      </c>
      <c r="F65" s="10" t="s">
        <v>163</v>
      </c>
      <c r="G65" s="10" t="s">
        <v>1849</v>
      </c>
      <c r="H65" s="10" t="s">
        <v>782</v>
      </c>
      <c r="I65" s="10" t="s">
        <v>1758</v>
      </c>
      <c r="J65" s="10" t="s">
        <v>3650</v>
      </c>
      <c r="K65" s="10" t="s">
        <v>3651</v>
      </c>
      <c r="L65" s="10" t="s">
        <v>3652</v>
      </c>
      <c r="P65" s="10" t="s">
        <v>3653</v>
      </c>
      <c r="Q65" s="10" t="s">
        <v>1762</v>
      </c>
      <c r="U65" s="10" t="s">
        <v>163</v>
      </c>
      <c r="V65" s="10" t="s">
        <v>3654</v>
      </c>
      <c r="X65" s="10" t="s">
        <v>3655</v>
      </c>
      <c r="AE65" s="10" t="s">
        <v>3656</v>
      </c>
      <c r="AI65" s="10" t="s">
        <v>3657</v>
      </c>
      <c r="AK65" s="10" t="s">
        <v>3655</v>
      </c>
      <c r="AX65" s="13"/>
      <c r="AZ65" s="13">
        <v>40079</v>
      </c>
      <c r="BB65" s="10">
        <v>0</v>
      </c>
      <c r="BC65" s="13">
        <v>40462</v>
      </c>
      <c r="BD65" s="13"/>
      <c r="BE65" s="10">
        <v>0</v>
      </c>
      <c r="BF65" s="10">
        <v>1</v>
      </c>
      <c r="BG65" s="10">
        <v>0</v>
      </c>
      <c r="BH65" s="13"/>
      <c r="BI65" s="13"/>
      <c r="BJ65" s="13"/>
      <c r="BK65" s="10">
        <v>1</v>
      </c>
      <c r="BL65" s="10">
        <v>0</v>
      </c>
      <c r="BN65" s="10">
        <v>64</v>
      </c>
    </row>
    <row r="66" spans="1:66" x14ac:dyDescent="0.2">
      <c r="A66" s="10" t="str">
        <f>TRIM(Tabulka_Dotaz_z_SqlDivadla[[#This Row],[ID2]])</f>
        <v>01/065115</v>
      </c>
      <c r="B66" s="10" t="s">
        <v>3658</v>
      </c>
      <c r="D66" s="10" t="s">
        <v>163</v>
      </c>
      <c r="E66" s="10" t="s">
        <v>163</v>
      </c>
      <c r="F66" s="10" t="s">
        <v>163</v>
      </c>
      <c r="G66" s="10" t="s">
        <v>163</v>
      </c>
      <c r="J66" s="10" t="s">
        <v>3659</v>
      </c>
      <c r="L66" s="10" t="s">
        <v>2802</v>
      </c>
      <c r="P66" s="10" t="s">
        <v>1761</v>
      </c>
      <c r="Q66" s="10" t="s">
        <v>1762</v>
      </c>
      <c r="U66" s="10" t="s">
        <v>163</v>
      </c>
      <c r="W66" s="10" t="s">
        <v>6991</v>
      </c>
      <c r="AJ66" s="10" t="s">
        <v>2384</v>
      </c>
      <c r="AK66" s="10" t="s">
        <v>2804</v>
      </c>
      <c r="AX66" s="13"/>
      <c r="AZ66" s="13">
        <v>40470</v>
      </c>
      <c r="BB66" s="10">
        <v>0</v>
      </c>
      <c r="BC66" s="13">
        <v>40470</v>
      </c>
      <c r="BD66" s="13"/>
      <c r="BE66" s="10">
        <v>0</v>
      </c>
      <c r="BF66" s="10">
        <v>1</v>
      </c>
      <c r="BG66" s="10">
        <v>0</v>
      </c>
      <c r="BH66" s="13"/>
      <c r="BI66" s="13"/>
      <c r="BJ66" s="13"/>
      <c r="BK66" s="10">
        <v>1</v>
      </c>
      <c r="BL66" s="10">
        <v>0</v>
      </c>
      <c r="BN66" s="10">
        <v>65</v>
      </c>
    </row>
    <row r="67" spans="1:66" x14ac:dyDescent="0.2">
      <c r="A67" s="10" t="str">
        <f>TRIM(Tabulka_Dotaz_z_SqlDivadla[[#This Row],[ID2]])</f>
        <v>01/066115</v>
      </c>
      <c r="B67" s="10" t="s">
        <v>1103</v>
      </c>
      <c r="C67" s="10" t="s">
        <v>3729</v>
      </c>
      <c r="D67" s="10" t="s">
        <v>3206</v>
      </c>
      <c r="E67" s="10" t="s">
        <v>163</v>
      </c>
      <c r="F67" s="10" t="s">
        <v>163</v>
      </c>
      <c r="G67" s="10" t="s">
        <v>1849</v>
      </c>
      <c r="H67" s="10" t="s">
        <v>782</v>
      </c>
      <c r="I67" s="10" t="s">
        <v>1861</v>
      </c>
      <c r="J67" s="10" t="s">
        <v>3730</v>
      </c>
      <c r="K67" s="10" t="s">
        <v>6992</v>
      </c>
      <c r="L67" s="10" t="s">
        <v>6993</v>
      </c>
      <c r="P67" s="10" t="s">
        <v>1864</v>
      </c>
      <c r="Q67" s="10" t="s">
        <v>6994</v>
      </c>
      <c r="R67" s="10" t="s">
        <v>3731</v>
      </c>
      <c r="U67" s="10" t="s">
        <v>163</v>
      </c>
      <c r="V67" s="10" t="s">
        <v>5908</v>
      </c>
      <c r="X67" s="10" t="s">
        <v>3732</v>
      </c>
      <c r="Y67" s="10" t="s">
        <v>6993</v>
      </c>
      <c r="AC67" s="10" t="s">
        <v>6995</v>
      </c>
      <c r="AD67" s="10" t="s">
        <v>1864</v>
      </c>
      <c r="AE67" s="10" t="s">
        <v>3733</v>
      </c>
      <c r="AH67" s="10" t="s">
        <v>3734</v>
      </c>
      <c r="AI67" s="10" t="s">
        <v>6996</v>
      </c>
      <c r="AJ67" s="10" t="s">
        <v>6997</v>
      </c>
      <c r="AK67" s="10" t="s">
        <v>3735</v>
      </c>
      <c r="AL67" s="10" t="s">
        <v>1895</v>
      </c>
      <c r="AM67" s="10" t="s">
        <v>3736</v>
      </c>
      <c r="AQ67" s="10" t="s">
        <v>3737</v>
      </c>
      <c r="AR67" s="10" t="s">
        <v>3738</v>
      </c>
      <c r="AS67" s="10" t="s">
        <v>3739</v>
      </c>
      <c r="AW67" s="10" t="s">
        <v>3740</v>
      </c>
      <c r="AX67" s="13"/>
      <c r="AZ67" s="13"/>
      <c r="BB67" s="10">
        <v>0</v>
      </c>
      <c r="BC67" s="13">
        <v>40911</v>
      </c>
      <c r="BD67" s="13"/>
      <c r="BE67" s="10">
        <v>1</v>
      </c>
      <c r="BF67" s="10">
        <v>1</v>
      </c>
      <c r="BG67" s="10">
        <v>0</v>
      </c>
      <c r="BH67" s="13"/>
      <c r="BI67" s="13"/>
      <c r="BJ67" s="13"/>
      <c r="BK67" s="10">
        <v>0</v>
      </c>
      <c r="BL67" s="10">
        <v>0</v>
      </c>
      <c r="BN67" s="10">
        <v>66</v>
      </c>
    </row>
    <row r="68" spans="1:66" x14ac:dyDescent="0.2">
      <c r="A68" s="10" t="str">
        <f>TRIM(Tabulka_Dotaz_z_SqlDivadla[[#This Row],[ID2]])</f>
        <v>01/067115</v>
      </c>
      <c r="B68" s="10" t="s">
        <v>1146</v>
      </c>
      <c r="C68" s="10" t="s">
        <v>3777</v>
      </c>
      <c r="D68" s="10" t="s">
        <v>3217</v>
      </c>
      <c r="E68" s="10" t="s">
        <v>163</v>
      </c>
      <c r="F68" s="10" t="s">
        <v>163</v>
      </c>
      <c r="G68" s="10" t="s">
        <v>1887</v>
      </c>
      <c r="H68" s="10" t="s">
        <v>782</v>
      </c>
      <c r="I68" s="10" t="s">
        <v>1758</v>
      </c>
      <c r="J68" s="10" t="s">
        <v>3778</v>
      </c>
      <c r="K68" s="10" t="s">
        <v>3779</v>
      </c>
      <c r="L68" s="10" t="s">
        <v>3780</v>
      </c>
      <c r="P68" s="10" t="s">
        <v>2868</v>
      </c>
      <c r="Q68" s="10" t="s">
        <v>1762</v>
      </c>
      <c r="R68" s="10" t="s">
        <v>3781</v>
      </c>
      <c r="U68" s="10" t="s">
        <v>163</v>
      </c>
      <c r="V68" s="10" t="s">
        <v>3782</v>
      </c>
      <c r="X68" s="10" t="s">
        <v>3783</v>
      </c>
      <c r="Y68" s="10" t="s">
        <v>3784</v>
      </c>
      <c r="AC68" s="10" t="s">
        <v>2244</v>
      </c>
      <c r="AD68" s="10" t="s">
        <v>2868</v>
      </c>
      <c r="AE68" s="10" t="s">
        <v>3785</v>
      </c>
      <c r="AF68" s="10" t="s">
        <v>3786</v>
      </c>
      <c r="AH68" s="10" t="s">
        <v>3787</v>
      </c>
      <c r="AI68" s="10" t="s">
        <v>3788</v>
      </c>
      <c r="AJ68" s="10" t="s">
        <v>3789</v>
      </c>
      <c r="AK68" s="10" t="s">
        <v>3790</v>
      </c>
      <c r="AL68" s="10" t="s">
        <v>3780</v>
      </c>
      <c r="AM68" s="10" t="s">
        <v>1762</v>
      </c>
      <c r="AQ68" s="10" t="s">
        <v>2868</v>
      </c>
      <c r="AR68" s="10" t="s">
        <v>3791</v>
      </c>
      <c r="AV68" s="10" t="s">
        <v>3792</v>
      </c>
      <c r="AX68" s="13"/>
      <c r="AZ68" s="13"/>
      <c r="BB68" s="10">
        <v>0</v>
      </c>
      <c r="BC68" s="13">
        <v>40462</v>
      </c>
      <c r="BD68" s="13"/>
      <c r="BE68" s="10">
        <v>1</v>
      </c>
      <c r="BF68" s="10">
        <v>1</v>
      </c>
      <c r="BG68" s="10">
        <v>1</v>
      </c>
      <c r="BH68" s="13"/>
      <c r="BI68" s="13"/>
      <c r="BJ68" s="13"/>
      <c r="BK68" s="10">
        <v>0</v>
      </c>
      <c r="BL68" s="10">
        <v>0</v>
      </c>
      <c r="BN68" s="10">
        <v>67</v>
      </c>
    </row>
    <row r="69" spans="1:66" x14ac:dyDescent="0.2">
      <c r="A69" s="10" t="str">
        <f>TRIM(Tabulka_Dotaz_z_SqlDivadla[[#This Row],[ID2]])</f>
        <v>01/068115</v>
      </c>
      <c r="B69" s="10" t="s">
        <v>3660</v>
      </c>
      <c r="D69" s="10" t="s">
        <v>163</v>
      </c>
      <c r="E69" s="10" t="s">
        <v>163</v>
      </c>
      <c r="F69" s="10" t="s">
        <v>163</v>
      </c>
      <c r="G69" s="10" t="s">
        <v>1887</v>
      </c>
      <c r="H69" s="10" t="s">
        <v>782</v>
      </c>
      <c r="I69" s="10" t="s">
        <v>1758</v>
      </c>
      <c r="J69" s="10" t="s">
        <v>3661</v>
      </c>
      <c r="K69" s="10" t="s">
        <v>5904</v>
      </c>
      <c r="L69" s="10" t="s">
        <v>5905</v>
      </c>
      <c r="P69" s="10" t="s">
        <v>3685</v>
      </c>
      <c r="Q69" s="10" t="s">
        <v>5906</v>
      </c>
      <c r="U69" s="10" t="s">
        <v>163</v>
      </c>
      <c r="V69" s="10" t="s">
        <v>3662</v>
      </c>
      <c r="W69" s="10" t="s">
        <v>5907</v>
      </c>
      <c r="X69" s="10" t="s">
        <v>3663</v>
      </c>
      <c r="Y69" s="10" t="s">
        <v>5905</v>
      </c>
      <c r="AC69" s="10" t="s">
        <v>1967</v>
      </c>
      <c r="AD69" s="10" t="s">
        <v>3685</v>
      </c>
      <c r="AE69" s="10" t="s">
        <v>3664</v>
      </c>
      <c r="AI69" s="10" t="s">
        <v>3665</v>
      </c>
      <c r="AJ69" s="10" t="s">
        <v>3666</v>
      </c>
      <c r="AK69" s="10" t="s">
        <v>3663</v>
      </c>
      <c r="AX69" s="13"/>
      <c r="AZ69" s="13"/>
      <c r="BB69" s="10">
        <v>0</v>
      </c>
      <c r="BC69" s="13">
        <v>40462</v>
      </c>
      <c r="BD69" s="13"/>
      <c r="BE69" s="10">
        <v>0</v>
      </c>
      <c r="BF69" s="10">
        <v>1</v>
      </c>
      <c r="BG69" s="10">
        <v>0</v>
      </c>
      <c r="BH69" s="13"/>
      <c r="BI69" s="13"/>
      <c r="BJ69" s="13"/>
      <c r="BK69" s="10">
        <v>0</v>
      </c>
      <c r="BL69" s="10">
        <v>0</v>
      </c>
      <c r="BN69" s="10">
        <v>68</v>
      </c>
    </row>
    <row r="70" spans="1:66" x14ac:dyDescent="0.2">
      <c r="A70" s="10" t="str">
        <f>TRIM(Tabulka_Dotaz_z_SqlDivadla[[#This Row],[ID2]])</f>
        <v>01/069116</v>
      </c>
      <c r="B70" s="10" t="s">
        <v>1240</v>
      </c>
      <c r="C70" s="10" t="s">
        <v>3793</v>
      </c>
      <c r="D70" s="10" t="s">
        <v>1737</v>
      </c>
      <c r="E70" s="10" t="s">
        <v>163</v>
      </c>
      <c r="F70" s="10" t="s">
        <v>163</v>
      </c>
      <c r="G70" s="10" t="s">
        <v>1831</v>
      </c>
      <c r="H70" s="10" t="s">
        <v>782</v>
      </c>
      <c r="I70" s="10" t="s">
        <v>1861</v>
      </c>
      <c r="J70" s="10" t="s">
        <v>3794</v>
      </c>
      <c r="K70" s="10" t="s">
        <v>3795</v>
      </c>
      <c r="L70" s="10" t="s">
        <v>3796</v>
      </c>
      <c r="P70" s="10" t="s">
        <v>1968</v>
      </c>
      <c r="Q70" s="10" t="s">
        <v>1865</v>
      </c>
      <c r="R70" s="10" t="s">
        <v>3797</v>
      </c>
      <c r="U70" s="10" t="s">
        <v>163</v>
      </c>
      <c r="V70" s="10" t="s">
        <v>3798</v>
      </c>
      <c r="X70" s="10" t="s">
        <v>6998</v>
      </c>
      <c r="Y70" s="10" t="s">
        <v>3800</v>
      </c>
      <c r="AC70" s="10" t="s">
        <v>1967</v>
      </c>
      <c r="AD70" s="10" t="s">
        <v>1968</v>
      </c>
      <c r="AE70" s="10" t="s">
        <v>3801</v>
      </c>
      <c r="AF70" s="10" t="s">
        <v>3802</v>
      </c>
      <c r="AH70" s="10" t="s">
        <v>3803</v>
      </c>
      <c r="AI70" s="10" t="s">
        <v>3804</v>
      </c>
      <c r="AJ70" s="10" t="s">
        <v>1725</v>
      </c>
      <c r="AK70" s="10" t="s">
        <v>3799</v>
      </c>
      <c r="AR70" s="10" t="s">
        <v>3805</v>
      </c>
      <c r="AV70" s="10" t="s">
        <v>3806</v>
      </c>
      <c r="AX70" s="13"/>
      <c r="AY70" s="10" t="s">
        <v>2036</v>
      </c>
      <c r="AZ70" s="13"/>
      <c r="BB70" s="10">
        <v>0</v>
      </c>
      <c r="BC70" s="13">
        <v>40462</v>
      </c>
      <c r="BD70" s="13"/>
      <c r="BE70" s="10">
        <v>1</v>
      </c>
      <c r="BF70" s="10">
        <v>1</v>
      </c>
      <c r="BG70" s="10">
        <v>1</v>
      </c>
      <c r="BH70" s="13"/>
      <c r="BI70" s="13"/>
      <c r="BJ70" s="13"/>
      <c r="BK70" s="10">
        <v>0</v>
      </c>
      <c r="BL70" s="10">
        <v>0</v>
      </c>
      <c r="BN70" s="10">
        <v>69</v>
      </c>
    </row>
    <row r="71" spans="1:66" x14ac:dyDescent="0.2">
      <c r="A71" s="10" t="str">
        <f>TRIM(Tabulka_Dotaz_z_SqlDivadla[[#This Row],[ID2]])</f>
        <v>01/070116</v>
      </c>
      <c r="B71" s="10" t="s">
        <v>1086</v>
      </c>
      <c r="C71" s="10" t="s">
        <v>3807</v>
      </c>
      <c r="D71" s="10" t="s">
        <v>4006</v>
      </c>
      <c r="E71" s="10" t="s">
        <v>163</v>
      </c>
      <c r="F71" s="10" t="s">
        <v>163</v>
      </c>
      <c r="G71" s="10" t="s">
        <v>1714</v>
      </c>
      <c r="H71" s="10" t="s">
        <v>782</v>
      </c>
      <c r="I71" s="10" t="s">
        <v>1861</v>
      </c>
      <c r="J71" s="10" t="s">
        <v>166</v>
      </c>
      <c r="K71" s="10" t="s">
        <v>3808</v>
      </c>
      <c r="L71" s="10" t="s">
        <v>3809</v>
      </c>
      <c r="P71" s="10" t="s">
        <v>1968</v>
      </c>
      <c r="Q71" s="10" t="s">
        <v>3810</v>
      </c>
      <c r="R71" s="10" t="s">
        <v>5909</v>
      </c>
      <c r="U71" s="10" t="s">
        <v>163</v>
      </c>
      <c r="V71" s="10" t="s">
        <v>3811</v>
      </c>
      <c r="X71" s="10" t="s">
        <v>6999</v>
      </c>
      <c r="Y71" s="10" t="s">
        <v>3812</v>
      </c>
      <c r="AC71" s="10" t="s">
        <v>1967</v>
      </c>
      <c r="AD71" s="10" t="s">
        <v>1968</v>
      </c>
      <c r="AE71" s="10" t="s">
        <v>5910</v>
      </c>
      <c r="AH71" s="10" t="s">
        <v>2550</v>
      </c>
      <c r="AI71" s="10" t="s">
        <v>7000</v>
      </c>
      <c r="AJ71" s="10" t="s">
        <v>7001</v>
      </c>
      <c r="AK71" s="10" t="s">
        <v>3813</v>
      </c>
      <c r="AW71" s="10" t="s">
        <v>3814</v>
      </c>
      <c r="AX71" s="13"/>
      <c r="AZ71" s="13"/>
      <c r="BB71" s="10">
        <v>0</v>
      </c>
      <c r="BC71" s="13">
        <v>40462</v>
      </c>
      <c r="BD71" s="13"/>
      <c r="BE71" s="10">
        <v>1</v>
      </c>
      <c r="BF71" s="10">
        <v>1</v>
      </c>
      <c r="BG71" s="10">
        <v>1</v>
      </c>
      <c r="BH71" s="13"/>
      <c r="BI71" s="13"/>
      <c r="BJ71" s="13"/>
      <c r="BK71" s="10">
        <v>0</v>
      </c>
      <c r="BL71" s="10">
        <v>0</v>
      </c>
      <c r="BM71" s="10">
        <v>30058</v>
      </c>
      <c r="BN71" s="10">
        <v>70</v>
      </c>
    </row>
    <row r="72" spans="1:66" x14ac:dyDescent="0.2">
      <c r="A72" s="10" t="str">
        <f>TRIM(Tabulka_Dotaz_z_SqlDivadla[[#This Row],[ID2]])</f>
        <v>01/071116</v>
      </c>
      <c r="B72" s="10" t="s">
        <v>3667</v>
      </c>
      <c r="C72" s="10" t="s">
        <v>3668</v>
      </c>
      <c r="D72" s="10" t="s">
        <v>163</v>
      </c>
      <c r="E72" s="10" t="s">
        <v>163</v>
      </c>
      <c r="F72" s="10" t="s">
        <v>163</v>
      </c>
      <c r="G72" s="10" t="s">
        <v>1737</v>
      </c>
      <c r="H72" s="10" t="s">
        <v>782</v>
      </c>
      <c r="I72" s="10" t="s">
        <v>1861</v>
      </c>
      <c r="J72" s="10" t="s">
        <v>3669</v>
      </c>
      <c r="K72" s="10" t="s">
        <v>3670</v>
      </c>
      <c r="L72" s="10" t="s">
        <v>3671</v>
      </c>
      <c r="P72" s="10" t="s">
        <v>1687</v>
      </c>
      <c r="Q72" s="10" t="s">
        <v>1688</v>
      </c>
      <c r="U72" s="10" t="s">
        <v>163</v>
      </c>
      <c r="X72" s="10" t="s">
        <v>3672</v>
      </c>
      <c r="AE72" s="10" t="s">
        <v>3673</v>
      </c>
      <c r="AX72" s="13"/>
      <c r="AZ72" s="13">
        <v>39386</v>
      </c>
      <c r="BB72" s="10">
        <v>0</v>
      </c>
      <c r="BC72" s="13">
        <v>40462</v>
      </c>
      <c r="BD72" s="13"/>
      <c r="BE72" s="10">
        <v>0</v>
      </c>
      <c r="BF72" s="10">
        <v>1</v>
      </c>
      <c r="BG72" s="10">
        <v>0</v>
      </c>
      <c r="BH72" s="13"/>
      <c r="BI72" s="13"/>
      <c r="BJ72" s="13"/>
      <c r="BK72" s="10">
        <v>1</v>
      </c>
      <c r="BL72" s="10">
        <v>0</v>
      </c>
      <c r="BN72" s="10">
        <v>71</v>
      </c>
    </row>
    <row r="73" spans="1:66" x14ac:dyDescent="0.2">
      <c r="A73" s="10" t="str">
        <f>TRIM(Tabulka_Dotaz_z_SqlDivadla[[#This Row],[ID2]])</f>
        <v>01/072116</v>
      </c>
      <c r="B73" s="10" t="s">
        <v>3674</v>
      </c>
      <c r="D73" s="10" t="s">
        <v>163</v>
      </c>
      <c r="E73" s="10" t="s">
        <v>163</v>
      </c>
      <c r="F73" s="10" t="s">
        <v>163</v>
      </c>
      <c r="G73" s="10" t="s">
        <v>1887</v>
      </c>
      <c r="H73" s="10" t="s">
        <v>782</v>
      </c>
      <c r="I73" s="10" t="s">
        <v>1861</v>
      </c>
      <c r="J73" s="10" t="s">
        <v>3675</v>
      </c>
      <c r="K73" s="10" t="s">
        <v>3676</v>
      </c>
      <c r="L73" s="10" t="s">
        <v>3677</v>
      </c>
      <c r="P73" s="10" t="s">
        <v>1968</v>
      </c>
      <c r="Q73" s="10" t="s">
        <v>1865</v>
      </c>
      <c r="U73" s="10" t="s">
        <v>163</v>
      </c>
      <c r="X73" s="10" t="s">
        <v>3678</v>
      </c>
      <c r="AE73" s="10" t="s">
        <v>3679</v>
      </c>
      <c r="AH73" s="10" t="s">
        <v>3679</v>
      </c>
      <c r="AI73" s="10" t="s">
        <v>3680</v>
      </c>
      <c r="AK73" s="10" t="s">
        <v>3678</v>
      </c>
      <c r="AX73" s="13"/>
      <c r="AZ73" s="13">
        <v>39386</v>
      </c>
      <c r="BB73" s="10">
        <v>0</v>
      </c>
      <c r="BC73" s="13">
        <v>40462</v>
      </c>
      <c r="BD73" s="13"/>
      <c r="BE73" s="10">
        <v>0</v>
      </c>
      <c r="BF73" s="10">
        <v>0</v>
      </c>
      <c r="BG73" s="10">
        <v>0</v>
      </c>
      <c r="BH73" s="13"/>
      <c r="BI73" s="13"/>
      <c r="BJ73" s="13"/>
      <c r="BK73" s="10">
        <v>1</v>
      </c>
      <c r="BL73" s="10">
        <v>1</v>
      </c>
      <c r="BN73" s="10">
        <v>72</v>
      </c>
    </row>
    <row r="74" spans="1:66" x14ac:dyDescent="0.2">
      <c r="A74" s="10" t="str">
        <f>TRIM(Tabulka_Dotaz_z_SqlDivadla[[#This Row],[ID2]])</f>
        <v>01/073116</v>
      </c>
      <c r="B74" s="10" t="s">
        <v>1187</v>
      </c>
      <c r="C74" s="10" t="s">
        <v>3681</v>
      </c>
      <c r="D74" s="10" t="s">
        <v>3206</v>
      </c>
      <c r="E74" s="10" t="s">
        <v>163</v>
      </c>
      <c r="F74" s="10" t="s">
        <v>163</v>
      </c>
      <c r="G74" s="10" t="s">
        <v>1849</v>
      </c>
      <c r="H74" s="10" t="s">
        <v>782</v>
      </c>
      <c r="I74" s="10" t="s">
        <v>1861</v>
      </c>
      <c r="J74" s="10" t="s">
        <v>3682</v>
      </c>
      <c r="K74" s="10" t="s">
        <v>3683</v>
      </c>
      <c r="L74" s="10" t="s">
        <v>3684</v>
      </c>
      <c r="P74" s="10" t="s">
        <v>3685</v>
      </c>
      <c r="Q74" s="10" t="s">
        <v>1865</v>
      </c>
      <c r="R74" s="10" t="s">
        <v>3686</v>
      </c>
      <c r="U74" s="10" t="s">
        <v>163</v>
      </c>
      <c r="V74" s="10" t="s">
        <v>3687</v>
      </c>
      <c r="X74" s="10" t="s">
        <v>3688</v>
      </c>
      <c r="Y74" s="10" t="s">
        <v>3689</v>
      </c>
      <c r="AC74" s="10" t="s">
        <v>1967</v>
      </c>
      <c r="AD74" s="10" t="s">
        <v>3685</v>
      </c>
      <c r="AE74" s="10" t="s">
        <v>3690</v>
      </c>
      <c r="AF74" s="10" t="s">
        <v>3691</v>
      </c>
      <c r="AH74" s="10" t="s">
        <v>3692</v>
      </c>
      <c r="AI74" s="10" t="s">
        <v>7002</v>
      </c>
      <c r="AJ74" s="10" t="s">
        <v>7003</v>
      </c>
      <c r="AK74" s="10" t="s">
        <v>3693</v>
      </c>
      <c r="AR74" s="10" t="s">
        <v>3694</v>
      </c>
      <c r="AX74" s="13"/>
      <c r="AZ74" s="13"/>
      <c r="BB74" s="10">
        <v>0</v>
      </c>
      <c r="BC74" s="13">
        <v>40828</v>
      </c>
      <c r="BD74" s="13"/>
      <c r="BE74" s="10">
        <v>1</v>
      </c>
      <c r="BF74" s="10">
        <v>1</v>
      </c>
      <c r="BG74" s="10">
        <v>1</v>
      </c>
      <c r="BH74" s="13"/>
      <c r="BI74" s="13"/>
      <c r="BJ74" s="13"/>
      <c r="BK74" s="10">
        <v>0</v>
      </c>
      <c r="BL74" s="10">
        <v>0</v>
      </c>
      <c r="BN74" s="10">
        <v>73</v>
      </c>
    </row>
    <row r="75" spans="1:66" x14ac:dyDescent="0.2">
      <c r="A75" s="10" t="str">
        <f>TRIM(Tabulka_Dotaz_z_SqlDivadla[[#This Row],[ID2]])</f>
        <v>01/074116</v>
      </c>
      <c r="B75" s="10" t="s">
        <v>1239</v>
      </c>
      <c r="C75" s="10" t="s">
        <v>3695</v>
      </c>
      <c r="D75" s="10" t="s">
        <v>3206</v>
      </c>
      <c r="E75" s="10" t="s">
        <v>163</v>
      </c>
      <c r="F75" s="10" t="s">
        <v>163</v>
      </c>
      <c r="G75" s="10" t="s">
        <v>1849</v>
      </c>
      <c r="H75" s="10" t="s">
        <v>782</v>
      </c>
      <c r="I75" s="10" t="s">
        <v>1861</v>
      </c>
      <c r="J75" s="10" t="s">
        <v>3696</v>
      </c>
      <c r="K75" s="10" t="s">
        <v>7004</v>
      </c>
      <c r="L75" s="10" t="s">
        <v>7005</v>
      </c>
      <c r="P75" s="10" t="s">
        <v>1968</v>
      </c>
      <c r="Q75" s="10" t="s">
        <v>7006</v>
      </c>
      <c r="R75" s="10" t="s">
        <v>6892</v>
      </c>
      <c r="U75" s="10" t="s">
        <v>163</v>
      </c>
      <c r="V75" s="10" t="s">
        <v>3697</v>
      </c>
      <c r="W75" s="10" t="s">
        <v>7007</v>
      </c>
      <c r="X75" s="10" t="s">
        <v>7008</v>
      </c>
      <c r="Y75" s="10" t="s">
        <v>7005</v>
      </c>
      <c r="AC75" s="10" t="s">
        <v>7009</v>
      </c>
      <c r="AD75" s="10" t="s">
        <v>1968</v>
      </c>
      <c r="AE75" s="10" t="s">
        <v>3698</v>
      </c>
      <c r="AF75" s="10" t="s">
        <v>7010</v>
      </c>
      <c r="AH75" s="10" t="s">
        <v>2550</v>
      </c>
      <c r="AI75" s="10" t="s">
        <v>7011</v>
      </c>
      <c r="AJ75" s="10" t="s">
        <v>7012</v>
      </c>
      <c r="AK75" s="10" t="s">
        <v>3678</v>
      </c>
      <c r="AR75" s="10" t="s">
        <v>3699</v>
      </c>
      <c r="AX75" s="13"/>
      <c r="AZ75" s="13"/>
      <c r="BB75" s="10">
        <v>0</v>
      </c>
      <c r="BC75" s="13">
        <v>40912</v>
      </c>
      <c r="BD75" s="13"/>
      <c r="BE75" s="10">
        <v>1</v>
      </c>
      <c r="BF75" s="10">
        <v>1</v>
      </c>
      <c r="BG75" s="10">
        <v>1</v>
      </c>
      <c r="BH75" s="13"/>
      <c r="BI75" s="13"/>
      <c r="BJ75" s="13"/>
      <c r="BK75" s="10">
        <v>0</v>
      </c>
      <c r="BL75" s="10">
        <v>0</v>
      </c>
      <c r="BN75" s="10">
        <v>74</v>
      </c>
    </row>
    <row r="76" spans="1:66" x14ac:dyDescent="0.2">
      <c r="A76" s="10" t="str">
        <f>TRIM(Tabulka_Dotaz_z_SqlDivadla[[#This Row],[ID2]])</f>
        <v>01/075116</v>
      </c>
      <c r="B76" s="10" t="s">
        <v>1189</v>
      </c>
      <c r="C76" s="10" t="s">
        <v>3548</v>
      </c>
      <c r="D76" s="10" t="s">
        <v>3217</v>
      </c>
      <c r="E76" s="10" t="s">
        <v>163</v>
      </c>
      <c r="F76" s="10" t="s">
        <v>163</v>
      </c>
      <c r="G76" s="10" t="s">
        <v>1887</v>
      </c>
      <c r="H76" s="10" t="s">
        <v>782</v>
      </c>
      <c r="I76" s="10" t="s">
        <v>1861</v>
      </c>
      <c r="J76" s="10" t="s">
        <v>3549</v>
      </c>
      <c r="K76" s="10" t="s">
        <v>3550</v>
      </c>
      <c r="L76" s="10" t="s">
        <v>3551</v>
      </c>
      <c r="P76" s="10" t="s">
        <v>1968</v>
      </c>
      <c r="Q76" s="10" t="s">
        <v>1865</v>
      </c>
      <c r="R76" s="10" t="s">
        <v>3552</v>
      </c>
      <c r="U76" s="10" t="s">
        <v>163</v>
      </c>
      <c r="V76" s="10" t="s">
        <v>3553</v>
      </c>
      <c r="X76" s="10" t="s">
        <v>863</v>
      </c>
      <c r="Y76" s="10" t="s">
        <v>3551</v>
      </c>
      <c r="AC76" s="10" t="s">
        <v>1967</v>
      </c>
      <c r="AD76" s="10" t="s">
        <v>1968</v>
      </c>
      <c r="AE76" s="10" t="s">
        <v>3554</v>
      </c>
      <c r="AI76" s="10" t="s">
        <v>7013</v>
      </c>
      <c r="AK76" s="10" t="s">
        <v>863</v>
      </c>
      <c r="AL76" s="10" t="s">
        <v>3555</v>
      </c>
      <c r="AM76" s="10" t="s">
        <v>1762</v>
      </c>
      <c r="AQ76" s="10" t="s">
        <v>1761</v>
      </c>
      <c r="AR76" s="10" t="s">
        <v>3556</v>
      </c>
      <c r="AX76" s="13"/>
      <c r="AZ76" s="13"/>
      <c r="BB76" s="10">
        <v>0</v>
      </c>
      <c r="BC76" s="13">
        <v>40829</v>
      </c>
      <c r="BD76" s="13"/>
      <c r="BE76" s="10">
        <v>1</v>
      </c>
      <c r="BF76" s="10">
        <v>1</v>
      </c>
      <c r="BG76" s="10">
        <v>1</v>
      </c>
      <c r="BH76" s="13"/>
      <c r="BI76" s="13"/>
      <c r="BJ76" s="13"/>
      <c r="BK76" s="10">
        <v>0</v>
      </c>
      <c r="BL76" s="10">
        <v>0</v>
      </c>
      <c r="BN76" s="10">
        <v>75</v>
      </c>
    </row>
    <row r="77" spans="1:66" x14ac:dyDescent="0.2">
      <c r="A77" s="10" t="str">
        <f>TRIM(Tabulka_Dotaz_z_SqlDivadla[[#This Row],[ID2]])</f>
        <v>01/076116</v>
      </c>
      <c r="B77" s="10" t="s">
        <v>3832</v>
      </c>
      <c r="C77" s="10" t="s">
        <v>3833</v>
      </c>
      <c r="D77" s="10" t="s">
        <v>163</v>
      </c>
      <c r="E77" s="10" t="s">
        <v>163</v>
      </c>
      <c r="F77" s="10" t="s">
        <v>163</v>
      </c>
      <c r="G77" s="10" t="s">
        <v>1737</v>
      </c>
      <c r="H77" s="10" t="s">
        <v>782</v>
      </c>
      <c r="I77" s="10" t="s">
        <v>3834</v>
      </c>
      <c r="J77" s="10" t="s">
        <v>3835</v>
      </c>
      <c r="K77" s="10" t="s">
        <v>3836</v>
      </c>
      <c r="L77" s="10" t="s">
        <v>3837</v>
      </c>
      <c r="P77" s="10" t="s">
        <v>1687</v>
      </c>
      <c r="Q77" s="10" t="s">
        <v>1688</v>
      </c>
      <c r="R77" s="10" t="s">
        <v>3838</v>
      </c>
      <c r="U77" s="10" t="s">
        <v>163</v>
      </c>
      <c r="W77" s="10" t="s">
        <v>3839</v>
      </c>
      <c r="X77" s="10" t="s">
        <v>3840</v>
      </c>
      <c r="Y77" s="10" t="s">
        <v>3841</v>
      </c>
      <c r="AC77" s="10" t="s">
        <v>1679</v>
      </c>
      <c r="AD77" s="10" t="s">
        <v>1687</v>
      </c>
      <c r="AE77" s="10" t="s">
        <v>3842</v>
      </c>
      <c r="AF77" s="10" t="s">
        <v>3843</v>
      </c>
      <c r="AH77" s="10" t="s">
        <v>3844</v>
      </c>
      <c r="AI77" s="10" t="s">
        <v>3845</v>
      </c>
      <c r="AJ77" s="10" t="s">
        <v>3846</v>
      </c>
      <c r="AK77" s="10" t="s">
        <v>3847</v>
      </c>
      <c r="AL77" s="10" t="s">
        <v>3848</v>
      </c>
      <c r="AM77" s="10" t="s">
        <v>1865</v>
      </c>
      <c r="AQ77" s="10" t="s">
        <v>3849</v>
      </c>
      <c r="AR77" s="10" t="s">
        <v>3850</v>
      </c>
      <c r="AX77" s="13"/>
      <c r="AZ77" s="13"/>
      <c r="BB77" s="10">
        <v>0</v>
      </c>
      <c r="BC77" s="13">
        <v>40462</v>
      </c>
      <c r="BD77" s="13"/>
      <c r="BE77" s="10">
        <v>1</v>
      </c>
      <c r="BF77" s="10">
        <v>1</v>
      </c>
      <c r="BG77" s="10">
        <v>0</v>
      </c>
      <c r="BH77" s="13"/>
      <c r="BI77" s="13"/>
      <c r="BJ77" s="13"/>
      <c r="BK77" s="10">
        <v>0</v>
      </c>
      <c r="BL77" s="10">
        <v>0</v>
      </c>
      <c r="BN77" s="10">
        <v>76</v>
      </c>
    </row>
    <row r="78" spans="1:66" x14ac:dyDescent="0.2">
      <c r="A78" s="10" t="str">
        <f>TRIM(Tabulka_Dotaz_z_SqlDivadla[[#This Row],[ID2]])</f>
        <v>01/077116</v>
      </c>
      <c r="B78" s="10" t="s">
        <v>1171</v>
      </c>
      <c r="C78" s="10" t="s">
        <v>3851</v>
      </c>
      <c r="D78" s="10" t="s">
        <v>5085</v>
      </c>
      <c r="E78" s="10" t="s">
        <v>163</v>
      </c>
      <c r="F78" s="10" t="s">
        <v>163</v>
      </c>
      <c r="G78" s="10" t="s">
        <v>2025</v>
      </c>
      <c r="H78" s="10" t="s">
        <v>782</v>
      </c>
      <c r="I78" s="10" t="s">
        <v>1861</v>
      </c>
      <c r="J78" s="10" t="s">
        <v>3852</v>
      </c>
      <c r="K78" s="10" t="s">
        <v>3853</v>
      </c>
      <c r="L78" s="10" t="s">
        <v>3854</v>
      </c>
      <c r="P78" s="10" t="s">
        <v>3855</v>
      </c>
      <c r="Q78" s="10" t="s">
        <v>3856</v>
      </c>
      <c r="R78" s="10" t="s">
        <v>3857</v>
      </c>
      <c r="S78" s="10" t="s">
        <v>5911</v>
      </c>
      <c r="U78" s="10" t="s">
        <v>163</v>
      </c>
      <c r="V78" s="10" t="s">
        <v>3858</v>
      </c>
      <c r="X78" s="10" t="s">
        <v>3859</v>
      </c>
      <c r="Y78" s="10" t="s">
        <v>3860</v>
      </c>
      <c r="AC78" s="10" t="s">
        <v>3861</v>
      </c>
      <c r="AD78" s="10" t="s">
        <v>3855</v>
      </c>
      <c r="AE78" s="10" t="s">
        <v>3862</v>
      </c>
      <c r="AF78" s="10" t="s">
        <v>3863</v>
      </c>
      <c r="AH78" s="10" t="s">
        <v>3864</v>
      </c>
      <c r="AI78" s="10" t="s">
        <v>3865</v>
      </c>
      <c r="AK78" s="10" t="s">
        <v>3866</v>
      </c>
      <c r="AR78" s="10" t="s">
        <v>3867</v>
      </c>
      <c r="AX78" s="13"/>
      <c r="AZ78" s="13"/>
      <c r="BB78" s="10">
        <v>0</v>
      </c>
      <c r="BC78" s="13">
        <v>40462</v>
      </c>
      <c r="BD78" s="13"/>
      <c r="BE78" s="10">
        <v>1</v>
      </c>
      <c r="BF78" s="10">
        <v>1</v>
      </c>
      <c r="BG78" s="10">
        <v>0</v>
      </c>
      <c r="BH78" s="13"/>
      <c r="BI78" s="13"/>
      <c r="BJ78" s="13"/>
      <c r="BK78" s="10">
        <v>0</v>
      </c>
      <c r="BL78" s="10">
        <v>0</v>
      </c>
      <c r="BN78" s="10">
        <v>77</v>
      </c>
    </row>
    <row r="79" spans="1:66" x14ac:dyDescent="0.2">
      <c r="A79" s="10" t="str">
        <f>TRIM(Tabulka_Dotaz_z_SqlDivadla[[#This Row],[ID2]])</f>
        <v>01/078116</v>
      </c>
      <c r="B79" s="10" t="s">
        <v>3868</v>
      </c>
      <c r="D79" s="10" t="s">
        <v>163</v>
      </c>
      <c r="E79" s="10" t="s">
        <v>163</v>
      </c>
      <c r="F79" s="10" t="s">
        <v>163</v>
      </c>
      <c r="G79" s="10" t="s">
        <v>1887</v>
      </c>
      <c r="H79" s="10" t="s">
        <v>782</v>
      </c>
      <c r="I79" s="10" t="s">
        <v>1861</v>
      </c>
      <c r="J79" s="10" t="s">
        <v>3869</v>
      </c>
      <c r="K79" s="10" t="s">
        <v>3870</v>
      </c>
      <c r="L79" s="10" t="s">
        <v>3871</v>
      </c>
      <c r="P79" s="10" t="s">
        <v>1968</v>
      </c>
      <c r="Q79" s="10" t="s">
        <v>1865</v>
      </c>
      <c r="U79" s="10" t="s">
        <v>163</v>
      </c>
      <c r="AE79" s="10" t="s">
        <v>3872</v>
      </c>
      <c r="AJ79" s="10" t="s">
        <v>3873</v>
      </c>
      <c r="AK79" s="10" t="s">
        <v>3874</v>
      </c>
      <c r="AX79" s="13"/>
      <c r="AZ79" s="13">
        <v>39386</v>
      </c>
      <c r="BB79" s="10">
        <v>0</v>
      </c>
      <c r="BC79" s="13">
        <v>40462</v>
      </c>
      <c r="BD79" s="13"/>
      <c r="BE79" s="10">
        <v>0</v>
      </c>
      <c r="BF79" s="10">
        <v>0</v>
      </c>
      <c r="BG79" s="10">
        <v>0</v>
      </c>
      <c r="BH79" s="13"/>
      <c r="BI79" s="13"/>
      <c r="BJ79" s="13"/>
      <c r="BK79" s="10">
        <v>1</v>
      </c>
      <c r="BL79" s="10">
        <v>0</v>
      </c>
      <c r="BN79" s="10">
        <v>78</v>
      </c>
    </row>
    <row r="80" spans="1:66" x14ac:dyDescent="0.2">
      <c r="A80" s="10" t="str">
        <f>TRIM(Tabulka_Dotaz_z_SqlDivadla[[#This Row],[ID2]])</f>
        <v>01/079116</v>
      </c>
      <c r="B80" s="10" t="s">
        <v>1231</v>
      </c>
      <c r="C80" s="10" t="s">
        <v>3875</v>
      </c>
      <c r="D80" s="10" t="s">
        <v>3206</v>
      </c>
      <c r="E80" s="10" t="s">
        <v>163</v>
      </c>
      <c r="F80" s="10" t="s">
        <v>163</v>
      </c>
      <c r="G80" s="10" t="s">
        <v>1849</v>
      </c>
      <c r="H80" s="10" t="s">
        <v>782</v>
      </c>
      <c r="I80" s="10" t="s">
        <v>1861</v>
      </c>
      <c r="J80" s="10" t="s">
        <v>3876</v>
      </c>
      <c r="K80" s="10" t="s">
        <v>3877</v>
      </c>
      <c r="L80" s="10" t="s">
        <v>3878</v>
      </c>
      <c r="P80" s="10" t="s">
        <v>1968</v>
      </c>
      <c r="Q80" s="10" t="s">
        <v>1865</v>
      </c>
      <c r="R80" s="10" t="s">
        <v>3879</v>
      </c>
      <c r="U80" s="10" t="s">
        <v>163</v>
      </c>
      <c r="V80" s="10" t="s">
        <v>5912</v>
      </c>
      <c r="W80" s="10" t="s">
        <v>1725</v>
      </c>
      <c r="X80" s="10" t="s">
        <v>5913</v>
      </c>
      <c r="Y80" s="10" t="s">
        <v>3880</v>
      </c>
      <c r="AC80" s="10" t="s">
        <v>1967</v>
      </c>
      <c r="AD80" s="10" t="s">
        <v>1968</v>
      </c>
      <c r="AE80" s="10" t="s">
        <v>7014</v>
      </c>
      <c r="AF80" s="10" t="s">
        <v>3881</v>
      </c>
      <c r="AH80" s="10" t="s">
        <v>3882</v>
      </c>
      <c r="AI80" s="10" t="s">
        <v>3883</v>
      </c>
      <c r="AJ80" s="10" t="s">
        <v>5914</v>
      </c>
      <c r="AK80" s="10" t="s">
        <v>3884</v>
      </c>
      <c r="AR80" s="10" t="s">
        <v>3885</v>
      </c>
      <c r="AX80" s="13"/>
      <c r="AZ80" s="13"/>
      <c r="BB80" s="10">
        <v>2</v>
      </c>
      <c r="BC80" s="13">
        <v>40462</v>
      </c>
      <c r="BD80" s="13"/>
      <c r="BE80" s="10">
        <v>1</v>
      </c>
      <c r="BF80" s="10">
        <v>1</v>
      </c>
      <c r="BG80" s="10">
        <v>0</v>
      </c>
      <c r="BH80" s="13"/>
      <c r="BI80" s="13"/>
      <c r="BJ80" s="13"/>
      <c r="BK80" s="10">
        <v>0</v>
      </c>
      <c r="BL80" s="10">
        <v>0</v>
      </c>
      <c r="BN80" s="10">
        <v>79</v>
      </c>
    </row>
    <row r="81" spans="1:66" x14ac:dyDescent="0.2">
      <c r="A81" s="10" t="str">
        <f>TRIM(Tabulka_Dotaz_z_SqlDivadla[[#This Row],[ID2]])</f>
        <v>01/080117</v>
      </c>
      <c r="B81" s="10" t="s">
        <v>1230</v>
      </c>
      <c r="C81" s="10" t="s">
        <v>3886</v>
      </c>
      <c r="D81" s="10" t="s">
        <v>3206</v>
      </c>
      <c r="E81" s="10" t="s">
        <v>163</v>
      </c>
      <c r="F81" s="10" t="s">
        <v>163</v>
      </c>
      <c r="G81" s="10" t="s">
        <v>1849</v>
      </c>
      <c r="H81" s="10" t="s">
        <v>782</v>
      </c>
      <c r="I81" s="10" t="s">
        <v>2530</v>
      </c>
      <c r="J81" s="10" t="s">
        <v>3887</v>
      </c>
      <c r="K81" s="10" t="s">
        <v>3888</v>
      </c>
      <c r="L81" s="10" t="s">
        <v>3889</v>
      </c>
      <c r="P81" s="10" t="s">
        <v>2533</v>
      </c>
      <c r="Q81" s="10" t="s">
        <v>2534</v>
      </c>
      <c r="R81" s="10" t="s">
        <v>3890</v>
      </c>
      <c r="U81" s="10" t="s">
        <v>163</v>
      </c>
      <c r="V81" s="10" t="s">
        <v>3891</v>
      </c>
      <c r="X81" s="10" t="s">
        <v>7015</v>
      </c>
      <c r="Y81" s="10" t="s">
        <v>3892</v>
      </c>
      <c r="AC81" s="10" t="s">
        <v>3339</v>
      </c>
      <c r="AD81" s="10" t="s">
        <v>2533</v>
      </c>
      <c r="AE81" s="10" t="s">
        <v>3893</v>
      </c>
      <c r="AH81" s="10" t="s">
        <v>3894</v>
      </c>
      <c r="AI81" s="10" t="s">
        <v>3895</v>
      </c>
      <c r="AJ81" s="10" t="s">
        <v>7016</v>
      </c>
      <c r="AK81" s="10" t="s">
        <v>3896</v>
      </c>
      <c r="AL81" s="10" t="s">
        <v>3897</v>
      </c>
      <c r="AM81" s="10" t="s">
        <v>1762</v>
      </c>
      <c r="AQ81" s="10" t="s">
        <v>2252</v>
      </c>
      <c r="AW81" s="10" t="s">
        <v>3898</v>
      </c>
      <c r="AX81" s="13"/>
      <c r="AZ81" s="13"/>
      <c r="BB81" s="10">
        <v>0</v>
      </c>
      <c r="BC81" s="13">
        <v>40855</v>
      </c>
      <c r="BD81" s="13"/>
      <c r="BE81" s="10">
        <v>1</v>
      </c>
      <c r="BF81" s="10">
        <v>1</v>
      </c>
      <c r="BG81" s="10">
        <v>0</v>
      </c>
      <c r="BH81" s="13"/>
      <c r="BI81" s="13"/>
      <c r="BJ81" s="13"/>
      <c r="BK81" s="10">
        <v>0</v>
      </c>
      <c r="BL81" s="10">
        <v>0</v>
      </c>
      <c r="BN81" s="10">
        <v>80</v>
      </c>
    </row>
    <row r="82" spans="1:66" x14ac:dyDescent="0.2">
      <c r="A82" s="10" t="str">
        <f>TRIM(Tabulka_Dotaz_z_SqlDivadla[[#This Row],[ID2]])</f>
        <v>01/081117</v>
      </c>
      <c r="B82" s="10" t="s">
        <v>3573</v>
      </c>
      <c r="D82" s="10" t="s">
        <v>163</v>
      </c>
      <c r="E82" s="10" t="s">
        <v>163</v>
      </c>
      <c r="F82" s="10" t="s">
        <v>163</v>
      </c>
      <c r="G82" s="10" t="s">
        <v>163</v>
      </c>
      <c r="J82" s="10" t="s">
        <v>3574</v>
      </c>
      <c r="K82" s="10" t="s">
        <v>3575</v>
      </c>
      <c r="L82" s="10" t="s">
        <v>3576</v>
      </c>
      <c r="P82" s="10" t="s">
        <v>2533</v>
      </c>
      <c r="Q82" s="10" t="s">
        <v>3577</v>
      </c>
      <c r="U82" s="10" t="s">
        <v>163</v>
      </c>
      <c r="AJ82" s="10" t="s">
        <v>3578</v>
      </c>
      <c r="AX82" s="13"/>
      <c r="AZ82" s="13">
        <v>39386</v>
      </c>
      <c r="BB82" s="10">
        <v>0</v>
      </c>
      <c r="BC82" s="13">
        <v>40462</v>
      </c>
      <c r="BD82" s="13"/>
      <c r="BE82" s="10">
        <v>0</v>
      </c>
      <c r="BF82" s="10">
        <v>1</v>
      </c>
      <c r="BG82" s="10">
        <v>0</v>
      </c>
      <c r="BH82" s="13"/>
      <c r="BI82" s="13"/>
      <c r="BJ82" s="13"/>
      <c r="BK82" s="10">
        <v>1</v>
      </c>
      <c r="BL82" s="10">
        <v>1</v>
      </c>
      <c r="BN82" s="10">
        <v>81</v>
      </c>
    </row>
    <row r="83" spans="1:66" x14ac:dyDescent="0.2">
      <c r="A83" s="10" t="str">
        <f>TRIM(Tabulka_Dotaz_z_SqlDivadla[[#This Row],[ID2]])</f>
        <v>01/082117</v>
      </c>
      <c r="B83" s="10" t="s">
        <v>3579</v>
      </c>
      <c r="C83" s="10" t="s">
        <v>3580</v>
      </c>
      <c r="D83" s="10" t="s">
        <v>163</v>
      </c>
      <c r="E83" s="10" t="s">
        <v>163</v>
      </c>
      <c r="F83" s="10" t="s">
        <v>163</v>
      </c>
      <c r="G83" s="10" t="s">
        <v>1887</v>
      </c>
      <c r="H83" s="10" t="s">
        <v>782</v>
      </c>
      <c r="I83" s="10" t="s">
        <v>2530</v>
      </c>
      <c r="J83" s="10" t="s">
        <v>3581</v>
      </c>
      <c r="K83" s="10" t="s">
        <v>3582</v>
      </c>
      <c r="L83" s="10" t="s">
        <v>3583</v>
      </c>
      <c r="P83" s="10" t="s">
        <v>2533</v>
      </c>
      <c r="Q83" s="10" t="s">
        <v>2534</v>
      </c>
      <c r="U83" s="10" t="s">
        <v>163</v>
      </c>
      <c r="V83" s="10" t="s">
        <v>3584</v>
      </c>
      <c r="X83" s="10" t="s">
        <v>3585</v>
      </c>
      <c r="AE83" s="10" t="s">
        <v>3586</v>
      </c>
      <c r="AI83" s="10" t="s">
        <v>3587</v>
      </c>
      <c r="AJ83" s="10" t="s">
        <v>3588</v>
      </c>
      <c r="AK83" s="10" t="s">
        <v>3589</v>
      </c>
      <c r="AX83" s="13"/>
      <c r="AZ83" s="13">
        <v>39386</v>
      </c>
      <c r="BB83" s="10">
        <v>0</v>
      </c>
      <c r="BC83" s="13">
        <v>40462</v>
      </c>
      <c r="BD83" s="13"/>
      <c r="BE83" s="10">
        <v>0</v>
      </c>
      <c r="BF83" s="10">
        <v>1</v>
      </c>
      <c r="BG83" s="10">
        <v>0</v>
      </c>
      <c r="BH83" s="13"/>
      <c r="BI83" s="13"/>
      <c r="BJ83" s="13"/>
      <c r="BK83" s="10">
        <v>1</v>
      </c>
      <c r="BL83" s="10">
        <v>0</v>
      </c>
      <c r="BN83" s="10">
        <v>82</v>
      </c>
    </row>
    <row r="84" spans="1:66" x14ac:dyDescent="0.2">
      <c r="A84" s="10" t="str">
        <f>TRIM(Tabulka_Dotaz_z_SqlDivadla[[#This Row],[ID2]])</f>
        <v>01/083118</v>
      </c>
      <c r="B84" s="10" t="s">
        <v>1256</v>
      </c>
      <c r="C84" s="10" t="s">
        <v>3590</v>
      </c>
      <c r="D84" s="10" t="s">
        <v>4006</v>
      </c>
      <c r="E84" s="10" t="s">
        <v>163</v>
      </c>
      <c r="F84" s="10" t="s">
        <v>163</v>
      </c>
      <c r="G84" s="10" t="s">
        <v>1714</v>
      </c>
      <c r="H84" s="10" t="s">
        <v>782</v>
      </c>
      <c r="I84" s="10" t="s">
        <v>2453</v>
      </c>
      <c r="J84" s="10" t="s">
        <v>283</v>
      </c>
      <c r="K84" s="10" t="s">
        <v>3591</v>
      </c>
      <c r="L84" s="10" t="s">
        <v>3592</v>
      </c>
      <c r="P84" s="10" t="s">
        <v>3593</v>
      </c>
      <c r="Q84" s="10" t="s">
        <v>3594</v>
      </c>
      <c r="R84" s="10" t="s">
        <v>3595</v>
      </c>
      <c r="U84" s="10" t="s">
        <v>163</v>
      </c>
      <c r="V84" s="10" t="s">
        <v>5851</v>
      </c>
      <c r="X84" s="10" t="s">
        <v>7017</v>
      </c>
      <c r="Y84" s="10" t="s">
        <v>3596</v>
      </c>
      <c r="AC84" s="10" t="s">
        <v>2463</v>
      </c>
      <c r="AD84" s="10" t="s">
        <v>3593</v>
      </c>
      <c r="AE84" s="10" t="s">
        <v>3597</v>
      </c>
      <c r="AF84" s="10" t="s">
        <v>7018</v>
      </c>
      <c r="AH84" s="10" t="s">
        <v>7019</v>
      </c>
      <c r="AI84" s="10" t="s">
        <v>7020</v>
      </c>
      <c r="AK84" s="10" t="s">
        <v>3598</v>
      </c>
      <c r="AX84" s="13"/>
      <c r="AZ84" s="13"/>
      <c r="BB84" s="10">
        <v>0</v>
      </c>
      <c r="BC84" s="13">
        <v>40829</v>
      </c>
      <c r="BD84" s="13"/>
      <c r="BE84" s="10">
        <v>1</v>
      </c>
      <c r="BF84" s="10">
        <v>1</v>
      </c>
      <c r="BG84" s="10">
        <v>1</v>
      </c>
      <c r="BH84" s="13"/>
      <c r="BI84" s="13"/>
      <c r="BJ84" s="13"/>
      <c r="BK84" s="10">
        <v>0</v>
      </c>
      <c r="BL84" s="10">
        <v>0</v>
      </c>
      <c r="BM84" s="10">
        <v>30064</v>
      </c>
      <c r="BN84" s="10">
        <v>83</v>
      </c>
    </row>
    <row r="85" spans="1:66" x14ac:dyDescent="0.2">
      <c r="A85" s="10" t="str">
        <f>TRIM(Tabulka_Dotaz_z_SqlDivadla[[#This Row],[ID2]])</f>
        <v>01/084118</v>
      </c>
      <c r="B85" s="10" t="s">
        <v>1082</v>
      </c>
      <c r="C85" s="10" t="s">
        <v>3815</v>
      </c>
      <c r="D85" s="10" t="s">
        <v>4006</v>
      </c>
      <c r="E85" s="10" t="s">
        <v>163</v>
      </c>
      <c r="F85" s="10" t="s">
        <v>163</v>
      </c>
      <c r="G85" s="10" t="s">
        <v>1714</v>
      </c>
      <c r="H85" s="10" t="s">
        <v>782</v>
      </c>
      <c r="I85" s="10" t="s">
        <v>2453</v>
      </c>
      <c r="J85" s="10" t="s">
        <v>5915</v>
      </c>
      <c r="K85" s="10" t="s">
        <v>5916</v>
      </c>
      <c r="L85" s="10" t="s">
        <v>3816</v>
      </c>
      <c r="P85" s="10" t="s">
        <v>2457</v>
      </c>
      <c r="Q85" s="10" t="s">
        <v>2933</v>
      </c>
      <c r="R85" s="10" t="s">
        <v>5917</v>
      </c>
      <c r="U85" s="10" t="s">
        <v>163</v>
      </c>
      <c r="V85" s="10" t="s">
        <v>5918</v>
      </c>
      <c r="X85" s="10" t="s">
        <v>7021</v>
      </c>
      <c r="Y85" s="10" t="s">
        <v>3817</v>
      </c>
      <c r="AC85" s="10" t="s">
        <v>2463</v>
      </c>
      <c r="AD85" s="10" t="s">
        <v>2457</v>
      </c>
      <c r="AE85" s="10" t="s">
        <v>5919</v>
      </c>
      <c r="AF85" s="10" t="s">
        <v>7022</v>
      </c>
      <c r="AH85" s="10" t="s">
        <v>7023</v>
      </c>
      <c r="AI85" s="10" t="s">
        <v>7024</v>
      </c>
      <c r="AJ85" s="10" t="s">
        <v>7025</v>
      </c>
      <c r="AK85" s="10" t="s">
        <v>3818</v>
      </c>
      <c r="AV85" s="10" t="s">
        <v>3819</v>
      </c>
      <c r="AX85" s="13"/>
      <c r="AZ85" s="13"/>
      <c r="BB85" s="10">
        <v>2</v>
      </c>
      <c r="BC85" s="13">
        <v>40829</v>
      </c>
      <c r="BD85" s="13"/>
      <c r="BE85" s="10">
        <v>1</v>
      </c>
      <c r="BF85" s="10">
        <v>1</v>
      </c>
      <c r="BG85" s="10">
        <v>1</v>
      </c>
      <c r="BH85" s="13"/>
      <c r="BI85" s="13"/>
      <c r="BJ85" s="13"/>
      <c r="BK85" s="10">
        <v>0</v>
      </c>
      <c r="BL85" s="10">
        <v>0</v>
      </c>
      <c r="BM85" s="10">
        <v>30063</v>
      </c>
      <c r="BN85" s="10">
        <v>84</v>
      </c>
    </row>
    <row r="86" spans="1:66" x14ac:dyDescent="0.2">
      <c r="A86" s="10" t="str">
        <f>TRIM(Tabulka_Dotaz_z_SqlDivadla[[#This Row],[ID2]])</f>
        <v>01/085118</v>
      </c>
      <c r="B86" s="10" t="s">
        <v>3751</v>
      </c>
      <c r="D86" s="10" t="s">
        <v>3206</v>
      </c>
      <c r="E86" s="10" t="s">
        <v>163</v>
      </c>
      <c r="F86" s="10" t="s">
        <v>163</v>
      </c>
      <c r="G86" s="10" t="s">
        <v>1849</v>
      </c>
      <c r="H86" s="10" t="s">
        <v>782</v>
      </c>
      <c r="I86" s="10" t="s">
        <v>2453</v>
      </c>
      <c r="J86" s="10" t="s">
        <v>3752</v>
      </c>
      <c r="K86" s="10" t="s">
        <v>3753</v>
      </c>
      <c r="L86" s="10" t="s">
        <v>3754</v>
      </c>
      <c r="P86" s="10" t="s">
        <v>3755</v>
      </c>
      <c r="Q86" s="10" t="s">
        <v>3756</v>
      </c>
      <c r="U86" s="10" t="s">
        <v>163</v>
      </c>
      <c r="AE86" s="10" t="s">
        <v>3757</v>
      </c>
      <c r="AJ86" s="10" t="s">
        <v>3758</v>
      </c>
      <c r="AX86" s="13"/>
      <c r="AZ86" s="13"/>
      <c r="BB86" s="10">
        <v>0</v>
      </c>
      <c r="BC86" s="13">
        <v>40462</v>
      </c>
      <c r="BD86" s="13"/>
      <c r="BE86" s="10">
        <v>0</v>
      </c>
      <c r="BF86" s="10">
        <v>1</v>
      </c>
      <c r="BG86" s="10">
        <v>0</v>
      </c>
      <c r="BH86" s="13"/>
      <c r="BI86" s="13"/>
      <c r="BJ86" s="13"/>
      <c r="BK86" s="10">
        <v>1</v>
      </c>
      <c r="BL86" s="10">
        <v>0</v>
      </c>
      <c r="BN86" s="10">
        <v>85</v>
      </c>
    </row>
    <row r="87" spans="1:66" x14ac:dyDescent="0.2">
      <c r="A87" s="10" t="str">
        <f>TRIM(Tabulka_Dotaz_z_SqlDivadla[[#This Row],[ID2]])</f>
        <v>01/086118</v>
      </c>
      <c r="B87" s="10" t="s">
        <v>1194</v>
      </c>
      <c r="C87" s="10" t="s">
        <v>3917</v>
      </c>
      <c r="D87" s="10" t="s">
        <v>5085</v>
      </c>
      <c r="E87" s="10" t="s">
        <v>163</v>
      </c>
      <c r="F87" s="10" t="s">
        <v>163</v>
      </c>
      <c r="G87" s="10" t="s">
        <v>2025</v>
      </c>
      <c r="H87" s="10" t="s">
        <v>782</v>
      </c>
      <c r="I87" s="10" t="s">
        <v>2453</v>
      </c>
      <c r="J87" s="10" t="s">
        <v>3918</v>
      </c>
      <c r="K87" s="10" t="s">
        <v>3919</v>
      </c>
      <c r="L87" s="10" t="s">
        <v>3920</v>
      </c>
      <c r="P87" s="10" t="s">
        <v>2932</v>
      </c>
      <c r="Q87" s="10" t="s">
        <v>2933</v>
      </c>
      <c r="R87" s="10" t="s">
        <v>3921</v>
      </c>
      <c r="U87" s="10" t="s">
        <v>163</v>
      </c>
      <c r="V87" s="10" t="s">
        <v>5920</v>
      </c>
      <c r="X87" s="10" t="s">
        <v>3922</v>
      </c>
      <c r="Y87" s="10" t="s">
        <v>3923</v>
      </c>
      <c r="AC87" s="10" t="s">
        <v>2463</v>
      </c>
      <c r="AD87" s="10" t="s">
        <v>2932</v>
      </c>
      <c r="AE87" s="10" t="s">
        <v>7026</v>
      </c>
      <c r="AF87" s="10" t="s">
        <v>7027</v>
      </c>
      <c r="AH87" s="10" t="s">
        <v>3924</v>
      </c>
      <c r="AI87" s="10" t="s">
        <v>7028</v>
      </c>
      <c r="AJ87" s="10" t="s">
        <v>7029</v>
      </c>
      <c r="AK87" s="10" t="s">
        <v>3925</v>
      </c>
      <c r="AL87" s="10" t="s">
        <v>3926</v>
      </c>
      <c r="AM87" s="10" t="s">
        <v>3927</v>
      </c>
      <c r="AQ87" s="10" t="s">
        <v>3928</v>
      </c>
      <c r="AR87" s="10" t="s">
        <v>3929</v>
      </c>
      <c r="AV87" s="10" t="s">
        <v>3930</v>
      </c>
      <c r="AX87" s="13"/>
      <c r="AZ87" s="13"/>
      <c r="BB87" s="10">
        <v>0</v>
      </c>
      <c r="BC87" s="13">
        <v>40830</v>
      </c>
      <c r="BD87" s="13"/>
      <c r="BE87" s="10">
        <v>1</v>
      </c>
      <c r="BF87" s="10">
        <v>1</v>
      </c>
      <c r="BG87" s="10">
        <v>1</v>
      </c>
      <c r="BH87" s="13"/>
      <c r="BI87" s="13"/>
      <c r="BJ87" s="13"/>
      <c r="BK87" s="10">
        <v>0</v>
      </c>
      <c r="BL87" s="10">
        <v>0</v>
      </c>
      <c r="BN87" s="10">
        <v>86</v>
      </c>
    </row>
    <row r="88" spans="1:66" x14ac:dyDescent="0.2">
      <c r="A88" s="10" t="str">
        <f>TRIM(Tabulka_Dotaz_z_SqlDivadla[[#This Row],[ID2]])</f>
        <v>01/087118</v>
      </c>
      <c r="B88" s="10" t="s">
        <v>3931</v>
      </c>
      <c r="C88" s="10" t="s">
        <v>3183</v>
      </c>
      <c r="D88" s="10" t="s">
        <v>3206</v>
      </c>
      <c r="E88" s="10" t="s">
        <v>163</v>
      </c>
      <c r="F88" s="10" t="s">
        <v>163</v>
      </c>
      <c r="G88" s="10" t="s">
        <v>1849</v>
      </c>
      <c r="H88" s="10" t="s">
        <v>782</v>
      </c>
      <c r="I88" s="10" t="s">
        <v>2453</v>
      </c>
      <c r="J88" s="10" t="s">
        <v>3932</v>
      </c>
      <c r="K88" s="10" t="s">
        <v>5921</v>
      </c>
      <c r="L88" s="10" t="s">
        <v>5922</v>
      </c>
      <c r="P88" s="10" t="s">
        <v>2135</v>
      </c>
      <c r="Q88" s="10" t="s">
        <v>2981</v>
      </c>
      <c r="R88" s="10" t="s">
        <v>3933</v>
      </c>
      <c r="U88" s="10" t="s">
        <v>163</v>
      </c>
      <c r="V88" s="10" t="s">
        <v>3934</v>
      </c>
      <c r="W88" s="10" t="s">
        <v>5923</v>
      </c>
      <c r="X88" s="10" t="s">
        <v>3935</v>
      </c>
      <c r="Y88" s="10" t="s">
        <v>5922</v>
      </c>
      <c r="AC88" s="10" t="s">
        <v>2985</v>
      </c>
      <c r="AD88" s="10" t="s">
        <v>2135</v>
      </c>
      <c r="AE88" s="10" t="s">
        <v>3936</v>
      </c>
      <c r="AH88" s="10" t="s">
        <v>3937</v>
      </c>
      <c r="AI88" s="10" t="s">
        <v>3938</v>
      </c>
      <c r="AJ88" s="10" t="s">
        <v>3939</v>
      </c>
      <c r="AK88" s="10" t="s">
        <v>3935</v>
      </c>
      <c r="AR88" s="10" t="s">
        <v>3940</v>
      </c>
      <c r="AX88" s="13"/>
      <c r="AZ88" s="13"/>
      <c r="BB88" s="10">
        <v>0</v>
      </c>
      <c r="BC88" s="13">
        <v>40462</v>
      </c>
      <c r="BD88" s="13"/>
      <c r="BE88" s="10">
        <v>1</v>
      </c>
      <c r="BF88" s="10">
        <v>1</v>
      </c>
      <c r="BG88" s="10">
        <v>1</v>
      </c>
      <c r="BH88" s="13"/>
      <c r="BI88" s="13"/>
      <c r="BJ88" s="13"/>
      <c r="BK88" s="10">
        <v>0</v>
      </c>
      <c r="BL88" s="10">
        <v>0</v>
      </c>
      <c r="BN88" s="10">
        <v>87</v>
      </c>
    </row>
    <row r="89" spans="1:66" x14ac:dyDescent="0.2">
      <c r="A89" s="10" t="str">
        <f>TRIM(Tabulka_Dotaz_z_SqlDivadla[[#This Row],[ID2]])</f>
        <v>01/088118</v>
      </c>
      <c r="B89" s="10" t="s">
        <v>1108</v>
      </c>
      <c r="C89" s="10" t="s">
        <v>3941</v>
      </c>
      <c r="D89" s="10" t="s">
        <v>1737</v>
      </c>
      <c r="E89" s="10" t="s">
        <v>163</v>
      </c>
      <c r="F89" s="10" t="s">
        <v>163</v>
      </c>
      <c r="G89" s="10" t="s">
        <v>1831</v>
      </c>
      <c r="H89" s="10" t="s">
        <v>782</v>
      </c>
      <c r="I89" s="10" t="s">
        <v>2453</v>
      </c>
      <c r="J89" s="10" t="s">
        <v>3942</v>
      </c>
      <c r="K89" s="10" t="s">
        <v>3943</v>
      </c>
      <c r="L89" s="10" t="s">
        <v>3944</v>
      </c>
      <c r="P89" s="10" t="s">
        <v>2932</v>
      </c>
      <c r="Q89" s="10" t="s">
        <v>2458</v>
      </c>
      <c r="R89" s="10" t="s">
        <v>3945</v>
      </c>
      <c r="U89" s="10" t="s">
        <v>163</v>
      </c>
      <c r="V89" s="10" t="s">
        <v>3946</v>
      </c>
      <c r="W89" s="10" t="s">
        <v>3947</v>
      </c>
      <c r="X89" s="10" t="s">
        <v>3948</v>
      </c>
      <c r="Y89" s="10" t="s">
        <v>3944</v>
      </c>
      <c r="AC89" s="10" t="s">
        <v>2463</v>
      </c>
      <c r="AD89" s="10" t="s">
        <v>2932</v>
      </c>
      <c r="AE89" s="10" t="s">
        <v>3949</v>
      </c>
      <c r="AH89" s="10" t="s">
        <v>3950</v>
      </c>
      <c r="AI89" s="10" t="s">
        <v>3951</v>
      </c>
      <c r="AJ89" s="10" t="s">
        <v>3952</v>
      </c>
      <c r="AK89" s="10" t="s">
        <v>3953</v>
      </c>
      <c r="AL89" s="10" t="s">
        <v>3954</v>
      </c>
      <c r="AM89" s="10" t="s">
        <v>2458</v>
      </c>
      <c r="AQ89" s="10" t="s">
        <v>3928</v>
      </c>
      <c r="AR89" s="10" t="s">
        <v>3955</v>
      </c>
      <c r="AW89" s="10" t="s">
        <v>1725</v>
      </c>
      <c r="AX89" s="13"/>
      <c r="AZ89" s="13"/>
      <c r="BB89" s="10">
        <v>0</v>
      </c>
      <c r="BC89" s="13">
        <v>40855</v>
      </c>
      <c r="BD89" s="13"/>
      <c r="BE89" s="10">
        <v>1</v>
      </c>
      <c r="BF89" s="10">
        <v>1</v>
      </c>
      <c r="BG89" s="10">
        <v>0</v>
      </c>
      <c r="BH89" s="13"/>
      <c r="BI89" s="13"/>
      <c r="BJ89" s="13"/>
      <c r="BK89" s="10">
        <v>0</v>
      </c>
      <c r="BL89" s="10">
        <v>0</v>
      </c>
      <c r="BN89" s="10">
        <v>88</v>
      </c>
    </row>
    <row r="90" spans="1:66" x14ac:dyDescent="0.2">
      <c r="A90" s="10" t="str">
        <f>TRIM(Tabulka_Dotaz_z_SqlDivadla[[#This Row],[ID2]])</f>
        <v>01/089118</v>
      </c>
      <c r="B90" s="10" t="s">
        <v>3613</v>
      </c>
      <c r="C90" s="10" t="s">
        <v>3614</v>
      </c>
      <c r="D90" s="10" t="s">
        <v>163</v>
      </c>
      <c r="E90" s="10" t="s">
        <v>163</v>
      </c>
      <c r="F90" s="10" t="s">
        <v>163</v>
      </c>
      <c r="G90" s="10" t="s">
        <v>1887</v>
      </c>
      <c r="H90" s="10" t="s">
        <v>782</v>
      </c>
      <c r="I90" s="10" t="s">
        <v>2453</v>
      </c>
      <c r="J90" s="10" t="s">
        <v>5854</v>
      </c>
      <c r="K90" s="10" t="s">
        <v>5855</v>
      </c>
      <c r="L90" s="10" t="s">
        <v>3615</v>
      </c>
      <c r="P90" s="10" t="s">
        <v>2457</v>
      </c>
      <c r="Q90" s="10" t="s">
        <v>2458</v>
      </c>
      <c r="U90" s="10" t="s">
        <v>163</v>
      </c>
      <c r="X90" s="10" t="s">
        <v>3081</v>
      </c>
      <c r="AE90" s="10" t="s">
        <v>3616</v>
      </c>
      <c r="AJ90" s="10" t="s">
        <v>3617</v>
      </c>
      <c r="AX90" s="13"/>
      <c r="AZ90" s="13">
        <v>40143</v>
      </c>
      <c r="BB90" s="10">
        <v>0</v>
      </c>
      <c r="BC90" s="13">
        <v>40462</v>
      </c>
      <c r="BD90" s="13"/>
      <c r="BE90" s="10">
        <v>0</v>
      </c>
      <c r="BF90" s="10">
        <v>0</v>
      </c>
      <c r="BG90" s="10">
        <v>0</v>
      </c>
      <c r="BH90" s="13"/>
      <c r="BI90" s="13"/>
      <c r="BJ90" s="13"/>
      <c r="BK90" s="10">
        <v>1</v>
      </c>
      <c r="BL90" s="10">
        <v>0</v>
      </c>
      <c r="BN90" s="10">
        <v>89</v>
      </c>
    </row>
    <row r="91" spans="1:66" x14ac:dyDescent="0.2">
      <c r="A91" s="10" t="str">
        <f>TRIM(Tabulka_Dotaz_z_SqlDivadla[[#This Row],[ID2]])</f>
        <v>01/090119</v>
      </c>
      <c r="B91" s="10" t="s">
        <v>1159</v>
      </c>
      <c r="C91" s="10" t="s">
        <v>3618</v>
      </c>
      <c r="D91" s="10" t="s">
        <v>5085</v>
      </c>
      <c r="E91" s="10" t="s">
        <v>163</v>
      </c>
      <c r="F91" s="10" t="s">
        <v>163</v>
      </c>
      <c r="G91" s="10" t="s">
        <v>2025</v>
      </c>
      <c r="H91" s="10" t="s">
        <v>782</v>
      </c>
      <c r="I91" s="10" t="s">
        <v>2269</v>
      </c>
      <c r="J91" s="10" t="s">
        <v>7030</v>
      </c>
      <c r="K91" s="10" t="s">
        <v>7031</v>
      </c>
      <c r="L91" s="10" t="s">
        <v>3619</v>
      </c>
      <c r="P91" s="10" t="s">
        <v>2521</v>
      </c>
      <c r="Q91" s="10" t="s">
        <v>3620</v>
      </c>
      <c r="R91" s="10" t="s">
        <v>3621</v>
      </c>
      <c r="S91" s="10" t="s">
        <v>3622</v>
      </c>
      <c r="U91" s="10" t="s">
        <v>163</v>
      </c>
      <c r="V91" s="10" t="s">
        <v>3623</v>
      </c>
      <c r="X91" s="10" t="s">
        <v>3624</v>
      </c>
      <c r="Y91" s="10" t="s">
        <v>3625</v>
      </c>
      <c r="AC91" s="10" t="s">
        <v>3626</v>
      </c>
      <c r="AD91" s="10" t="s">
        <v>2521</v>
      </c>
      <c r="AE91" s="10" t="s">
        <v>3627</v>
      </c>
      <c r="AH91" s="10" t="s">
        <v>2398</v>
      </c>
      <c r="AI91" s="10" t="s">
        <v>3628</v>
      </c>
      <c r="AJ91" s="10" t="s">
        <v>3629</v>
      </c>
      <c r="AK91" s="10" t="s">
        <v>3630</v>
      </c>
      <c r="AR91" s="10" t="s">
        <v>3631</v>
      </c>
      <c r="AS91" s="10" t="s">
        <v>3622</v>
      </c>
      <c r="AX91" s="13"/>
      <c r="AZ91" s="13"/>
      <c r="BB91" s="10">
        <v>0</v>
      </c>
      <c r="BC91" s="13">
        <v>40878</v>
      </c>
      <c r="BD91" s="13"/>
      <c r="BE91" s="10">
        <v>1</v>
      </c>
      <c r="BF91" s="10">
        <v>1</v>
      </c>
      <c r="BG91" s="10">
        <v>1</v>
      </c>
      <c r="BH91" s="13"/>
      <c r="BI91" s="13"/>
      <c r="BJ91" s="13"/>
      <c r="BK91" s="10">
        <v>0</v>
      </c>
      <c r="BL91" s="10">
        <v>1</v>
      </c>
      <c r="BN91" s="10">
        <v>90</v>
      </c>
    </row>
    <row r="92" spans="1:66" x14ac:dyDescent="0.2">
      <c r="A92" s="10" t="str">
        <f>TRIM(Tabulka_Dotaz_z_SqlDivadla[[#This Row],[ID2]])</f>
        <v>01/09111A</v>
      </c>
      <c r="B92" s="10" t="s">
        <v>1208</v>
      </c>
      <c r="C92" s="10" t="s">
        <v>3979</v>
      </c>
      <c r="D92" s="10" t="s">
        <v>3217</v>
      </c>
      <c r="E92" s="10" t="s">
        <v>163</v>
      </c>
      <c r="F92" s="10" t="s">
        <v>163</v>
      </c>
      <c r="G92" s="10" t="s">
        <v>1887</v>
      </c>
      <c r="H92" s="10" t="s">
        <v>782</v>
      </c>
      <c r="I92" s="10" t="s">
        <v>2132</v>
      </c>
      <c r="J92" s="10" t="s">
        <v>3980</v>
      </c>
      <c r="K92" s="10" t="s">
        <v>3981</v>
      </c>
      <c r="L92" s="10" t="s">
        <v>3982</v>
      </c>
      <c r="P92" s="10" t="s">
        <v>2135</v>
      </c>
      <c r="Q92" s="10" t="s">
        <v>2136</v>
      </c>
      <c r="R92" s="10" t="s">
        <v>3983</v>
      </c>
      <c r="U92" s="10" t="s">
        <v>163</v>
      </c>
      <c r="V92" s="10" t="s">
        <v>3984</v>
      </c>
      <c r="X92" s="10" t="s">
        <v>3985</v>
      </c>
      <c r="Y92" s="10" t="s">
        <v>3986</v>
      </c>
      <c r="AC92" s="10" t="s">
        <v>2985</v>
      </c>
      <c r="AD92" s="10" t="s">
        <v>2135</v>
      </c>
      <c r="AE92" s="10" t="s">
        <v>3987</v>
      </c>
      <c r="AF92" s="10" t="s">
        <v>3988</v>
      </c>
      <c r="AH92" s="10" t="s">
        <v>3989</v>
      </c>
      <c r="AI92" s="10" t="s">
        <v>3990</v>
      </c>
      <c r="AK92" s="10" t="s">
        <v>3991</v>
      </c>
      <c r="AR92" s="10" t="s">
        <v>3992</v>
      </c>
      <c r="AV92" s="10" t="s">
        <v>3993</v>
      </c>
      <c r="AX92" s="13"/>
      <c r="AZ92" s="13"/>
      <c r="BB92" s="10">
        <v>0</v>
      </c>
      <c r="BC92" s="13">
        <v>40462</v>
      </c>
      <c r="BD92" s="13"/>
      <c r="BE92" s="10">
        <v>1</v>
      </c>
      <c r="BF92" s="10">
        <v>1</v>
      </c>
      <c r="BG92" s="10">
        <v>1</v>
      </c>
      <c r="BH92" s="13"/>
      <c r="BI92" s="13"/>
      <c r="BJ92" s="13"/>
      <c r="BK92" s="10">
        <v>0</v>
      </c>
      <c r="BL92" s="10">
        <v>0</v>
      </c>
      <c r="BN92" s="10">
        <v>91</v>
      </c>
    </row>
    <row r="93" spans="1:66" x14ac:dyDescent="0.2">
      <c r="A93" s="10" t="str">
        <f>TRIM(Tabulka_Dotaz_z_SqlDivadla[[#This Row],[ID2]])</f>
        <v>01/09211A</v>
      </c>
      <c r="B93" s="10" t="s">
        <v>1268</v>
      </c>
      <c r="C93" s="10" t="s">
        <v>3994</v>
      </c>
      <c r="D93" s="10" t="s">
        <v>3206</v>
      </c>
      <c r="E93" s="10" t="s">
        <v>163</v>
      </c>
      <c r="F93" s="10" t="s">
        <v>163</v>
      </c>
      <c r="G93" s="10" t="s">
        <v>1849</v>
      </c>
      <c r="H93" s="10" t="s">
        <v>782</v>
      </c>
      <c r="I93" s="10" t="s">
        <v>2132</v>
      </c>
      <c r="J93" s="10" t="s">
        <v>3995</v>
      </c>
      <c r="K93" s="10" t="s">
        <v>3996</v>
      </c>
      <c r="L93" s="10" t="s">
        <v>3997</v>
      </c>
      <c r="P93" s="10" t="s">
        <v>2886</v>
      </c>
      <c r="Q93" s="10" t="s">
        <v>2136</v>
      </c>
      <c r="R93" s="10" t="s">
        <v>3998</v>
      </c>
      <c r="U93" s="10" t="s">
        <v>163</v>
      </c>
      <c r="V93" s="10" t="s">
        <v>3999</v>
      </c>
      <c r="X93" s="10" t="s">
        <v>7032</v>
      </c>
      <c r="Y93" s="10" t="s">
        <v>4000</v>
      </c>
      <c r="AC93" s="10" t="s">
        <v>2985</v>
      </c>
      <c r="AD93" s="10" t="s">
        <v>2886</v>
      </c>
      <c r="AE93" s="10" t="s">
        <v>7033</v>
      </c>
      <c r="AF93" s="10" t="s">
        <v>4001</v>
      </c>
      <c r="AI93" s="10" t="s">
        <v>4002</v>
      </c>
      <c r="AJ93" s="10" t="s">
        <v>1725</v>
      </c>
      <c r="AK93" s="10" t="s">
        <v>4003</v>
      </c>
      <c r="AR93" s="10" t="s">
        <v>1895</v>
      </c>
      <c r="AW93" s="10" t="s">
        <v>1725</v>
      </c>
      <c r="AX93" s="13"/>
      <c r="AZ93" s="13">
        <v>1</v>
      </c>
      <c r="BB93" s="10">
        <v>0</v>
      </c>
      <c r="BC93" s="13">
        <v>40462</v>
      </c>
      <c r="BD93" s="13"/>
      <c r="BE93" s="10">
        <v>0</v>
      </c>
      <c r="BF93" s="10">
        <v>1</v>
      </c>
      <c r="BG93" s="10">
        <v>1</v>
      </c>
      <c r="BH93" s="13"/>
      <c r="BI93" s="13"/>
      <c r="BJ93" s="13"/>
      <c r="BK93" s="10">
        <v>0</v>
      </c>
      <c r="BL93" s="10">
        <v>0</v>
      </c>
      <c r="BN93" s="10">
        <v>92</v>
      </c>
    </row>
    <row r="94" spans="1:66" x14ac:dyDescent="0.2">
      <c r="A94" s="10" t="str">
        <f>TRIM(Tabulka_Dotaz_z_SqlDivadla[[#This Row],[ID2]])</f>
        <v>01/09311D</v>
      </c>
      <c r="B94" s="10" t="s">
        <v>4051</v>
      </c>
      <c r="C94" s="10" t="s">
        <v>4052</v>
      </c>
      <c r="D94" s="10" t="s">
        <v>1737</v>
      </c>
      <c r="E94" s="10" t="s">
        <v>4053</v>
      </c>
      <c r="F94" s="10" t="s">
        <v>163</v>
      </c>
      <c r="G94" s="10" t="s">
        <v>1831</v>
      </c>
      <c r="H94" s="10" t="s">
        <v>782</v>
      </c>
      <c r="I94" s="10" t="s">
        <v>4054</v>
      </c>
      <c r="J94" s="10" t="s">
        <v>4055</v>
      </c>
      <c r="K94" s="10" t="s">
        <v>4056</v>
      </c>
      <c r="L94" s="10" t="s">
        <v>4057</v>
      </c>
      <c r="P94" s="10" t="s">
        <v>2868</v>
      </c>
      <c r="Q94" s="10" t="s">
        <v>4058</v>
      </c>
      <c r="R94" s="10" t="s">
        <v>4059</v>
      </c>
      <c r="S94" s="10" t="s">
        <v>4060</v>
      </c>
      <c r="U94" s="10" t="s">
        <v>163</v>
      </c>
      <c r="V94" s="10" t="s">
        <v>4061</v>
      </c>
      <c r="W94" s="10" t="s">
        <v>4062</v>
      </c>
      <c r="X94" s="10" t="s">
        <v>4063</v>
      </c>
      <c r="Y94" s="10" t="s">
        <v>4064</v>
      </c>
      <c r="AC94" s="10" t="s">
        <v>4065</v>
      </c>
      <c r="AD94" s="10" t="s">
        <v>2868</v>
      </c>
      <c r="AE94" s="10" t="s">
        <v>4066</v>
      </c>
      <c r="AH94" s="10" t="s">
        <v>4067</v>
      </c>
      <c r="AI94" s="10" t="s">
        <v>4068</v>
      </c>
      <c r="AJ94" s="10" t="s">
        <v>4069</v>
      </c>
      <c r="AK94" s="10" t="s">
        <v>4070</v>
      </c>
      <c r="AR94" s="10" t="s">
        <v>4071</v>
      </c>
      <c r="AX94" s="13"/>
      <c r="AZ94" s="13"/>
      <c r="BB94" s="10">
        <v>0</v>
      </c>
      <c r="BC94" s="13">
        <v>40462</v>
      </c>
      <c r="BD94" s="13"/>
      <c r="BE94" s="10">
        <v>1</v>
      </c>
      <c r="BF94" s="10">
        <v>1</v>
      </c>
      <c r="BG94" s="10">
        <v>0</v>
      </c>
      <c r="BH94" s="13"/>
      <c r="BI94" s="13"/>
      <c r="BJ94" s="13"/>
      <c r="BK94" s="10">
        <v>0</v>
      </c>
      <c r="BL94" s="10">
        <v>0</v>
      </c>
      <c r="BN94" s="10">
        <v>93</v>
      </c>
    </row>
    <row r="95" spans="1:66" x14ac:dyDescent="0.2">
      <c r="A95" s="10" t="str">
        <f>TRIM(Tabulka_Dotaz_z_SqlDivadla[[#This Row],[ID2]])</f>
        <v>01/094213</v>
      </c>
      <c r="B95" s="10" t="s">
        <v>1100</v>
      </c>
      <c r="C95" s="10" t="s">
        <v>4072</v>
      </c>
      <c r="D95" s="10" t="s">
        <v>5085</v>
      </c>
      <c r="E95" s="10" t="s">
        <v>163</v>
      </c>
      <c r="F95" s="10" t="s">
        <v>163</v>
      </c>
      <c r="G95" s="10" t="s">
        <v>4006</v>
      </c>
      <c r="H95" s="10" t="s">
        <v>804</v>
      </c>
      <c r="I95" s="10" t="s">
        <v>2524</v>
      </c>
      <c r="J95" s="10" t="s">
        <v>182</v>
      </c>
      <c r="K95" s="10" t="s">
        <v>4073</v>
      </c>
      <c r="L95" s="10" t="s">
        <v>4074</v>
      </c>
      <c r="P95" s="10" t="s">
        <v>4075</v>
      </c>
      <c r="Q95" s="10" t="s">
        <v>4011</v>
      </c>
      <c r="R95" s="10" t="s">
        <v>5924</v>
      </c>
      <c r="U95" s="10" t="s">
        <v>163</v>
      </c>
      <c r="V95" s="10" t="s">
        <v>4076</v>
      </c>
      <c r="W95" s="10" t="s">
        <v>4077</v>
      </c>
      <c r="X95" s="10" t="s">
        <v>7034</v>
      </c>
      <c r="Y95" s="10" t="s">
        <v>4078</v>
      </c>
      <c r="AC95" s="10" t="s">
        <v>4079</v>
      </c>
      <c r="AD95" s="10" t="s">
        <v>4075</v>
      </c>
      <c r="AE95" s="10" t="s">
        <v>7035</v>
      </c>
      <c r="AF95" s="10" t="s">
        <v>7036</v>
      </c>
      <c r="AH95" s="10" t="s">
        <v>4080</v>
      </c>
      <c r="AI95" s="10" t="s">
        <v>7037</v>
      </c>
      <c r="AJ95" s="10" t="s">
        <v>7038</v>
      </c>
      <c r="AK95" s="10" t="s">
        <v>4081</v>
      </c>
      <c r="AR95" s="10" t="s">
        <v>4082</v>
      </c>
      <c r="AX95" s="13">
        <v>34516</v>
      </c>
      <c r="AY95" s="10" t="s">
        <v>4083</v>
      </c>
      <c r="AZ95" s="13"/>
      <c r="BB95" s="10">
        <v>0</v>
      </c>
      <c r="BC95" s="13">
        <v>40829</v>
      </c>
      <c r="BD95" s="13"/>
      <c r="BE95" s="10">
        <v>1</v>
      </c>
      <c r="BF95" s="10">
        <v>1</v>
      </c>
      <c r="BG95" s="10">
        <v>1</v>
      </c>
      <c r="BH95" s="13"/>
      <c r="BI95" s="13"/>
      <c r="BJ95" s="13"/>
      <c r="BK95" s="10">
        <v>0</v>
      </c>
      <c r="BL95" s="10">
        <v>0</v>
      </c>
      <c r="BN95" s="10">
        <v>94</v>
      </c>
    </row>
    <row r="96" spans="1:66" x14ac:dyDescent="0.2">
      <c r="A96" s="10" t="str">
        <f>TRIM(Tabulka_Dotaz_z_SqlDivadla[[#This Row],[ID2]])</f>
        <v>01/095213</v>
      </c>
      <c r="B96" s="10" t="s">
        <v>4004</v>
      </c>
      <c r="C96" s="10" t="s">
        <v>4005</v>
      </c>
      <c r="D96" s="10" t="s">
        <v>5085</v>
      </c>
      <c r="E96" s="10" t="s">
        <v>163</v>
      </c>
      <c r="F96" s="10" t="s">
        <v>163</v>
      </c>
      <c r="G96" s="10" t="s">
        <v>4006</v>
      </c>
      <c r="H96" s="10" t="s">
        <v>804</v>
      </c>
      <c r="I96" s="10" t="s">
        <v>2524</v>
      </c>
      <c r="J96" s="10" t="s">
        <v>4007</v>
      </c>
      <c r="K96" s="10" t="s">
        <v>4008</v>
      </c>
      <c r="L96" s="10" t="s">
        <v>4009</v>
      </c>
      <c r="P96" s="10" t="s">
        <v>4010</v>
      </c>
      <c r="Q96" s="10" t="s">
        <v>4011</v>
      </c>
      <c r="U96" s="10" t="s">
        <v>163</v>
      </c>
      <c r="V96" s="10" t="s">
        <v>4012</v>
      </c>
      <c r="X96" s="10" t="s">
        <v>4013</v>
      </c>
      <c r="AE96" s="10" t="s">
        <v>4014</v>
      </c>
      <c r="AH96" s="10" t="s">
        <v>4014</v>
      </c>
      <c r="AI96" s="10" t="s">
        <v>4015</v>
      </c>
      <c r="AJ96" s="10" t="s">
        <v>4016</v>
      </c>
      <c r="AK96" s="10" t="s">
        <v>4017</v>
      </c>
      <c r="AV96" s="10" t="s">
        <v>4018</v>
      </c>
      <c r="AX96" s="13"/>
      <c r="AZ96" s="13">
        <v>39386</v>
      </c>
      <c r="BB96" s="10">
        <v>0</v>
      </c>
      <c r="BC96" s="13">
        <v>40462</v>
      </c>
      <c r="BD96" s="13"/>
      <c r="BE96" s="10">
        <v>0</v>
      </c>
      <c r="BF96" s="10">
        <v>1</v>
      </c>
      <c r="BG96" s="10">
        <v>1</v>
      </c>
      <c r="BH96" s="13"/>
      <c r="BI96" s="13"/>
      <c r="BJ96" s="13"/>
      <c r="BK96" s="10">
        <v>1</v>
      </c>
      <c r="BL96" s="10">
        <v>0</v>
      </c>
      <c r="BM96" s="10">
        <v>30017</v>
      </c>
      <c r="BN96" s="10">
        <v>95</v>
      </c>
    </row>
    <row r="97" spans="1:66" x14ac:dyDescent="0.2">
      <c r="A97" s="10" t="str">
        <f>TRIM(Tabulka_Dotaz_z_SqlDivadla[[#This Row],[ID2]])</f>
        <v>01/096214</v>
      </c>
      <c r="B97" s="10" t="s">
        <v>1244</v>
      </c>
      <c r="C97" s="10" t="s">
        <v>4019</v>
      </c>
      <c r="D97" s="10" t="s">
        <v>5085</v>
      </c>
      <c r="E97" s="10" t="s">
        <v>163</v>
      </c>
      <c r="F97" s="10" t="s">
        <v>163</v>
      </c>
      <c r="G97" s="10" t="s">
        <v>2025</v>
      </c>
      <c r="H97" s="10" t="s">
        <v>804</v>
      </c>
      <c r="I97" s="10" t="s">
        <v>4020</v>
      </c>
      <c r="J97" s="10" t="s">
        <v>4021</v>
      </c>
      <c r="K97" s="10" t="s">
        <v>4021</v>
      </c>
      <c r="L97" s="10" t="s">
        <v>4022</v>
      </c>
      <c r="P97" s="10" t="s">
        <v>4023</v>
      </c>
      <c r="Q97" s="10" t="s">
        <v>4024</v>
      </c>
      <c r="R97" s="10" t="s">
        <v>4025</v>
      </c>
      <c r="U97" s="10" t="s">
        <v>163</v>
      </c>
      <c r="V97" s="10" t="s">
        <v>4026</v>
      </c>
      <c r="X97" s="10" t="s">
        <v>4027</v>
      </c>
      <c r="Y97" s="10" t="s">
        <v>4028</v>
      </c>
      <c r="AC97" s="10" t="s">
        <v>4029</v>
      </c>
      <c r="AD97" s="10" t="s">
        <v>4023</v>
      </c>
      <c r="AE97" s="10" t="s">
        <v>4030</v>
      </c>
      <c r="AH97" s="10" t="s">
        <v>4031</v>
      </c>
      <c r="AI97" s="10" t="s">
        <v>4032</v>
      </c>
      <c r="AJ97" s="10" t="s">
        <v>4033</v>
      </c>
      <c r="AK97" s="10" t="s">
        <v>4034</v>
      </c>
      <c r="AR97" s="10" t="s">
        <v>4035</v>
      </c>
      <c r="AX97" s="13"/>
      <c r="AZ97" s="13"/>
      <c r="BB97" s="10">
        <v>0</v>
      </c>
      <c r="BC97" s="13">
        <v>40462</v>
      </c>
      <c r="BD97" s="13"/>
      <c r="BE97" s="10">
        <v>1</v>
      </c>
      <c r="BF97" s="10">
        <v>1</v>
      </c>
      <c r="BG97" s="10">
        <v>1</v>
      </c>
      <c r="BH97" s="13"/>
      <c r="BI97" s="13"/>
      <c r="BJ97" s="13"/>
      <c r="BK97" s="10">
        <v>0</v>
      </c>
      <c r="BL97" s="10">
        <v>0</v>
      </c>
      <c r="BN97" s="10">
        <v>96</v>
      </c>
    </row>
    <row r="98" spans="1:66" x14ac:dyDescent="0.2">
      <c r="A98" s="10" t="str">
        <f>TRIM(Tabulka_Dotaz_z_SqlDivadla[[#This Row],[ID2]])</f>
        <v>01/097215</v>
      </c>
      <c r="B98" s="10" t="s">
        <v>1135</v>
      </c>
      <c r="C98" s="10" t="s">
        <v>4036</v>
      </c>
      <c r="D98" s="10" t="s">
        <v>5085</v>
      </c>
      <c r="E98" s="10" t="s">
        <v>163</v>
      </c>
      <c r="F98" s="10" t="s">
        <v>163</v>
      </c>
      <c r="G98" s="10" t="s">
        <v>2025</v>
      </c>
      <c r="H98" s="10" t="s">
        <v>804</v>
      </c>
      <c r="I98" s="10" t="s">
        <v>4037</v>
      </c>
      <c r="J98" s="10" t="s">
        <v>4038</v>
      </c>
      <c r="K98" s="10" t="s">
        <v>4039</v>
      </c>
      <c r="L98" s="10" t="s">
        <v>4040</v>
      </c>
      <c r="P98" s="10" t="s">
        <v>4041</v>
      </c>
      <c r="Q98" s="10" t="s">
        <v>4042</v>
      </c>
      <c r="R98" s="10" t="s">
        <v>4043</v>
      </c>
      <c r="S98" s="10" t="s">
        <v>4044</v>
      </c>
      <c r="U98" s="10" t="s">
        <v>163</v>
      </c>
      <c r="V98" s="10" t="s">
        <v>5925</v>
      </c>
      <c r="X98" s="10" t="s">
        <v>7039</v>
      </c>
      <c r="Y98" s="10" t="s">
        <v>4045</v>
      </c>
      <c r="AC98" s="10" t="s">
        <v>4046</v>
      </c>
      <c r="AD98" s="10" t="s">
        <v>4041</v>
      </c>
      <c r="AE98" s="10" t="s">
        <v>4047</v>
      </c>
      <c r="AF98" s="10" t="s">
        <v>4044</v>
      </c>
      <c r="AH98" s="10" t="s">
        <v>4048</v>
      </c>
      <c r="AI98" s="10" t="s">
        <v>7040</v>
      </c>
      <c r="AJ98" s="10" t="s">
        <v>7041</v>
      </c>
      <c r="AK98" s="10" t="s">
        <v>4049</v>
      </c>
      <c r="AR98" s="10" t="s">
        <v>4050</v>
      </c>
      <c r="AX98" s="13"/>
      <c r="AZ98" s="13"/>
      <c r="BB98" s="10">
        <v>2</v>
      </c>
      <c r="BC98" s="13">
        <v>40462</v>
      </c>
      <c r="BD98" s="13"/>
      <c r="BE98" s="10">
        <v>1</v>
      </c>
      <c r="BF98" s="10">
        <v>1</v>
      </c>
      <c r="BG98" s="10">
        <v>0</v>
      </c>
      <c r="BH98" s="13"/>
      <c r="BI98" s="13"/>
      <c r="BJ98" s="13"/>
      <c r="BK98" s="10">
        <v>0</v>
      </c>
      <c r="BL98" s="10">
        <v>0</v>
      </c>
      <c r="BN98" s="10">
        <v>97</v>
      </c>
    </row>
    <row r="99" spans="1:66" x14ac:dyDescent="0.2">
      <c r="A99" s="10" t="str">
        <f>TRIM(Tabulka_Dotaz_z_SqlDivadla[[#This Row],[ID2]])</f>
        <v>01/098215</v>
      </c>
      <c r="B99" s="10" t="s">
        <v>1269</v>
      </c>
      <c r="C99" s="10" t="s">
        <v>4143</v>
      </c>
      <c r="D99" s="10" t="s">
        <v>5085</v>
      </c>
      <c r="E99" s="10" t="s">
        <v>163</v>
      </c>
      <c r="F99" s="10" t="s">
        <v>163</v>
      </c>
      <c r="G99" s="10" t="s">
        <v>2025</v>
      </c>
      <c r="H99" s="10" t="s">
        <v>804</v>
      </c>
      <c r="I99" s="10" t="s">
        <v>4037</v>
      </c>
      <c r="J99" s="10" t="s">
        <v>4144</v>
      </c>
      <c r="K99" s="10" t="s">
        <v>4145</v>
      </c>
      <c r="L99" s="10" t="s">
        <v>4146</v>
      </c>
      <c r="P99" s="10" t="s">
        <v>4147</v>
      </c>
      <c r="Q99" s="10" t="s">
        <v>4148</v>
      </c>
      <c r="R99" s="10" t="s">
        <v>4149</v>
      </c>
      <c r="S99" s="10" t="s">
        <v>4150</v>
      </c>
      <c r="U99" s="10" t="s">
        <v>163</v>
      </c>
      <c r="V99" s="10" t="s">
        <v>4151</v>
      </c>
      <c r="W99" s="10" t="s">
        <v>4152</v>
      </c>
      <c r="X99" s="10" t="s">
        <v>7052</v>
      </c>
      <c r="Y99" s="10" t="s">
        <v>4153</v>
      </c>
      <c r="AC99" s="10" t="s">
        <v>4154</v>
      </c>
      <c r="AD99" s="10" t="s">
        <v>4147</v>
      </c>
      <c r="AE99" s="10" t="s">
        <v>4155</v>
      </c>
      <c r="AH99" s="10" t="s">
        <v>4156</v>
      </c>
      <c r="AI99" s="10" t="s">
        <v>4157</v>
      </c>
      <c r="AJ99" s="10" t="s">
        <v>7053</v>
      </c>
      <c r="AK99" s="10" t="s">
        <v>4158</v>
      </c>
      <c r="AR99" s="10" t="s">
        <v>4159</v>
      </c>
      <c r="AX99" s="13"/>
      <c r="AZ99" s="13"/>
      <c r="BB99" s="10">
        <v>0</v>
      </c>
      <c r="BC99" s="13">
        <v>40462</v>
      </c>
      <c r="BD99" s="13"/>
      <c r="BE99" s="10">
        <v>1</v>
      </c>
      <c r="BF99" s="10">
        <v>1</v>
      </c>
      <c r="BG99" s="10">
        <v>1</v>
      </c>
      <c r="BH99" s="13"/>
      <c r="BI99" s="13"/>
      <c r="BJ99" s="13"/>
      <c r="BK99" s="10">
        <v>0</v>
      </c>
      <c r="BL99" s="10">
        <v>0</v>
      </c>
      <c r="BN99" s="10">
        <v>98</v>
      </c>
    </row>
    <row r="100" spans="1:66" x14ac:dyDescent="0.2">
      <c r="A100" s="10" t="str">
        <f>TRIM(Tabulka_Dotaz_z_SqlDivadla[[#This Row],[ID2]])</f>
        <v>01/099216</v>
      </c>
      <c r="B100" s="10" t="s">
        <v>1157</v>
      </c>
      <c r="C100" s="10" t="s">
        <v>4160</v>
      </c>
      <c r="D100" s="10" t="s">
        <v>5085</v>
      </c>
      <c r="E100" s="10" t="s">
        <v>163</v>
      </c>
      <c r="F100" s="10" t="s">
        <v>163</v>
      </c>
      <c r="G100" s="10" t="s">
        <v>2025</v>
      </c>
      <c r="H100" s="10" t="s">
        <v>804</v>
      </c>
      <c r="I100" s="10" t="s">
        <v>4161</v>
      </c>
      <c r="J100" s="10" t="s">
        <v>4162</v>
      </c>
      <c r="K100" s="10" t="s">
        <v>4163</v>
      </c>
      <c r="L100" s="10" t="s">
        <v>4164</v>
      </c>
      <c r="P100" s="10" t="s">
        <v>4165</v>
      </c>
      <c r="Q100" s="10" t="s">
        <v>4166</v>
      </c>
      <c r="R100" s="10" t="s">
        <v>4167</v>
      </c>
      <c r="U100" s="10" t="s">
        <v>163</v>
      </c>
      <c r="V100" s="10" t="s">
        <v>5926</v>
      </c>
      <c r="W100" s="10" t="s">
        <v>1725</v>
      </c>
      <c r="X100" s="10" t="s">
        <v>7054</v>
      </c>
      <c r="Y100" s="10" t="s">
        <v>4164</v>
      </c>
      <c r="AC100" s="10" t="s">
        <v>4168</v>
      </c>
      <c r="AD100" s="10" t="s">
        <v>4165</v>
      </c>
      <c r="AE100" s="10" t="s">
        <v>4169</v>
      </c>
      <c r="AH100" s="10" t="s">
        <v>4170</v>
      </c>
      <c r="AI100" s="10" t="s">
        <v>7055</v>
      </c>
      <c r="AJ100" s="10" t="s">
        <v>7056</v>
      </c>
      <c r="AK100" s="10" t="s">
        <v>4171</v>
      </c>
      <c r="AR100" s="10" t="s">
        <v>4172</v>
      </c>
      <c r="AX100" s="13"/>
      <c r="AZ100" s="13"/>
      <c r="BA100" s="10" t="s">
        <v>2196</v>
      </c>
      <c r="BB100" s="10">
        <v>2</v>
      </c>
      <c r="BC100" s="13">
        <v>40462</v>
      </c>
      <c r="BD100" s="13"/>
      <c r="BE100" s="10">
        <v>1</v>
      </c>
      <c r="BF100" s="10">
        <v>1</v>
      </c>
      <c r="BG100" s="10">
        <v>1</v>
      </c>
      <c r="BH100" s="13"/>
      <c r="BI100" s="13"/>
      <c r="BJ100" s="13"/>
      <c r="BK100" s="10">
        <v>0</v>
      </c>
      <c r="BL100" s="10">
        <v>1</v>
      </c>
      <c r="BN100" s="10">
        <v>99</v>
      </c>
    </row>
    <row r="101" spans="1:66" x14ac:dyDescent="0.2">
      <c r="A101" s="10" t="str">
        <f>TRIM(Tabulka_Dotaz_z_SqlDivadla[[#This Row],[ID2]])</f>
        <v>01/100216</v>
      </c>
      <c r="B101" s="10" t="s">
        <v>4173</v>
      </c>
      <c r="C101" s="10" t="s">
        <v>4174</v>
      </c>
      <c r="D101" s="10" t="s">
        <v>163</v>
      </c>
      <c r="E101" s="10" t="s">
        <v>163</v>
      </c>
      <c r="F101" s="10" t="s">
        <v>163</v>
      </c>
      <c r="G101" s="10" t="s">
        <v>1887</v>
      </c>
      <c r="H101" s="10" t="s">
        <v>804</v>
      </c>
      <c r="I101" s="10" t="s">
        <v>4161</v>
      </c>
      <c r="J101" s="10" t="s">
        <v>4175</v>
      </c>
      <c r="K101" s="10" t="s">
        <v>4176</v>
      </c>
      <c r="L101" s="10" t="s">
        <v>4177</v>
      </c>
      <c r="P101" s="10" t="s">
        <v>4178</v>
      </c>
      <c r="Q101" s="10" t="s">
        <v>4179</v>
      </c>
      <c r="U101" s="10" t="s">
        <v>163</v>
      </c>
      <c r="X101" s="10" t="s">
        <v>4180</v>
      </c>
      <c r="AE101" s="10" t="s">
        <v>4181</v>
      </c>
      <c r="AH101" s="10" t="s">
        <v>4181</v>
      </c>
      <c r="AJ101" s="10" t="s">
        <v>4182</v>
      </c>
      <c r="AK101" s="10" t="s">
        <v>4183</v>
      </c>
      <c r="AL101" s="10" t="s">
        <v>4184</v>
      </c>
      <c r="AM101" s="10" t="s">
        <v>4185</v>
      </c>
      <c r="AQ101" s="10" t="s">
        <v>4178</v>
      </c>
      <c r="AX101" s="13"/>
      <c r="AZ101" s="13"/>
      <c r="BB101" s="10">
        <v>0</v>
      </c>
      <c r="BC101" s="13">
        <v>40462</v>
      </c>
      <c r="BD101" s="13"/>
      <c r="BE101" s="10">
        <v>0</v>
      </c>
      <c r="BF101" s="10">
        <v>1</v>
      </c>
      <c r="BG101" s="10">
        <v>0</v>
      </c>
      <c r="BH101" s="13"/>
      <c r="BI101" s="13"/>
      <c r="BJ101" s="13"/>
      <c r="BK101" s="10">
        <v>0</v>
      </c>
      <c r="BL101" s="10">
        <v>0</v>
      </c>
      <c r="BN101" s="10">
        <v>100</v>
      </c>
    </row>
    <row r="102" spans="1:66" x14ac:dyDescent="0.2">
      <c r="A102" s="10" t="str">
        <f>TRIM(Tabulka_Dotaz_z_SqlDivadla[[#This Row],[ID2]])</f>
        <v>01/101217</v>
      </c>
      <c r="B102" s="10" t="s">
        <v>1166</v>
      </c>
      <c r="C102" s="10" t="s">
        <v>4196</v>
      </c>
      <c r="D102" s="10" t="s">
        <v>5085</v>
      </c>
      <c r="E102" s="10" t="s">
        <v>163</v>
      </c>
      <c r="F102" s="10" t="s">
        <v>163</v>
      </c>
      <c r="G102" s="10" t="s">
        <v>4006</v>
      </c>
      <c r="H102" s="10" t="s">
        <v>804</v>
      </c>
      <c r="I102" s="10" t="s">
        <v>4197</v>
      </c>
      <c r="J102" s="10" t="s">
        <v>4198</v>
      </c>
      <c r="K102" s="10" t="s">
        <v>4199</v>
      </c>
      <c r="L102" s="10" t="s">
        <v>4200</v>
      </c>
      <c r="P102" s="10" t="s">
        <v>4201</v>
      </c>
      <c r="Q102" s="10" t="s">
        <v>4202</v>
      </c>
      <c r="R102" s="10" t="s">
        <v>4203</v>
      </c>
      <c r="U102" s="10" t="s">
        <v>163</v>
      </c>
      <c r="V102" s="10" t="s">
        <v>4204</v>
      </c>
      <c r="W102" s="10" t="s">
        <v>4205</v>
      </c>
      <c r="X102" s="10" t="s">
        <v>4206</v>
      </c>
      <c r="Y102" s="10" t="s">
        <v>4207</v>
      </c>
      <c r="AC102" s="10" t="s">
        <v>4208</v>
      </c>
      <c r="AD102" s="10" t="s">
        <v>4201</v>
      </c>
      <c r="AE102" s="10" t="s">
        <v>4209</v>
      </c>
      <c r="AH102" s="10" t="s">
        <v>4210</v>
      </c>
      <c r="AI102" s="10" t="s">
        <v>7057</v>
      </c>
      <c r="AJ102" s="10" t="s">
        <v>7058</v>
      </c>
      <c r="AK102" s="10" t="s">
        <v>4211</v>
      </c>
      <c r="AX102" s="13">
        <v>34516</v>
      </c>
      <c r="AY102" s="10" t="s">
        <v>4212</v>
      </c>
      <c r="AZ102" s="13"/>
      <c r="BB102" s="10">
        <v>0</v>
      </c>
      <c r="BC102" s="13">
        <v>40462</v>
      </c>
      <c r="BD102" s="13"/>
      <c r="BE102" s="10">
        <v>1</v>
      </c>
      <c r="BF102" s="10">
        <v>1</v>
      </c>
      <c r="BG102" s="10">
        <v>1</v>
      </c>
      <c r="BH102" s="13"/>
      <c r="BI102" s="13"/>
      <c r="BJ102" s="13"/>
      <c r="BK102" s="10">
        <v>0</v>
      </c>
      <c r="BL102" s="10">
        <v>0</v>
      </c>
      <c r="BN102" s="10">
        <v>101</v>
      </c>
    </row>
    <row r="103" spans="1:66" x14ac:dyDescent="0.2">
      <c r="A103" s="10" t="str">
        <f>TRIM(Tabulka_Dotaz_z_SqlDivadla[[#This Row],[ID2]])</f>
        <v>01/10221B</v>
      </c>
      <c r="B103" s="10" t="s">
        <v>1176</v>
      </c>
      <c r="C103" s="10" t="s">
        <v>4213</v>
      </c>
      <c r="D103" s="10" t="s">
        <v>5085</v>
      </c>
      <c r="E103" s="10" t="s">
        <v>163</v>
      </c>
      <c r="F103" s="10" t="s">
        <v>163</v>
      </c>
      <c r="G103" s="10" t="s">
        <v>2025</v>
      </c>
      <c r="H103" s="10" t="s">
        <v>804</v>
      </c>
      <c r="I103" s="10" t="s">
        <v>2254</v>
      </c>
      <c r="J103" s="10" t="s">
        <v>4214</v>
      </c>
      <c r="K103" s="10" t="s">
        <v>4215</v>
      </c>
      <c r="L103" s="10" t="s">
        <v>4216</v>
      </c>
      <c r="P103" s="10" t="s">
        <v>4217</v>
      </c>
      <c r="Q103" s="10" t="s">
        <v>4218</v>
      </c>
      <c r="R103" s="10" t="s">
        <v>4219</v>
      </c>
      <c r="U103" s="10" t="s">
        <v>163</v>
      </c>
      <c r="V103" s="10" t="s">
        <v>4220</v>
      </c>
      <c r="W103" s="10" t="s">
        <v>1725</v>
      </c>
      <c r="X103" s="10" t="s">
        <v>4221</v>
      </c>
      <c r="Y103" s="10" t="s">
        <v>4222</v>
      </c>
      <c r="AC103" s="10" t="s">
        <v>4223</v>
      </c>
      <c r="AD103" s="10" t="s">
        <v>4217</v>
      </c>
      <c r="AE103" s="10" t="s">
        <v>4224</v>
      </c>
      <c r="AF103" s="10" t="s">
        <v>4225</v>
      </c>
      <c r="AH103" s="10" t="s">
        <v>4226</v>
      </c>
      <c r="AI103" s="10" t="s">
        <v>4227</v>
      </c>
      <c r="AJ103" s="10" t="s">
        <v>4228</v>
      </c>
      <c r="AK103" s="10" t="s">
        <v>4229</v>
      </c>
      <c r="AR103" s="10" t="s">
        <v>4230</v>
      </c>
      <c r="AX103" s="13"/>
      <c r="AZ103" s="13"/>
      <c r="BB103" s="10">
        <v>0</v>
      </c>
      <c r="BC103" s="13">
        <v>40462</v>
      </c>
      <c r="BD103" s="13"/>
      <c r="BE103" s="10">
        <v>1</v>
      </c>
      <c r="BF103" s="10">
        <v>1</v>
      </c>
      <c r="BG103" s="10">
        <v>1</v>
      </c>
      <c r="BH103" s="13"/>
      <c r="BI103" s="13"/>
      <c r="BJ103" s="13"/>
      <c r="BK103" s="10">
        <v>0</v>
      </c>
      <c r="BL103" s="10">
        <v>0</v>
      </c>
      <c r="BM103" s="10">
        <v>30067</v>
      </c>
      <c r="BN103" s="10">
        <v>102</v>
      </c>
    </row>
    <row r="104" spans="1:66" x14ac:dyDescent="0.2">
      <c r="A104" s="10" t="str">
        <f>TRIM(Tabulka_Dotaz_z_SqlDivadla[[#This Row],[ID2]])</f>
        <v>01/103311</v>
      </c>
      <c r="B104" s="10" t="s">
        <v>1228</v>
      </c>
      <c r="C104" s="10" t="s">
        <v>4265</v>
      </c>
      <c r="D104" s="10" t="s">
        <v>5085</v>
      </c>
      <c r="E104" s="10" t="s">
        <v>163</v>
      </c>
      <c r="F104" s="10" t="s">
        <v>163</v>
      </c>
      <c r="G104" s="10" t="s">
        <v>4006</v>
      </c>
      <c r="H104" s="10" t="s">
        <v>789</v>
      </c>
      <c r="I104" s="10" t="s">
        <v>2486</v>
      </c>
      <c r="J104" s="10" t="s">
        <v>4266</v>
      </c>
      <c r="K104" s="10" t="s">
        <v>4267</v>
      </c>
      <c r="L104" s="10" t="s">
        <v>4268</v>
      </c>
      <c r="P104" s="10" t="s">
        <v>4269</v>
      </c>
      <c r="Q104" s="10" t="s">
        <v>2491</v>
      </c>
      <c r="R104" s="10" t="s">
        <v>4270</v>
      </c>
      <c r="U104" s="10" t="s">
        <v>163</v>
      </c>
      <c r="V104" s="10" t="s">
        <v>4271</v>
      </c>
      <c r="X104" s="10" t="s">
        <v>7059</v>
      </c>
      <c r="Y104" s="10" t="s">
        <v>4268</v>
      </c>
      <c r="AC104" s="10" t="s">
        <v>4093</v>
      </c>
      <c r="AD104" s="10" t="s">
        <v>4269</v>
      </c>
      <c r="AE104" s="10" t="s">
        <v>4272</v>
      </c>
      <c r="AF104" s="10" t="s">
        <v>4273</v>
      </c>
      <c r="AH104" s="10" t="s">
        <v>4274</v>
      </c>
      <c r="AI104" s="10" t="s">
        <v>7060</v>
      </c>
      <c r="AJ104" s="10" t="s">
        <v>4275</v>
      </c>
      <c r="AK104" s="10" t="s">
        <v>4276</v>
      </c>
      <c r="AR104" s="10" t="s">
        <v>4277</v>
      </c>
      <c r="AX104" s="13"/>
      <c r="AZ104" s="13"/>
      <c r="BB104" s="10">
        <v>0</v>
      </c>
      <c r="BC104" s="13">
        <v>40462</v>
      </c>
      <c r="BD104" s="13"/>
      <c r="BE104" s="10">
        <v>1</v>
      </c>
      <c r="BF104" s="10">
        <v>1</v>
      </c>
      <c r="BG104" s="10">
        <v>1</v>
      </c>
      <c r="BH104" s="13"/>
      <c r="BI104" s="13"/>
      <c r="BJ104" s="13"/>
      <c r="BK104" s="10">
        <v>0</v>
      </c>
      <c r="BL104" s="10">
        <v>0</v>
      </c>
      <c r="BM104" s="10">
        <v>30010</v>
      </c>
      <c r="BN104" s="10">
        <v>103</v>
      </c>
    </row>
    <row r="105" spans="1:66" x14ac:dyDescent="0.2">
      <c r="A105" s="10" t="str">
        <f>TRIM(Tabulka_Dotaz_z_SqlDivadla[[#This Row],[ID2]])</f>
        <v>01/104311</v>
      </c>
      <c r="B105" s="10" t="s">
        <v>4186</v>
      </c>
      <c r="C105" s="10" t="s">
        <v>4187</v>
      </c>
      <c r="D105" s="10" t="s">
        <v>5085</v>
      </c>
      <c r="E105" s="10" t="s">
        <v>163</v>
      </c>
      <c r="F105" s="10" t="s">
        <v>163</v>
      </c>
      <c r="G105" s="10" t="s">
        <v>2025</v>
      </c>
      <c r="H105" s="10" t="s">
        <v>789</v>
      </c>
      <c r="I105" s="10" t="s">
        <v>2486</v>
      </c>
      <c r="J105" s="10" t="s">
        <v>191</v>
      </c>
      <c r="K105" s="10" t="s">
        <v>4188</v>
      </c>
      <c r="L105" s="10" t="s">
        <v>4189</v>
      </c>
      <c r="P105" s="10" t="s">
        <v>2490</v>
      </c>
      <c r="Q105" s="10" t="s">
        <v>2491</v>
      </c>
      <c r="U105" s="10" t="s">
        <v>163</v>
      </c>
      <c r="V105" s="10" t="s">
        <v>4190</v>
      </c>
      <c r="X105" s="10" t="s">
        <v>4191</v>
      </c>
      <c r="AE105" s="10" t="s">
        <v>4192</v>
      </c>
      <c r="AI105" s="10" t="s">
        <v>4193</v>
      </c>
      <c r="AJ105" s="10" t="s">
        <v>4194</v>
      </c>
      <c r="AK105" s="10" t="s">
        <v>4195</v>
      </c>
      <c r="AX105" s="13"/>
      <c r="AZ105" s="13"/>
      <c r="BB105" s="10">
        <v>0</v>
      </c>
      <c r="BC105" s="13">
        <v>40462</v>
      </c>
      <c r="BD105" s="13"/>
      <c r="BE105" s="10">
        <v>0</v>
      </c>
      <c r="BF105" s="10">
        <v>1</v>
      </c>
      <c r="BG105" s="10">
        <v>1</v>
      </c>
      <c r="BH105" s="13"/>
      <c r="BI105" s="13"/>
      <c r="BJ105" s="13"/>
      <c r="BK105" s="10">
        <v>1</v>
      </c>
      <c r="BL105" s="10">
        <v>0</v>
      </c>
      <c r="BM105" s="10">
        <v>30009</v>
      </c>
      <c r="BN105" s="10">
        <v>104</v>
      </c>
    </row>
    <row r="106" spans="1:66" x14ac:dyDescent="0.2">
      <c r="A106" s="10" t="str">
        <f>TRIM(Tabulka_Dotaz_z_SqlDivadla[[#This Row],[ID2]])</f>
        <v>01/105311</v>
      </c>
      <c r="B106" s="10" t="s">
        <v>1109</v>
      </c>
      <c r="C106" s="10" t="s">
        <v>4084</v>
      </c>
      <c r="D106" s="10" t="s">
        <v>3206</v>
      </c>
      <c r="E106" s="10" t="s">
        <v>163</v>
      </c>
      <c r="F106" s="10" t="s">
        <v>163</v>
      </c>
      <c r="G106" s="10" t="s">
        <v>1849</v>
      </c>
      <c r="H106" s="10" t="s">
        <v>789</v>
      </c>
      <c r="I106" s="10" t="s">
        <v>2486</v>
      </c>
      <c r="J106" s="10" t="s">
        <v>4085</v>
      </c>
      <c r="K106" s="10" t="s">
        <v>5929</v>
      </c>
      <c r="L106" s="10" t="s">
        <v>4086</v>
      </c>
      <c r="P106" s="10" t="s">
        <v>4087</v>
      </c>
      <c r="Q106" s="10" t="s">
        <v>4088</v>
      </c>
      <c r="R106" s="10" t="s">
        <v>4089</v>
      </c>
      <c r="U106" s="10" t="s">
        <v>163</v>
      </c>
      <c r="V106" s="10" t="s">
        <v>4090</v>
      </c>
      <c r="X106" s="10" t="s">
        <v>4091</v>
      </c>
      <c r="Y106" s="10" t="s">
        <v>4092</v>
      </c>
      <c r="AC106" s="10" t="s">
        <v>4093</v>
      </c>
      <c r="AD106" s="10" t="s">
        <v>4087</v>
      </c>
      <c r="AE106" s="10" t="s">
        <v>5930</v>
      </c>
      <c r="AF106" s="10" t="s">
        <v>4094</v>
      </c>
      <c r="AI106" s="10" t="s">
        <v>4095</v>
      </c>
      <c r="AJ106" s="10" t="s">
        <v>5931</v>
      </c>
      <c r="AK106" s="10" t="s">
        <v>4091</v>
      </c>
      <c r="AR106" s="10" t="s">
        <v>4096</v>
      </c>
      <c r="AX106" s="13"/>
      <c r="AZ106" s="13"/>
      <c r="BB106" s="10">
        <v>2</v>
      </c>
      <c r="BC106" s="13">
        <v>40829</v>
      </c>
      <c r="BD106" s="13"/>
      <c r="BE106" s="10">
        <v>1</v>
      </c>
      <c r="BF106" s="10">
        <v>1</v>
      </c>
      <c r="BG106" s="10">
        <v>1</v>
      </c>
      <c r="BH106" s="13"/>
      <c r="BI106" s="13"/>
      <c r="BJ106" s="13"/>
      <c r="BK106" s="10">
        <v>0</v>
      </c>
      <c r="BL106" s="10">
        <v>0</v>
      </c>
      <c r="BN106" s="10">
        <v>105</v>
      </c>
    </row>
    <row r="107" spans="1:66" x14ac:dyDescent="0.2">
      <c r="A107" s="10" t="str">
        <f>TRIM(Tabulka_Dotaz_z_SqlDivadla[[#This Row],[ID2]])</f>
        <v>01/106311</v>
      </c>
      <c r="B107" s="10" t="s">
        <v>4128</v>
      </c>
      <c r="C107" s="10" t="s">
        <v>4129</v>
      </c>
      <c r="D107" s="10" t="s">
        <v>3289</v>
      </c>
      <c r="E107" s="10" t="s">
        <v>163</v>
      </c>
      <c r="F107" s="10" t="s">
        <v>163</v>
      </c>
      <c r="G107" s="10" t="s">
        <v>1737</v>
      </c>
      <c r="H107" s="10" t="s">
        <v>789</v>
      </c>
      <c r="I107" s="10" t="s">
        <v>2486</v>
      </c>
      <c r="J107" s="10" t="s">
        <v>4130</v>
      </c>
      <c r="K107" s="10" t="s">
        <v>5927</v>
      </c>
      <c r="L107" s="10" t="s">
        <v>4131</v>
      </c>
      <c r="P107" s="10" t="s">
        <v>4132</v>
      </c>
      <c r="Q107" s="10" t="s">
        <v>2491</v>
      </c>
      <c r="R107" s="10" t="s">
        <v>4133</v>
      </c>
      <c r="U107" s="10" t="s">
        <v>4134</v>
      </c>
      <c r="V107" s="10" t="s">
        <v>4135</v>
      </c>
      <c r="X107" s="10" t="s">
        <v>4136</v>
      </c>
      <c r="Y107" s="10" t="s">
        <v>4137</v>
      </c>
      <c r="AC107" s="10" t="s">
        <v>4093</v>
      </c>
      <c r="AD107" s="10" t="s">
        <v>4132</v>
      </c>
      <c r="AE107" s="10" t="s">
        <v>4138</v>
      </c>
      <c r="AH107" s="10" t="s">
        <v>4139</v>
      </c>
      <c r="AI107" s="10" t="s">
        <v>4140</v>
      </c>
      <c r="AJ107" s="10" t="s">
        <v>7061</v>
      </c>
      <c r="AK107" s="10" t="s">
        <v>4141</v>
      </c>
      <c r="AR107" s="10" t="s">
        <v>4142</v>
      </c>
      <c r="AX107" s="13"/>
      <c r="AZ107" s="13"/>
      <c r="BB107" s="10">
        <v>2</v>
      </c>
      <c r="BC107" s="13">
        <v>40462</v>
      </c>
      <c r="BD107" s="13"/>
      <c r="BE107" s="10">
        <v>0</v>
      </c>
      <c r="BF107" s="10">
        <v>1</v>
      </c>
      <c r="BG107" s="10">
        <v>0</v>
      </c>
      <c r="BH107" s="13"/>
      <c r="BI107" s="13"/>
      <c r="BJ107" s="13"/>
      <c r="BK107" s="10">
        <v>0</v>
      </c>
      <c r="BL107" s="10">
        <v>0</v>
      </c>
      <c r="BN107" s="10">
        <v>106</v>
      </c>
    </row>
    <row r="108" spans="1:66" x14ac:dyDescent="0.2">
      <c r="A108" s="10" t="str">
        <f>TRIM(Tabulka_Dotaz_z_SqlDivadla[[#This Row],[ID2]])</f>
        <v>01/107311</v>
      </c>
      <c r="B108" s="10" t="s">
        <v>1241</v>
      </c>
      <c r="C108" s="10" t="s">
        <v>4231</v>
      </c>
      <c r="D108" s="10" t="s">
        <v>3206</v>
      </c>
      <c r="E108" s="10" t="s">
        <v>163</v>
      </c>
      <c r="F108" s="10" t="s">
        <v>163</v>
      </c>
      <c r="G108" s="10" t="s">
        <v>1849</v>
      </c>
      <c r="H108" s="10" t="s">
        <v>789</v>
      </c>
      <c r="I108" s="10" t="s">
        <v>2486</v>
      </c>
      <c r="J108" s="10" t="s">
        <v>4232</v>
      </c>
      <c r="K108" s="10" t="s">
        <v>4233</v>
      </c>
      <c r="L108" s="10" t="s">
        <v>4234</v>
      </c>
      <c r="P108" s="10" t="s">
        <v>2490</v>
      </c>
      <c r="Q108" s="10" t="s">
        <v>2491</v>
      </c>
      <c r="U108" s="10" t="s">
        <v>163</v>
      </c>
      <c r="V108" s="10" t="s">
        <v>4235</v>
      </c>
      <c r="X108" s="10" t="s">
        <v>7062</v>
      </c>
      <c r="AE108" s="10" t="s">
        <v>7063</v>
      </c>
      <c r="AF108" s="10" t="s">
        <v>4060</v>
      </c>
      <c r="AH108" s="10" t="s">
        <v>2550</v>
      </c>
      <c r="AI108" s="10" t="s">
        <v>7064</v>
      </c>
      <c r="AJ108" s="10" t="s">
        <v>7065</v>
      </c>
      <c r="AK108" s="10" t="s">
        <v>2492</v>
      </c>
      <c r="AL108" s="10" t="s">
        <v>4236</v>
      </c>
      <c r="AM108" s="10" t="s">
        <v>2491</v>
      </c>
      <c r="AQ108" s="10" t="s">
        <v>4237</v>
      </c>
      <c r="AX108" s="13"/>
      <c r="AZ108" s="13"/>
      <c r="BB108" s="10">
        <v>0</v>
      </c>
      <c r="BC108" s="13">
        <v>40829</v>
      </c>
      <c r="BD108" s="13"/>
      <c r="BE108" s="10">
        <v>0</v>
      </c>
      <c r="BF108" s="10">
        <v>1</v>
      </c>
      <c r="BG108" s="10">
        <v>0</v>
      </c>
      <c r="BH108" s="13"/>
      <c r="BI108" s="13"/>
      <c r="BJ108" s="13"/>
      <c r="BK108" s="10">
        <v>0</v>
      </c>
      <c r="BL108" s="10">
        <v>0</v>
      </c>
      <c r="BN108" s="10">
        <v>107</v>
      </c>
    </row>
    <row r="109" spans="1:66" x14ac:dyDescent="0.2">
      <c r="A109" s="10" t="str">
        <f>TRIM(Tabulka_Dotaz_z_SqlDivadla[[#This Row],[ID2]])</f>
        <v>01/108311</v>
      </c>
      <c r="B109" s="10" t="s">
        <v>1212</v>
      </c>
      <c r="C109" s="10" t="s">
        <v>4238</v>
      </c>
      <c r="D109" s="10" t="s">
        <v>3217</v>
      </c>
      <c r="E109" s="10" t="s">
        <v>163</v>
      </c>
      <c r="F109" s="10" t="s">
        <v>163</v>
      </c>
      <c r="G109" s="10" t="s">
        <v>1887</v>
      </c>
      <c r="H109" s="10" t="s">
        <v>789</v>
      </c>
      <c r="I109" s="10" t="s">
        <v>2486</v>
      </c>
      <c r="J109" s="10" t="s">
        <v>4239</v>
      </c>
      <c r="K109" s="10" t="s">
        <v>4240</v>
      </c>
      <c r="L109" s="10" t="s">
        <v>4241</v>
      </c>
      <c r="P109" s="10" t="s">
        <v>4242</v>
      </c>
      <c r="Q109" s="10" t="s">
        <v>4243</v>
      </c>
      <c r="R109" s="10" t="s">
        <v>4244</v>
      </c>
      <c r="U109" s="10" t="s">
        <v>163</v>
      </c>
      <c r="V109" s="10" t="s">
        <v>4245</v>
      </c>
      <c r="X109" s="10" t="s">
        <v>4246</v>
      </c>
      <c r="Y109" s="10" t="s">
        <v>4247</v>
      </c>
      <c r="AC109" s="10" t="s">
        <v>4248</v>
      </c>
      <c r="AD109" s="10" t="s">
        <v>4242</v>
      </c>
      <c r="AE109" s="10" t="s">
        <v>4249</v>
      </c>
      <c r="AH109" s="10" t="s">
        <v>4250</v>
      </c>
      <c r="AI109" s="10" t="s">
        <v>4251</v>
      </c>
      <c r="AJ109" s="10" t="s">
        <v>1725</v>
      </c>
      <c r="AK109" s="10" t="s">
        <v>4246</v>
      </c>
      <c r="AR109" s="10" t="s">
        <v>4252</v>
      </c>
      <c r="AX109" s="13"/>
      <c r="AZ109" s="13"/>
      <c r="BB109" s="10">
        <v>0</v>
      </c>
      <c r="BC109" s="13">
        <v>40462</v>
      </c>
      <c r="BD109" s="13"/>
      <c r="BE109" s="10">
        <v>1</v>
      </c>
      <c r="BF109" s="10">
        <v>1</v>
      </c>
      <c r="BG109" s="10">
        <v>1</v>
      </c>
      <c r="BH109" s="13"/>
      <c r="BI109" s="13"/>
      <c r="BJ109" s="13"/>
      <c r="BK109" s="10">
        <v>0</v>
      </c>
      <c r="BL109" s="10">
        <v>1</v>
      </c>
      <c r="BN109" s="10">
        <v>108</v>
      </c>
    </row>
    <row r="110" spans="1:66" x14ac:dyDescent="0.2">
      <c r="A110" s="10" t="str">
        <f>TRIM(Tabulka_Dotaz_z_SqlDivadla[[#This Row],[ID2]])</f>
        <v>01/109312</v>
      </c>
      <c r="B110" s="10" t="s">
        <v>1270</v>
      </c>
      <c r="C110" s="10" t="s">
        <v>4278</v>
      </c>
      <c r="D110" s="10" t="s">
        <v>1737</v>
      </c>
      <c r="E110" s="10" t="s">
        <v>163</v>
      </c>
      <c r="F110" s="10" t="s">
        <v>163</v>
      </c>
      <c r="G110" s="10" t="s">
        <v>1831</v>
      </c>
      <c r="H110" s="10" t="s">
        <v>789</v>
      </c>
      <c r="I110" s="10" t="s">
        <v>4279</v>
      </c>
      <c r="J110" s="10" t="s">
        <v>4280</v>
      </c>
      <c r="K110" s="10" t="s">
        <v>4281</v>
      </c>
      <c r="L110" s="10" t="s">
        <v>4282</v>
      </c>
      <c r="P110" s="10" t="s">
        <v>4283</v>
      </c>
      <c r="Q110" s="10" t="s">
        <v>4284</v>
      </c>
      <c r="R110" s="10" t="s">
        <v>4285</v>
      </c>
      <c r="U110" s="10" t="s">
        <v>163</v>
      </c>
      <c r="V110" s="10" t="s">
        <v>4286</v>
      </c>
      <c r="X110" s="10" t="s">
        <v>4287</v>
      </c>
      <c r="Y110" s="10" t="s">
        <v>4288</v>
      </c>
      <c r="AC110" s="10" t="s">
        <v>4289</v>
      </c>
      <c r="AD110" s="10" t="s">
        <v>4283</v>
      </c>
      <c r="AE110" s="10" t="s">
        <v>4290</v>
      </c>
      <c r="AH110" s="10" t="s">
        <v>4291</v>
      </c>
      <c r="AI110" s="10" t="s">
        <v>4292</v>
      </c>
      <c r="AK110" s="10" t="s">
        <v>4287</v>
      </c>
      <c r="AR110" s="10" t="s">
        <v>4293</v>
      </c>
      <c r="AV110" s="10" t="s">
        <v>4292</v>
      </c>
      <c r="AX110" s="13"/>
      <c r="AZ110" s="13"/>
      <c r="BB110" s="10">
        <v>0</v>
      </c>
      <c r="BC110" s="13">
        <v>40462</v>
      </c>
      <c r="BD110" s="13"/>
      <c r="BE110" s="10">
        <v>0</v>
      </c>
      <c r="BF110" s="10">
        <v>1</v>
      </c>
      <c r="BG110" s="10">
        <v>1</v>
      </c>
      <c r="BH110" s="13"/>
      <c r="BI110" s="13"/>
      <c r="BJ110" s="13"/>
      <c r="BK110" s="10">
        <v>0</v>
      </c>
      <c r="BL110" s="10">
        <v>0</v>
      </c>
      <c r="BN110" s="10">
        <v>109</v>
      </c>
    </row>
    <row r="111" spans="1:66" x14ac:dyDescent="0.2">
      <c r="A111" s="10" t="str">
        <f>TRIM(Tabulka_Dotaz_z_SqlDivadla[[#This Row],[ID2]])</f>
        <v>01/110315</v>
      </c>
      <c r="B111" s="10" t="s">
        <v>4294</v>
      </c>
      <c r="C111" s="10" t="s">
        <v>4295</v>
      </c>
      <c r="D111" s="10" t="s">
        <v>3206</v>
      </c>
      <c r="E111" s="10" t="s">
        <v>163</v>
      </c>
      <c r="F111" s="10" t="s">
        <v>163</v>
      </c>
      <c r="G111" s="10" t="s">
        <v>1849</v>
      </c>
      <c r="H111" s="10" t="s">
        <v>789</v>
      </c>
      <c r="I111" s="10" t="s">
        <v>2680</v>
      </c>
      <c r="J111" s="10" t="s">
        <v>4296</v>
      </c>
      <c r="K111" s="10" t="s">
        <v>5932</v>
      </c>
      <c r="L111" s="10" t="s">
        <v>4297</v>
      </c>
      <c r="P111" s="10" t="s">
        <v>4298</v>
      </c>
      <c r="Q111" s="10" t="s">
        <v>4299</v>
      </c>
      <c r="R111" s="10" t="s">
        <v>4300</v>
      </c>
      <c r="S111" s="10" t="s">
        <v>4312</v>
      </c>
      <c r="U111" s="10" t="s">
        <v>163</v>
      </c>
      <c r="V111" s="10" t="s">
        <v>4301</v>
      </c>
      <c r="W111" s="10" t="s">
        <v>5933</v>
      </c>
      <c r="X111" s="10" t="s">
        <v>4302</v>
      </c>
      <c r="Y111" s="10" t="s">
        <v>4303</v>
      </c>
      <c r="AC111" s="10" t="s">
        <v>4304</v>
      </c>
      <c r="AD111" s="10" t="s">
        <v>4298</v>
      </c>
      <c r="AE111" s="10" t="s">
        <v>7076</v>
      </c>
      <c r="AF111" s="10" t="s">
        <v>4306</v>
      </c>
      <c r="AH111" s="10" t="s">
        <v>4307</v>
      </c>
      <c r="AI111" s="10" t="s">
        <v>4308</v>
      </c>
      <c r="AJ111" s="10" t="s">
        <v>4309</v>
      </c>
      <c r="AK111" s="10" t="s">
        <v>4310</v>
      </c>
      <c r="AR111" s="10" t="s">
        <v>4311</v>
      </c>
      <c r="AS111" s="10" t="s">
        <v>4312</v>
      </c>
      <c r="AW111" s="10" t="s">
        <v>1725</v>
      </c>
      <c r="AX111" s="13"/>
      <c r="AZ111" s="13"/>
      <c r="BB111" s="10">
        <v>0</v>
      </c>
      <c r="BC111" s="13">
        <v>40829</v>
      </c>
      <c r="BD111" s="13"/>
      <c r="BE111" s="10">
        <v>1</v>
      </c>
      <c r="BF111" s="10">
        <v>1</v>
      </c>
      <c r="BG111" s="10">
        <v>0</v>
      </c>
      <c r="BH111" s="13"/>
      <c r="BI111" s="13"/>
      <c r="BJ111" s="13"/>
      <c r="BK111" s="10">
        <v>0</v>
      </c>
      <c r="BL111" s="10">
        <v>0</v>
      </c>
      <c r="BN111" s="10">
        <v>110</v>
      </c>
    </row>
    <row r="112" spans="1:66" x14ac:dyDescent="0.2">
      <c r="A112" s="10" t="str">
        <f>TRIM(Tabulka_Dotaz_z_SqlDivadla[[#This Row],[ID2]])</f>
        <v>01/111317</v>
      </c>
      <c r="B112" s="10" t="s">
        <v>1087</v>
      </c>
      <c r="C112" s="10" t="s">
        <v>4313</v>
      </c>
      <c r="D112" s="10" t="s">
        <v>4006</v>
      </c>
      <c r="E112" s="10" t="s">
        <v>163</v>
      </c>
      <c r="F112" s="10" t="s">
        <v>163</v>
      </c>
      <c r="G112" s="10" t="s">
        <v>4112</v>
      </c>
      <c r="H112" s="10" t="s">
        <v>789</v>
      </c>
      <c r="I112" s="10" t="s">
        <v>4314</v>
      </c>
      <c r="J112" s="10" t="s">
        <v>4315</v>
      </c>
      <c r="K112" s="10" t="s">
        <v>4316</v>
      </c>
      <c r="L112" s="10" t="s">
        <v>4317</v>
      </c>
      <c r="P112" s="10" t="s">
        <v>4318</v>
      </c>
      <c r="Q112" s="10" t="s">
        <v>4319</v>
      </c>
      <c r="R112" s="10" t="s">
        <v>4320</v>
      </c>
      <c r="U112" s="10" t="s">
        <v>163</v>
      </c>
      <c r="V112" s="10" t="s">
        <v>4321</v>
      </c>
      <c r="X112" s="10" t="s">
        <v>4322</v>
      </c>
      <c r="Y112" s="10" t="s">
        <v>4323</v>
      </c>
      <c r="AC112" s="10" t="s">
        <v>4324</v>
      </c>
      <c r="AD112" s="10" t="s">
        <v>4318</v>
      </c>
      <c r="AE112" s="10" t="s">
        <v>4325</v>
      </c>
      <c r="AH112" s="10" t="s">
        <v>4326</v>
      </c>
      <c r="AI112" s="10" t="s">
        <v>4327</v>
      </c>
      <c r="AJ112" s="10" t="s">
        <v>5928</v>
      </c>
      <c r="AK112" s="10" t="s">
        <v>4328</v>
      </c>
      <c r="AR112" s="10" t="s">
        <v>4329</v>
      </c>
      <c r="AX112" s="13"/>
      <c r="AZ112" s="13"/>
      <c r="BB112" s="10">
        <v>0</v>
      </c>
      <c r="BC112" s="13">
        <v>40462</v>
      </c>
      <c r="BD112" s="13"/>
      <c r="BE112" s="10">
        <v>1</v>
      </c>
      <c r="BF112" s="10">
        <v>1</v>
      </c>
      <c r="BG112" s="10">
        <v>1</v>
      </c>
      <c r="BH112" s="13"/>
      <c r="BI112" s="13"/>
      <c r="BJ112" s="13"/>
      <c r="BK112" s="10">
        <v>0</v>
      </c>
      <c r="BL112" s="10">
        <v>0</v>
      </c>
      <c r="BN112" s="10">
        <v>111</v>
      </c>
    </row>
    <row r="113" spans="1:66" x14ac:dyDescent="0.2">
      <c r="A113" s="10" t="str">
        <f>TRIM(Tabulka_Dotaz_z_SqlDivadla[[#This Row],[ID2]])</f>
        <v>01/112322</v>
      </c>
      <c r="B113" s="10" t="s">
        <v>1234</v>
      </c>
      <c r="C113" s="10" t="s">
        <v>4097</v>
      </c>
      <c r="D113" s="10" t="s">
        <v>3217</v>
      </c>
      <c r="E113" s="10" t="s">
        <v>163</v>
      </c>
      <c r="F113" s="10" t="s">
        <v>163</v>
      </c>
      <c r="G113" s="10" t="s">
        <v>1887</v>
      </c>
      <c r="H113" s="10" t="s">
        <v>812</v>
      </c>
      <c r="I113" s="10" t="s">
        <v>4098</v>
      </c>
      <c r="J113" s="10" t="s">
        <v>4099</v>
      </c>
      <c r="K113" s="10" t="s">
        <v>4100</v>
      </c>
      <c r="L113" s="10" t="s">
        <v>4101</v>
      </c>
      <c r="P113" s="10" t="s">
        <v>4102</v>
      </c>
      <c r="Q113" s="10" t="s">
        <v>4103</v>
      </c>
      <c r="R113" s="10" t="s">
        <v>4104</v>
      </c>
      <c r="U113" s="10" t="s">
        <v>163</v>
      </c>
      <c r="X113" s="10" t="s">
        <v>4105</v>
      </c>
      <c r="Y113" s="10" t="s">
        <v>4106</v>
      </c>
      <c r="AC113" s="10" t="s">
        <v>4107</v>
      </c>
      <c r="AD113" s="10" t="s">
        <v>4102</v>
      </c>
      <c r="AE113" s="10" t="s">
        <v>5934</v>
      </c>
      <c r="AF113" s="10" t="s">
        <v>7077</v>
      </c>
      <c r="AH113" s="10" t="s">
        <v>4108</v>
      </c>
      <c r="AI113" s="10" t="s">
        <v>4109</v>
      </c>
      <c r="AK113" s="10" t="s">
        <v>4105</v>
      </c>
      <c r="AR113" s="10" t="s">
        <v>4110</v>
      </c>
      <c r="AX113" s="13"/>
      <c r="AZ113" s="13"/>
      <c r="BB113" s="10">
        <v>0</v>
      </c>
      <c r="BC113" s="13">
        <v>40462</v>
      </c>
      <c r="BD113" s="13"/>
      <c r="BE113" s="10">
        <v>1</v>
      </c>
      <c r="BF113" s="10">
        <v>1</v>
      </c>
      <c r="BG113" s="10">
        <v>1</v>
      </c>
      <c r="BH113" s="13"/>
      <c r="BI113" s="13"/>
      <c r="BJ113" s="13"/>
      <c r="BK113" s="10">
        <v>0</v>
      </c>
      <c r="BL113" s="10">
        <v>0</v>
      </c>
      <c r="BN113" s="10">
        <v>112</v>
      </c>
    </row>
    <row r="114" spans="1:66" x14ac:dyDescent="0.2">
      <c r="A114" s="10" t="str">
        <f>TRIM(Tabulka_Dotaz_z_SqlDivadla[[#This Row],[ID2]])</f>
        <v>01/113322</v>
      </c>
      <c r="B114" s="10" t="s">
        <v>1168</v>
      </c>
      <c r="C114" s="10" t="s">
        <v>4111</v>
      </c>
      <c r="D114" s="10" t="s">
        <v>4006</v>
      </c>
      <c r="E114" s="10" t="s">
        <v>163</v>
      </c>
      <c r="F114" s="10" t="s">
        <v>163</v>
      </c>
      <c r="G114" s="10" t="s">
        <v>4112</v>
      </c>
      <c r="H114" s="10" t="s">
        <v>812</v>
      </c>
      <c r="I114" s="10" t="s">
        <v>4098</v>
      </c>
      <c r="J114" s="10" t="s">
        <v>4113</v>
      </c>
      <c r="K114" s="10" t="s">
        <v>5935</v>
      </c>
      <c r="L114" s="10" t="s">
        <v>4114</v>
      </c>
      <c r="P114" s="10" t="s">
        <v>4115</v>
      </c>
      <c r="Q114" s="10" t="s">
        <v>4116</v>
      </c>
      <c r="R114" s="10" t="s">
        <v>4117</v>
      </c>
      <c r="S114" s="10" t="s">
        <v>4118</v>
      </c>
      <c r="U114" s="10" t="s">
        <v>163</v>
      </c>
      <c r="V114" s="10" t="s">
        <v>4119</v>
      </c>
      <c r="X114" s="10" t="s">
        <v>4120</v>
      </c>
      <c r="Y114" s="10" t="s">
        <v>4121</v>
      </c>
      <c r="AC114" s="10" t="s">
        <v>4122</v>
      </c>
      <c r="AD114" s="10" t="s">
        <v>4115</v>
      </c>
      <c r="AE114" s="10" t="s">
        <v>7078</v>
      </c>
      <c r="AF114" s="10" t="s">
        <v>2436</v>
      </c>
      <c r="AH114" s="10" t="s">
        <v>4123</v>
      </c>
      <c r="AI114" s="10" t="s">
        <v>4124</v>
      </c>
      <c r="AJ114" s="10" t="s">
        <v>4125</v>
      </c>
      <c r="AK114" s="10" t="s">
        <v>4120</v>
      </c>
      <c r="AR114" s="10" t="s">
        <v>4126</v>
      </c>
      <c r="AS114" s="10" t="s">
        <v>4127</v>
      </c>
      <c r="AU114" s="10" t="s">
        <v>4123</v>
      </c>
      <c r="AX114" s="13"/>
      <c r="AZ114" s="13"/>
      <c r="BB114" s="10">
        <v>0</v>
      </c>
      <c r="BC114" s="13">
        <v>40462</v>
      </c>
      <c r="BD114" s="13"/>
      <c r="BE114" s="10">
        <v>1</v>
      </c>
      <c r="BF114" s="10">
        <v>1</v>
      </c>
      <c r="BG114" s="10">
        <v>1</v>
      </c>
      <c r="BH114" s="13"/>
      <c r="BI114" s="13"/>
      <c r="BJ114" s="13"/>
      <c r="BK114" s="10">
        <v>0</v>
      </c>
      <c r="BL114" s="10">
        <v>0</v>
      </c>
      <c r="BN114" s="10">
        <v>113</v>
      </c>
    </row>
    <row r="115" spans="1:66" x14ac:dyDescent="0.2">
      <c r="A115" s="10" t="str">
        <f>TRIM(Tabulka_Dotaz_z_SqlDivadla[[#This Row],[ID2]])</f>
        <v>01/114323</v>
      </c>
      <c r="B115" s="10" t="s">
        <v>1107</v>
      </c>
      <c r="C115" s="10" t="s">
        <v>4340</v>
      </c>
      <c r="D115" s="10" t="s">
        <v>5085</v>
      </c>
      <c r="E115" s="10" t="s">
        <v>163</v>
      </c>
      <c r="F115" s="10" t="s">
        <v>163</v>
      </c>
      <c r="G115" s="10" t="s">
        <v>4006</v>
      </c>
      <c r="H115" s="10" t="s">
        <v>812</v>
      </c>
      <c r="I115" s="10" t="s">
        <v>4341</v>
      </c>
      <c r="J115" s="10" t="s">
        <v>696</v>
      </c>
      <c r="K115" s="10" t="s">
        <v>4342</v>
      </c>
      <c r="L115" s="10" t="s">
        <v>4343</v>
      </c>
      <c r="P115" s="10" t="s">
        <v>4344</v>
      </c>
      <c r="Q115" s="10" t="s">
        <v>4345</v>
      </c>
      <c r="R115" s="10" t="s">
        <v>4346</v>
      </c>
      <c r="S115" s="10" t="s">
        <v>2436</v>
      </c>
      <c r="U115" s="10" t="s">
        <v>163</v>
      </c>
      <c r="V115" s="10" t="s">
        <v>4347</v>
      </c>
      <c r="W115" s="10" t="s">
        <v>1725</v>
      </c>
      <c r="X115" s="10" t="s">
        <v>7079</v>
      </c>
      <c r="Y115" s="10" t="s">
        <v>4348</v>
      </c>
      <c r="AC115" s="10" t="s">
        <v>4349</v>
      </c>
      <c r="AD115" s="10" t="s">
        <v>4344</v>
      </c>
      <c r="AE115" s="10" t="s">
        <v>4350</v>
      </c>
      <c r="AF115" s="10" t="s">
        <v>5936</v>
      </c>
      <c r="AH115" s="10" t="s">
        <v>7080</v>
      </c>
      <c r="AI115" s="10" t="s">
        <v>7081</v>
      </c>
      <c r="AJ115" s="10" t="s">
        <v>4351</v>
      </c>
      <c r="AK115" s="10" t="s">
        <v>4352</v>
      </c>
      <c r="AR115" s="10" t="s">
        <v>4353</v>
      </c>
      <c r="AV115" s="10" t="s">
        <v>4354</v>
      </c>
      <c r="AW115" s="10" t="s">
        <v>1725</v>
      </c>
      <c r="AX115" s="13"/>
      <c r="AZ115" s="13"/>
      <c r="BA115" s="10" t="s">
        <v>2196</v>
      </c>
      <c r="BB115" s="10">
        <v>0</v>
      </c>
      <c r="BC115" s="13">
        <v>40462</v>
      </c>
      <c r="BD115" s="13"/>
      <c r="BE115" s="10">
        <v>1</v>
      </c>
      <c r="BF115" s="10">
        <v>1</v>
      </c>
      <c r="BG115" s="10">
        <v>1</v>
      </c>
      <c r="BH115" s="13"/>
      <c r="BI115" s="13"/>
      <c r="BJ115" s="13"/>
      <c r="BK115" s="10">
        <v>0</v>
      </c>
      <c r="BL115" s="10">
        <v>0</v>
      </c>
      <c r="BM115" s="10">
        <v>30037</v>
      </c>
      <c r="BN115" s="10">
        <v>114</v>
      </c>
    </row>
    <row r="116" spans="1:66" x14ac:dyDescent="0.2">
      <c r="A116" s="10" t="str">
        <f>TRIM(Tabulka_Dotaz_z_SqlDivadla[[#This Row],[ID2]])</f>
        <v>01/115323</v>
      </c>
      <c r="B116" s="10" t="s">
        <v>1133</v>
      </c>
      <c r="C116" s="10" t="s">
        <v>4355</v>
      </c>
      <c r="D116" s="10" t="s">
        <v>5085</v>
      </c>
      <c r="E116" s="10" t="s">
        <v>163</v>
      </c>
      <c r="F116" s="10" t="s">
        <v>163</v>
      </c>
      <c r="G116" s="10" t="s">
        <v>4006</v>
      </c>
      <c r="H116" s="10" t="s">
        <v>812</v>
      </c>
      <c r="I116" s="10" t="s">
        <v>4341</v>
      </c>
      <c r="J116" s="10" t="s">
        <v>4356</v>
      </c>
      <c r="K116" s="10" t="s">
        <v>4357</v>
      </c>
      <c r="L116" s="10" t="s">
        <v>4358</v>
      </c>
      <c r="P116" s="10" t="s">
        <v>4359</v>
      </c>
      <c r="Q116" s="10" t="s">
        <v>4345</v>
      </c>
      <c r="R116" s="10" t="s">
        <v>4360</v>
      </c>
      <c r="U116" s="10" t="s">
        <v>163</v>
      </c>
      <c r="V116" s="10" t="s">
        <v>4361</v>
      </c>
      <c r="X116" s="10" t="s">
        <v>4362</v>
      </c>
      <c r="Y116" s="10" t="s">
        <v>4363</v>
      </c>
      <c r="AC116" s="10" t="s">
        <v>4349</v>
      </c>
      <c r="AD116" s="10" t="s">
        <v>4359</v>
      </c>
      <c r="AE116" s="10" t="s">
        <v>7082</v>
      </c>
      <c r="AH116" s="10" t="s">
        <v>7083</v>
      </c>
      <c r="AI116" s="10" t="s">
        <v>4364</v>
      </c>
      <c r="AK116" s="10" t="s">
        <v>4365</v>
      </c>
      <c r="AR116" s="10" t="s">
        <v>4366</v>
      </c>
      <c r="AW116" s="10" t="s">
        <v>4367</v>
      </c>
      <c r="AX116" s="13"/>
      <c r="AZ116" s="13"/>
      <c r="BB116" s="10">
        <v>0</v>
      </c>
      <c r="BC116" s="13">
        <v>40462</v>
      </c>
      <c r="BD116" s="13"/>
      <c r="BE116" s="10">
        <v>1</v>
      </c>
      <c r="BF116" s="10">
        <v>1</v>
      </c>
      <c r="BG116" s="10">
        <v>1</v>
      </c>
      <c r="BH116" s="13"/>
      <c r="BI116" s="13"/>
      <c r="BJ116" s="13"/>
      <c r="BK116" s="10">
        <v>0</v>
      </c>
      <c r="BL116" s="10">
        <v>0</v>
      </c>
      <c r="BM116" s="10">
        <v>30036</v>
      </c>
      <c r="BN116" s="10">
        <v>115</v>
      </c>
    </row>
    <row r="117" spans="1:66" x14ac:dyDescent="0.2">
      <c r="A117" s="10" t="str">
        <f>TRIM(Tabulka_Dotaz_z_SqlDivadla[[#This Row],[ID2]])</f>
        <v>01/116323</v>
      </c>
      <c r="B117" s="10" t="s">
        <v>4379</v>
      </c>
      <c r="D117" s="10" t="s">
        <v>163</v>
      </c>
      <c r="E117" s="10" t="s">
        <v>163</v>
      </c>
      <c r="F117" s="10" t="s">
        <v>163</v>
      </c>
      <c r="G117" s="10" t="s">
        <v>163</v>
      </c>
      <c r="H117" s="10" t="s">
        <v>812</v>
      </c>
      <c r="I117" s="10" t="s">
        <v>4341</v>
      </c>
      <c r="J117" s="10" t="s">
        <v>4380</v>
      </c>
      <c r="K117" s="10" t="s">
        <v>4381</v>
      </c>
      <c r="L117" s="10" t="s">
        <v>4382</v>
      </c>
      <c r="P117" s="10" t="s">
        <v>4383</v>
      </c>
      <c r="Q117" s="10" t="s">
        <v>4345</v>
      </c>
      <c r="U117" s="10" t="s">
        <v>163</v>
      </c>
      <c r="AJ117" s="10" t="s">
        <v>4384</v>
      </c>
      <c r="AR117" s="10" t="s">
        <v>4385</v>
      </c>
      <c r="AX117" s="13"/>
      <c r="AZ117" s="13">
        <v>39386</v>
      </c>
      <c r="BB117" s="10">
        <v>0</v>
      </c>
      <c r="BC117" s="13">
        <v>40462</v>
      </c>
      <c r="BD117" s="13"/>
      <c r="BE117" s="10">
        <v>0</v>
      </c>
      <c r="BF117" s="10">
        <v>1</v>
      </c>
      <c r="BG117" s="10">
        <v>0</v>
      </c>
      <c r="BH117" s="13"/>
      <c r="BI117" s="13"/>
      <c r="BJ117" s="13"/>
      <c r="BK117" s="10">
        <v>1</v>
      </c>
      <c r="BL117" s="10">
        <v>0</v>
      </c>
      <c r="BN117" s="10">
        <v>116</v>
      </c>
    </row>
    <row r="118" spans="1:66" x14ac:dyDescent="0.2">
      <c r="A118" s="10" t="str">
        <f>TRIM(Tabulka_Dotaz_z_SqlDivadla[[#This Row],[ID2]])</f>
        <v>01/117323</v>
      </c>
      <c r="B118" s="10" t="s">
        <v>4386</v>
      </c>
      <c r="C118" s="10" t="s">
        <v>4387</v>
      </c>
      <c r="D118" s="10" t="s">
        <v>5085</v>
      </c>
      <c r="E118" s="10" t="s">
        <v>163</v>
      </c>
      <c r="F118" s="10" t="s">
        <v>163</v>
      </c>
      <c r="G118" s="10" t="s">
        <v>4006</v>
      </c>
      <c r="H118" s="10" t="s">
        <v>812</v>
      </c>
      <c r="I118" s="10" t="s">
        <v>4341</v>
      </c>
      <c r="J118" s="10" t="s">
        <v>4388</v>
      </c>
      <c r="K118" s="10" t="s">
        <v>4389</v>
      </c>
      <c r="L118" s="10" t="s">
        <v>4390</v>
      </c>
      <c r="P118" s="10" t="s">
        <v>4391</v>
      </c>
      <c r="Q118" s="10" t="s">
        <v>4345</v>
      </c>
      <c r="R118" s="10" t="s">
        <v>4392</v>
      </c>
      <c r="U118" s="10" t="s">
        <v>163</v>
      </c>
      <c r="V118" s="10" t="s">
        <v>4393</v>
      </c>
      <c r="X118" s="10" t="s">
        <v>4394</v>
      </c>
      <c r="Y118" s="10" t="s">
        <v>4395</v>
      </c>
      <c r="AC118" s="10" t="s">
        <v>4349</v>
      </c>
      <c r="AD118" s="10" t="s">
        <v>4391</v>
      </c>
      <c r="AE118" s="10" t="s">
        <v>4396</v>
      </c>
      <c r="AF118" s="10" t="s">
        <v>4397</v>
      </c>
      <c r="AH118" s="10" t="s">
        <v>4398</v>
      </c>
      <c r="AI118" s="10" t="s">
        <v>4399</v>
      </c>
      <c r="AJ118" s="10" t="s">
        <v>4400</v>
      </c>
      <c r="AK118" s="10" t="s">
        <v>4401</v>
      </c>
      <c r="AX118" s="13"/>
      <c r="AZ118" s="13"/>
      <c r="BB118" s="10">
        <v>0</v>
      </c>
      <c r="BC118" s="13">
        <v>40462</v>
      </c>
      <c r="BD118" s="13"/>
      <c r="BE118" s="10">
        <v>1</v>
      </c>
      <c r="BF118" s="10">
        <v>1</v>
      </c>
      <c r="BG118" s="10">
        <v>0</v>
      </c>
      <c r="BH118" s="13"/>
      <c r="BI118" s="13"/>
      <c r="BJ118" s="13"/>
      <c r="BK118" s="10">
        <v>0</v>
      </c>
      <c r="BL118" s="10">
        <v>1</v>
      </c>
      <c r="BN118" s="10">
        <v>117</v>
      </c>
    </row>
    <row r="119" spans="1:66" x14ac:dyDescent="0.2">
      <c r="A119" s="10" t="str">
        <f>TRIM(Tabulka_Dotaz_z_SqlDivadla[[#This Row],[ID2]])</f>
        <v>01/118411</v>
      </c>
      <c r="B119" s="10" t="s">
        <v>1101</v>
      </c>
      <c r="C119" s="10" t="s">
        <v>4407</v>
      </c>
      <c r="D119" s="10" t="s">
        <v>5085</v>
      </c>
      <c r="E119" s="10" t="s">
        <v>163</v>
      </c>
      <c r="F119" s="10" t="s">
        <v>163</v>
      </c>
      <c r="G119" s="10" t="s">
        <v>2025</v>
      </c>
      <c r="H119" s="10" t="s">
        <v>803</v>
      </c>
      <c r="I119" s="10" t="s">
        <v>1934</v>
      </c>
      <c r="J119" s="10" t="s">
        <v>4408</v>
      </c>
      <c r="K119" s="10" t="s">
        <v>4409</v>
      </c>
      <c r="L119" s="10" t="s">
        <v>4410</v>
      </c>
      <c r="P119" s="10" t="s">
        <v>4411</v>
      </c>
      <c r="Q119" s="10" t="s">
        <v>4412</v>
      </c>
      <c r="R119" s="10" t="s">
        <v>4413</v>
      </c>
      <c r="U119" s="10" t="s">
        <v>163</v>
      </c>
      <c r="V119" s="10" t="s">
        <v>4414</v>
      </c>
      <c r="X119" s="10" t="s">
        <v>4415</v>
      </c>
      <c r="Y119" s="10" t="s">
        <v>4416</v>
      </c>
      <c r="AC119" s="10" t="s">
        <v>4417</v>
      </c>
      <c r="AD119" s="10" t="s">
        <v>4411</v>
      </c>
      <c r="AE119" s="10" t="s">
        <v>7084</v>
      </c>
      <c r="AF119" s="10" t="s">
        <v>5937</v>
      </c>
      <c r="AH119" s="10" t="s">
        <v>4418</v>
      </c>
      <c r="AI119" s="10" t="s">
        <v>7085</v>
      </c>
      <c r="AJ119" s="10" t="s">
        <v>7086</v>
      </c>
      <c r="AK119" s="10" t="s">
        <v>4419</v>
      </c>
      <c r="AR119" s="10" t="s">
        <v>4420</v>
      </c>
      <c r="AX119" s="13"/>
      <c r="AZ119" s="13"/>
      <c r="BB119" s="10">
        <v>0</v>
      </c>
      <c r="BC119" s="13">
        <v>40462</v>
      </c>
      <c r="BD119" s="13"/>
      <c r="BE119" s="10">
        <v>1</v>
      </c>
      <c r="BF119" s="10">
        <v>1</v>
      </c>
      <c r="BG119" s="10">
        <v>1</v>
      </c>
      <c r="BH119" s="13"/>
      <c r="BI119" s="13"/>
      <c r="BJ119" s="13"/>
      <c r="BK119" s="10">
        <v>0</v>
      </c>
      <c r="BL119" s="10">
        <v>0</v>
      </c>
      <c r="BM119" s="10">
        <v>30014</v>
      </c>
      <c r="BN119" s="10">
        <v>118</v>
      </c>
    </row>
    <row r="120" spans="1:66" x14ac:dyDescent="0.2">
      <c r="A120" s="10" t="str">
        <f>TRIM(Tabulka_Dotaz_z_SqlDivadla[[#This Row],[ID2]])</f>
        <v>01/119412</v>
      </c>
      <c r="B120" s="10" t="s">
        <v>1099</v>
      </c>
      <c r="C120" s="10" t="s">
        <v>1960</v>
      </c>
      <c r="D120" s="10" t="s">
        <v>1737</v>
      </c>
      <c r="E120" s="10" t="s">
        <v>163</v>
      </c>
      <c r="F120" s="10" t="s">
        <v>163</v>
      </c>
      <c r="G120" s="10" t="s">
        <v>1831</v>
      </c>
      <c r="H120" s="10" t="s">
        <v>803</v>
      </c>
      <c r="I120" s="10" t="s">
        <v>4422</v>
      </c>
      <c r="J120" s="10" t="s">
        <v>4491</v>
      </c>
      <c r="K120" s="10" t="s">
        <v>4491</v>
      </c>
      <c r="L120" s="10" t="s">
        <v>4492</v>
      </c>
      <c r="P120" s="10" t="s">
        <v>4493</v>
      </c>
      <c r="Q120" s="10" t="s">
        <v>4427</v>
      </c>
      <c r="R120" s="10" t="s">
        <v>1963</v>
      </c>
      <c r="U120" s="10" t="s">
        <v>163</v>
      </c>
      <c r="V120" s="10" t="s">
        <v>4494</v>
      </c>
      <c r="W120" s="10" t="s">
        <v>7087</v>
      </c>
      <c r="X120" s="10" t="s">
        <v>7088</v>
      </c>
      <c r="Y120" s="10" t="s">
        <v>4495</v>
      </c>
      <c r="AC120" s="10" t="s">
        <v>4431</v>
      </c>
      <c r="AD120" s="10" t="s">
        <v>4493</v>
      </c>
      <c r="AE120" s="10" t="s">
        <v>7089</v>
      </c>
      <c r="AF120" s="10" t="s">
        <v>1969</v>
      </c>
      <c r="AH120" s="10" t="s">
        <v>4496</v>
      </c>
      <c r="AI120" s="10" t="s">
        <v>7090</v>
      </c>
      <c r="AJ120" s="10" t="s">
        <v>5938</v>
      </c>
      <c r="AK120" s="10" t="s">
        <v>4497</v>
      </c>
      <c r="AL120" s="10" t="s">
        <v>4498</v>
      </c>
      <c r="AM120" s="10" t="s">
        <v>4499</v>
      </c>
      <c r="AQ120" s="10" t="s">
        <v>1974</v>
      </c>
      <c r="AV120" s="10" t="s">
        <v>1975</v>
      </c>
      <c r="AX120" s="13"/>
      <c r="AZ120" s="13"/>
      <c r="BB120" s="10">
        <v>2</v>
      </c>
      <c r="BC120" s="13">
        <v>40675</v>
      </c>
      <c r="BD120" s="13"/>
      <c r="BE120" s="10">
        <v>1</v>
      </c>
      <c r="BF120" s="10">
        <v>1</v>
      </c>
      <c r="BG120" s="10">
        <v>0</v>
      </c>
      <c r="BH120" s="13"/>
      <c r="BI120" s="13"/>
      <c r="BJ120" s="13"/>
      <c r="BK120" s="10">
        <v>0</v>
      </c>
      <c r="BL120" s="10">
        <v>0</v>
      </c>
      <c r="BM120" s="10">
        <v>30016</v>
      </c>
      <c r="BN120" s="10">
        <v>119</v>
      </c>
    </row>
    <row r="121" spans="1:66" x14ac:dyDescent="0.2">
      <c r="A121" s="10" t="str">
        <f>TRIM(Tabulka_Dotaz_z_SqlDivadla[[#This Row],[ID2]])</f>
        <v>01/120412</v>
      </c>
      <c r="B121" s="10" t="s">
        <v>1217</v>
      </c>
      <c r="C121" s="10" t="s">
        <v>4421</v>
      </c>
      <c r="D121" s="10" t="s">
        <v>3206</v>
      </c>
      <c r="E121" s="10" t="s">
        <v>163</v>
      </c>
      <c r="F121" s="10" t="s">
        <v>163</v>
      </c>
      <c r="G121" s="10" t="s">
        <v>1849</v>
      </c>
      <c r="H121" s="10" t="s">
        <v>803</v>
      </c>
      <c r="I121" s="10" t="s">
        <v>4422</v>
      </c>
      <c r="J121" s="10" t="s">
        <v>4423</v>
      </c>
      <c r="K121" s="10" t="s">
        <v>4424</v>
      </c>
      <c r="L121" s="10" t="s">
        <v>4425</v>
      </c>
      <c r="P121" s="10" t="s">
        <v>4426</v>
      </c>
      <c r="Q121" s="10" t="s">
        <v>4427</v>
      </c>
      <c r="R121" s="10" t="s">
        <v>4428</v>
      </c>
      <c r="U121" s="10" t="s">
        <v>163</v>
      </c>
      <c r="V121" s="10" t="s">
        <v>4429</v>
      </c>
      <c r="X121" s="10" t="s">
        <v>7091</v>
      </c>
      <c r="Y121" s="10" t="s">
        <v>4430</v>
      </c>
      <c r="AC121" s="10" t="s">
        <v>4431</v>
      </c>
      <c r="AD121" s="10" t="s">
        <v>4426</v>
      </c>
      <c r="AE121" s="10" t="s">
        <v>7092</v>
      </c>
      <c r="AF121" s="10" t="s">
        <v>7093</v>
      </c>
      <c r="AI121" s="10" t="s">
        <v>4432</v>
      </c>
      <c r="AK121" s="10" t="s">
        <v>4433</v>
      </c>
      <c r="AR121" s="10" t="s">
        <v>4434</v>
      </c>
      <c r="AX121" s="13"/>
      <c r="AZ121" s="13"/>
      <c r="BB121" s="10">
        <v>0</v>
      </c>
      <c r="BC121" s="13">
        <v>40829</v>
      </c>
      <c r="BD121" s="13"/>
      <c r="BE121" s="10">
        <v>1</v>
      </c>
      <c r="BF121" s="10">
        <v>1</v>
      </c>
      <c r="BG121" s="10">
        <v>1</v>
      </c>
      <c r="BH121" s="13"/>
      <c r="BI121" s="13"/>
      <c r="BJ121" s="13"/>
      <c r="BK121" s="10">
        <v>0</v>
      </c>
      <c r="BL121" s="10">
        <v>0</v>
      </c>
      <c r="BN121" s="10">
        <v>120</v>
      </c>
    </row>
    <row r="122" spans="1:66" x14ac:dyDescent="0.2">
      <c r="A122" s="10" t="str">
        <f>TRIM(Tabulka_Dotaz_z_SqlDivadla[[#This Row],[ID2]])</f>
        <v>01/121412</v>
      </c>
      <c r="B122" s="10" t="s">
        <v>4500</v>
      </c>
      <c r="C122" s="10" t="s">
        <v>4501</v>
      </c>
      <c r="D122" s="10" t="s">
        <v>163</v>
      </c>
      <c r="E122" s="10" t="s">
        <v>163</v>
      </c>
      <c r="F122" s="10" t="s">
        <v>163</v>
      </c>
      <c r="G122" s="10" t="s">
        <v>1737</v>
      </c>
      <c r="H122" s="10" t="s">
        <v>803</v>
      </c>
      <c r="I122" s="10" t="s">
        <v>4422</v>
      </c>
      <c r="J122" s="10" t="s">
        <v>4502</v>
      </c>
      <c r="K122" s="10" t="s">
        <v>4502</v>
      </c>
      <c r="L122" s="10" t="s">
        <v>4503</v>
      </c>
      <c r="P122" s="10" t="s">
        <v>4504</v>
      </c>
      <c r="Q122" s="10" t="s">
        <v>4505</v>
      </c>
      <c r="R122" s="10" t="s">
        <v>4506</v>
      </c>
      <c r="S122" s="10" t="s">
        <v>4507</v>
      </c>
      <c r="U122" s="10" t="s">
        <v>163</v>
      </c>
      <c r="V122" s="10" t="s">
        <v>4508</v>
      </c>
      <c r="W122" s="10" t="s">
        <v>5940</v>
      </c>
      <c r="X122" s="10" t="s">
        <v>4509</v>
      </c>
      <c r="Y122" s="10" t="s">
        <v>4510</v>
      </c>
      <c r="AC122" s="10" t="s">
        <v>4511</v>
      </c>
      <c r="AD122" s="10" t="s">
        <v>4504</v>
      </c>
      <c r="AE122" s="10" t="s">
        <v>4512</v>
      </c>
      <c r="AF122" s="10" t="s">
        <v>4513</v>
      </c>
      <c r="AI122" s="10" t="s">
        <v>4514</v>
      </c>
      <c r="AJ122" s="10" t="s">
        <v>4515</v>
      </c>
      <c r="AK122" s="10" t="s">
        <v>4516</v>
      </c>
      <c r="AR122" s="10" t="s">
        <v>4517</v>
      </c>
      <c r="AS122" s="10" t="s">
        <v>4507</v>
      </c>
      <c r="AX122" s="13"/>
      <c r="AZ122" s="13">
        <v>40079</v>
      </c>
      <c r="BB122" s="10">
        <v>0</v>
      </c>
      <c r="BC122" s="13">
        <v>40462</v>
      </c>
      <c r="BD122" s="13"/>
      <c r="BE122" s="10">
        <v>1</v>
      </c>
      <c r="BF122" s="10">
        <v>0</v>
      </c>
      <c r="BG122" s="10">
        <v>0</v>
      </c>
      <c r="BH122" s="13"/>
      <c r="BI122" s="13"/>
      <c r="BJ122" s="13"/>
      <c r="BK122" s="10">
        <v>1</v>
      </c>
      <c r="BL122" s="10">
        <v>0</v>
      </c>
      <c r="BN122" s="10">
        <v>121</v>
      </c>
    </row>
    <row r="123" spans="1:66" x14ac:dyDescent="0.2">
      <c r="A123" s="10" t="str">
        <f>TRIM(Tabulka_Dotaz_z_SqlDivadla[[#This Row],[ID2]])</f>
        <v>01/122413</v>
      </c>
      <c r="B123" s="10" t="s">
        <v>4435</v>
      </c>
      <c r="D123" s="10" t="s">
        <v>163</v>
      </c>
      <c r="E123" s="10" t="s">
        <v>163</v>
      </c>
      <c r="F123" s="10" t="s">
        <v>163</v>
      </c>
      <c r="G123" s="10" t="s">
        <v>163</v>
      </c>
      <c r="H123" s="10" t="s">
        <v>803</v>
      </c>
      <c r="I123" s="10" t="s">
        <v>4436</v>
      </c>
      <c r="J123" s="10" t="s">
        <v>4437</v>
      </c>
      <c r="K123" s="10" t="s">
        <v>4438</v>
      </c>
      <c r="L123" s="10" t="s">
        <v>4439</v>
      </c>
      <c r="P123" s="10" t="s">
        <v>4440</v>
      </c>
      <c r="Q123" s="10" t="s">
        <v>4441</v>
      </c>
      <c r="U123" s="10" t="s">
        <v>163</v>
      </c>
      <c r="AJ123" s="10" t="s">
        <v>4442</v>
      </c>
      <c r="AX123" s="13"/>
      <c r="AZ123" s="13"/>
      <c r="BB123" s="10">
        <v>0</v>
      </c>
      <c r="BC123" s="13">
        <v>40462</v>
      </c>
      <c r="BD123" s="13"/>
      <c r="BE123" s="10">
        <v>0</v>
      </c>
      <c r="BF123" s="10">
        <v>1</v>
      </c>
      <c r="BG123" s="10">
        <v>0</v>
      </c>
      <c r="BH123" s="13"/>
      <c r="BI123" s="13"/>
      <c r="BJ123" s="13"/>
      <c r="BK123" s="10">
        <v>0</v>
      </c>
      <c r="BL123" s="10">
        <v>0</v>
      </c>
      <c r="BN123" s="10">
        <v>122</v>
      </c>
    </row>
    <row r="124" spans="1:66" x14ac:dyDescent="0.2">
      <c r="A124" s="10" t="str">
        <f>TRIM(Tabulka_Dotaz_z_SqlDivadla[[#This Row],[ID2]])</f>
        <v>01/123421</v>
      </c>
      <c r="B124" s="10" t="s">
        <v>1154</v>
      </c>
      <c r="C124" s="10" t="s">
        <v>4443</v>
      </c>
      <c r="D124" s="10" t="s">
        <v>5085</v>
      </c>
      <c r="E124" s="10" t="s">
        <v>163</v>
      </c>
      <c r="F124" s="10" t="s">
        <v>163</v>
      </c>
      <c r="G124" s="10" t="s">
        <v>4006</v>
      </c>
      <c r="H124" s="10" t="s">
        <v>797</v>
      </c>
      <c r="I124" s="10" t="s">
        <v>2003</v>
      </c>
      <c r="J124" s="10" t="s">
        <v>4444</v>
      </c>
      <c r="K124" s="10" t="s">
        <v>5939</v>
      </c>
      <c r="L124" s="10" t="s">
        <v>4445</v>
      </c>
      <c r="P124" s="10" t="s">
        <v>4446</v>
      </c>
      <c r="Q124" s="10" t="s">
        <v>4447</v>
      </c>
      <c r="R124" s="10" t="s">
        <v>4448</v>
      </c>
      <c r="S124" s="10" t="s">
        <v>4449</v>
      </c>
      <c r="U124" s="10" t="s">
        <v>163</v>
      </c>
      <c r="V124" s="10" t="s">
        <v>4450</v>
      </c>
      <c r="X124" s="10" t="s">
        <v>7094</v>
      </c>
      <c r="Y124" s="10" t="s">
        <v>4451</v>
      </c>
      <c r="AC124" s="10" t="s">
        <v>4452</v>
      </c>
      <c r="AD124" s="10" t="s">
        <v>4446</v>
      </c>
      <c r="AE124" s="10" t="s">
        <v>4453</v>
      </c>
      <c r="AF124" s="10" t="s">
        <v>7095</v>
      </c>
      <c r="AH124" s="10" t="s">
        <v>4454</v>
      </c>
      <c r="AI124" s="10" t="s">
        <v>7096</v>
      </c>
      <c r="AJ124" s="10" t="s">
        <v>7097</v>
      </c>
      <c r="AK124" s="10" t="s">
        <v>4455</v>
      </c>
      <c r="AR124" s="10" t="s">
        <v>4456</v>
      </c>
      <c r="AX124" s="13"/>
      <c r="AZ124" s="13"/>
      <c r="BB124" s="10">
        <v>0</v>
      </c>
      <c r="BC124" s="13">
        <v>40830</v>
      </c>
      <c r="BD124" s="13"/>
      <c r="BE124" s="10">
        <v>1</v>
      </c>
      <c r="BF124" s="10">
        <v>1</v>
      </c>
      <c r="BG124" s="10">
        <v>0</v>
      </c>
      <c r="BH124" s="13"/>
      <c r="BI124" s="13"/>
      <c r="BJ124" s="13"/>
      <c r="BK124" s="10">
        <v>0</v>
      </c>
      <c r="BL124" s="10">
        <v>0</v>
      </c>
      <c r="BN124" s="10">
        <v>123</v>
      </c>
    </row>
    <row r="125" spans="1:66" x14ac:dyDescent="0.2">
      <c r="A125" s="10" t="str">
        <f>TRIM(Tabulka_Dotaz_z_SqlDivadla[[#This Row],[ID2]])</f>
        <v>01/124421</v>
      </c>
      <c r="B125" s="10" t="s">
        <v>1163</v>
      </c>
      <c r="C125" s="10" t="s">
        <v>4518</v>
      </c>
      <c r="D125" s="10" t="s">
        <v>5085</v>
      </c>
      <c r="E125" s="10" t="s">
        <v>163</v>
      </c>
      <c r="F125" s="10" t="s">
        <v>163</v>
      </c>
      <c r="G125" s="10" t="s">
        <v>2025</v>
      </c>
      <c r="H125" s="10" t="s">
        <v>797</v>
      </c>
      <c r="I125" s="10" t="s">
        <v>2003</v>
      </c>
      <c r="J125" s="10" t="s">
        <v>4519</v>
      </c>
      <c r="K125" s="10" t="s">
        <v>4520</v>
      </c>
      <c r="L125" s="10" t="s">
        <v>4521</v>
      </c>
      <c r="P125" s="10" t="s">
        <v>4522</v>
      </c>
      <c r="Q125" s="10" t="s">
        <v>4523</v>
      </c>
      <c r="R125" s="10" t="s">
        <v>4524</v>
      </c>
      <c r="U125" s="10" t="s">
        <v>163</v>
      </c>
      <c r="V125" s="10" t="s">
        <v>5941</v>
      </c>
      <c r="X125" s="10" t="s">
        <v>4525</v>
      </c>
      <c r="Y125" s="10" t="s">
        <v>4526</v>
      </c>
      <c r="AC125" s="10" t="s">
        <v>4527</v>
      </c>
      <c r="AD125" s="10" t="s">
        <v>4522</v>
      </c>
      <c r="AE125" s="10" t="s">
        <v>4528</v>
      </c>
      <c r="AH125" s="10" t="s">
        <v>4529</v>
      </c>
      <c r="AI125" s="10" t="s">
        <v>7098</v>
      </c>
      <c r="AJ125" s="10" t="s">
        <v>7099</v>
      </c>
      <c r="AK125" s="10" t="s">
        <v>4530</v>
      </c>
      <c r="AR125" s="10" t="s">
        <v>4531</v>
      </c>
      <c r="AX125" s="13"/>
      <c r="AZ125" s="13"/>
      <c r="BB125" s="10">
        <v>0</v>
      </c>
      <c r="BC125" s="13">
        <v>40830</v>
      </c>
      <c r="BD125" s="13"/>
      <c r="BE125" s="10">
        <v>1</v>
      </c>
      <c r="BF125" s="10">
        <v>1</v>
      </c>
      <c r="BG125" s="10">
        <v>0</v>
      </c>
      <c r="BH125" s="13"/>
      <c r="BI125" s="13"/>
      <c r="BJ125" s="13"/>
      <c r="BK125" s="10">
        <v>0</v>
      </c>
      <c r="BL125" s="10">
        <v>0</v>
      </c>
      <c r="BN125" s="10">
        <v>124</v>
      </c>
    </row>
    <row r="126" spans="1:66" x14ac:dyDescent="0.2">
      <c r="A126" s="10" t="str">
        <f>TRIM(Tabulka_Dotaz_z_SqlDivadla[[#This Row],[ID2]])</f>
        <v>01/125422</v>
      </c>
      <c r="B126" s="10" t="s">
        <v>4532</v>
      </c>
      <c r="D126" s="10" t="s">
        <v>163</v>
      </c>
      <c r="E126" s="10" t="s">
        <v>163</v>
      </c>
      <c r="F126" s="10" t="s">
        <v>163</v>
      </c>
      <c r="G126" s="10" t="s">
        <v>163</v>
      </c>
      <c r="H126" s="10" t="s">
        <v>797</v>
      </c>
      <c r="I126" s="10" t="s">
        <v>4533</v>
      </c>
      <c r="J126" s="10" t="s">
        <v>4162</v>
      </c>
      <c r="K126" s="10" t="s">
        <v>4534</v>
      </c>
      <c r="L126" s="10" t="s">
        <v>4535</v>
      </c>
      <c r="P126" s="10" t="s">
        <v>4536</v>
      </c>
      <c r="Q126" s="10" t="s">
        <v>4537</v>
      </c>
      <c r="U126" s="10" t="s">
        <v>163</v>
      </c>
      <c r="AJ126" s="10" t="s">
        <v>4538</v>
      </c>
      <c r="AX126" s="13"/>
      <c r="AZ126" s="13">
        <v>40079</v>
      </c>
      <c r="BB126" s="10">
        <v>0</v>
      </c>
      <c r="BC126" s="13">
        <v>40462</v>
      </c>
      <c r="BD126" s="13"/>
      <c r="BE126" s="10">
        <v>0</v>
      </c>
      <c r="BF126" s="10">
        <v>1</v>
      </c>
      <c r="BG126" s="10">
        <v>0</v>
      </c>
      <c r="BH126" s="13"/>
      <c r="BI126" s="13"/>
      <c r="BJ126" s="13"/>
      <c r="BK126" s="10">
        <v>1</v>
      </c>
      <c r="BL126" s="10">
        <v>0</v>
      </c>
      <c r="BN126" s="10">
        <v>125</v>
      </c>
    </row>
    <row r="127" spans="1:66" x14ac:dyDescent="0.2">
      <c r="A127" s="10" t="str">
        <f>TRIM(Tabulka_Dotaz_z_SqlDivadla[[#This Row],[ID2]])</f>
        <v>01/126422</v>
      </c>
      <c r="B127" s="10" t="s">
        <v>1246</v>
      </c>
      <c r="C127" s="10" t="s">
        <v>4573</v>
      </c>
      <c r="D127" s="10" t="s">
        <v>5085</v>
      </c>
      <c r="E127" s="10" t="s">
        <v>163</v>
      </c>
      <c r="F127" s="10" t="s">
        <v>163</v>
      </c>
      <c r="G127" s="10" t="s">
        <v>2025</v>
      </c>
      <c r="H127" s="10" t="s">
        <v>797</v>
      </c>
      <c r="I127" s="10" t="s">
        <v>4533</v>
      </c>
      <c r="J127" s="10" t="s">
        <v>4574</v>
      </c>
      <c r="K127" s="10" t="s">
        <v>4575</v>
      </c>
      <c r="L127" s="10" t="s">
        <v>4576</v>
      </c>
      <c r="P127" s="10" t="s">
        <v>4577</v>
      </c>
      <c r="Q127" s="10" t="s">
        <v>4537</v>
      </c>
      <c r="R127" s="10" t="s">
        <v>4578</v>
      </c>
      <c r="U127" s="10" t="s">
        <v>163</v>
      </c>
      <c r="V127" s="10" t="s">
        <v>4579</v>
      </c>
      <c r="X127" s="10" t="s">
        <v>4580</v>
      </c>
      <c r="Y127" s="10" t="s">
        <v>4581</v>
      </c>
      <c r="AC127" s="10" t="s">
        <v>4582</v>
      </c>
      <c r="AD127" s="10" t="s">
        <v>4577</v>
      </c>
      <c r="AE127" s="10" t="s">
        <v>4583</v>
      </c>
      <c r="AF127" s="10" t="s">
        <v>4584</v>
      </c>
      <c r="AH127" s="10" t="s">
        <v>4585</v>
      </c>
      <c r="AI127" s="10" t="s">
        <v>4586</v>
      </c>
      <c r="AJ127" s="10" t="s">
        <v>4587</v>
      </c>
      <c r="AK127" s="10" t="s">
        <v>4588</v>
      </c>
      <c r="AM127" s="10" t="s">
        <v>3736</v>
      </c>
      <c r="AR127" s="10" t="s">
        <v>4589</v>
      </c>
      <c r="AW127" s="10" t="s">
        <v>4590</v>
      </c>
      <c r="AX127" s="13"/>
      <c r="AZ127" s="13"/>
      <c r="BB127" s="10">
        <v>2</v>
      </c>
      <c r="BC127" s="13">
        <v>40462</v>
      </c>
      <c r="BD127" s="13"/>
      <c r="BE127" s="10">
        <v>1</v>
      </c>
      <c r="BF127" s="10">
        <v>1</v>
      </c>
      <c r="BG127" s="10">
        <v>1</v>
      </c>
      <c r="BH127" s="13"/>
      <c r="BI127" s="13"/>
      <c r="BJ127" s="13"/>
      <c r="BK127" s="10">
        <v>0</v>
      </c>
      <c r="BL127" s="10">
        <v>1</v>
      </c>
      <c r="BN127" s="10">
        <v>126</v>
      </c>
    </row>
    <row r="128" spans="1:66" x14ac:dyDescent="0.2">
      <c r="A128" s="10" t="str">
        <f>TRIM(Tabulka_Dotaz_z_SqlDivadla[[#This Row],[ID2]])</f>
        <v>01/127423</v>
      </c>
      <c r="B128" s="10" t="s">
        <v>1232</v>
      </c>
      <c r="C128" s="10" t="s">
        <v>4591</v>
      </c>
      <c r="D128" s="10" t="s">
        <v>5085</v>
      </c>
      <c r="E128" s="10" t="s">
        <v>163</v>
      </c>
      <c r="F128" s="10" t="s">
        <v>163</v>
      </c>
      <c r="G128" s="10" t="s">
        <v>2025</v>
      </c>
      <c r="H128" s="10" t="s">
        <v>797</v>
      </c>
      <c r="I128" s="10" t="s">
        <v>4592</v>
      </c>
      <c r="J128" s="10" t="s">
        <v>4593</v>
      </c>
      <c r="K128" s="10" t="s">
        <v>4593</v>
      </c>
      <c r="L128" s="10" t="s">
        <v>4594</v>
      </c>
      <c r="P128" s="10" t="s">
        <v>4595</v>
      </c>
      <c r="Q128" s="10" t="s">
        <v>4596</v>
      </c>
      <c r="R128" s="10" t="s">
        <v>4597</v>
      </c>
      <c r="S128" s="10" t="s">
        <v>4598</v>
      </c>
      <c r="U128" s="10" t="s">
        <v>3736</v>
      </c>
      <c r="V128" s="10" t="s">
        <v>4599</v>
      </c>
      <c r="X128" s="10" t="s">
        <v>7116</v>
      </c>
      <c r="Y128" s="10" t="s">
        <v>4601</v>
      </c>
      <c r="AC128" s="10" t="s">
        <v>4602</v>
      </c>
      <c r="AD128" s="10" t="s">
        <v>4595</v>
      </c>
      <c r="AE128" s="10" t="s">
        <v>7117</v>
      </c>
      <c r="AF128" s="10" t="s">
        <v>4598</v>
      </c>
      <c r="AH128" s="10" t="s">
        <v>4603</v>
      </c>
      <c r="AI128" s="10" t="s">
        <v>7118</v>
      </c>
      <c r="AJ128" s="10" t="s">
        <v>7119</v>
      </c>
      <c r="AK128" s="10" t="s">
        <v>4600</v>
      </c>
      <c r="AR128" s="10" t="s">
        <v>4604</v>
      </c>
      <c r="AX128" s="13"/>
      <c r="AZ128" s="13"/>
      <c r="BA128" s="10" t="s">
        <v>2196</v>
      </c>
      <c r="BB128" s="10">
        <v>0</v>
      </c>
      <c r="BC128" s="13">
        <v>40830</v>
      </c>
      <c r="BD128" s="13"/>
      <c r="BE128" s="10">
        <v>1</v>
      </c>
      <c r="BF128" s="10">
        <v>1</v>
      </c>
      <c r="BG128" s="10">
        <v>0</v>
      </c>
      <c r="BH128" s="13"/>
      <c r="BI128" s="13"/>
      <c r="BJ128" s="13"/>
      <c r="BK128" s="10">
        <v>0</v>
      </c>
      <c r="BL128" s="10">
        <v>0</v>
      </c>
      <c r="BN128" s="10">
        <v>127</v>
      </c>
    </row>
    <row r="129" spans="1:66" x14ac:dyDescent="0.2">
      <c r="A129" s="10" t="str">
        <f>TRIM(Tabulka_Dotaz_z_SqlDivadla[[#This Row],[ID2]])</f>
        <v>01/128423</v>
      </c>
      <c r="B129" s="10" t="s">
        <v>1160</v>
      </c>
      <c r="C129" s="10" t="s">
        <v>4605</v>
      </c>
      <c r="D129" s="10" t="s">
        <v>5085</v>
      </c>
      <c r="E129" s="10" t="s">
        <v>163</v>
      </c>
      <c r="F129" s="10" t="s">
        <v>163</v>
      </c>
      <c r="G129" s="10" t="s">
        <v>2025</v>
      </c>
      <c r="H129" s="10" t="s">
        <v>797</v>
      </c>
      <c r="I129" s="10" t="s">
        <v>4592</v>
      </c>
      <c r="J129" s="10" t="s">
        <v>4606</v>
      </c>
      <c r="K129" s="10" t="s">
        <v>4607</v>
      </c>
      <c r="L129" s="10" t="s">
        <v>4608</v>
      </c>
      <c r="P129" s="10" t="s">
        <v>4609</v>
      </c>
      <c r="Q129" s="10" t="s">
        <v>4610</v>
      </c>
      <c r="R129" s="10" t="s">
        <v>4611</v>
      </c>
      <c r="U129" s="10" t="s">
        <v>163</v>
      </c>
      <c r="V129" s="10" t="s">
        <v>4612</v>
      </c>
      <c r="X129" s="10" t="s">
        <v>4613</v>
      </c>
      <c r="Y129" s="10" t="s">
        <v>4614</v>
      </c>
      <c r="AC129" s="10" t="s">
        <v>4615</v>
      </c>
      <c r="AD129" s="10" t="s">
        <v>4609</v>
      </c>
      <c r="AE129" s="10" t="s">
        <v>4616</v>
      </c>
      <c r="AH129" s="10" t="s">
        <v>4617</v>
      </c>
      <c r="AI129" s="10" t="s">
        <v>4618</v>
      </c>
      <c r="AK129" s="10" t="s">
        <v>4613</v>
      </c>
      <c r="AR129" s="10" t="s">
        <v>4619</v>
      </c>
      <c r="AX129" s="13"/>
      <c r="AZ129" s="13"/>
      <c r="BB129" s="10">
        <v>0</v>
      </c>
      <c r="BC129" s="13">
        <v>40462</v>
      </c>
      <c r="BD129" s="13"/>
      <c r="BE129" s="10">
        <v>1</v>
      </c>
      <c r="BF129" s="10">
        <v>1</v>
      </c>
      <c r="BG129" s="10">
        <v>1</v>
      </c>
      <c r="BH129" s="13"/>
      <c r="BI129" s="13"/>
      <c r="BJ129" s="13"/>
      <c r="BK129" s="10">
        <v>0</v>
      </c>
      <c r="BL129" s="10">
        <v>0</v>
      </c>
      <c r="BN129" s="10">
        <v>128</v>
      </c>
    </row>
    <row r="130" spans="1:66" x14ac:dyDescent="0.2">
      <c r="A130" s="10" t="str">
        <f>TRIM(Tabulka_Dotaz_z_SqlDivadla[[#This Row],[ID2]])</f>
        <v>01/129424</v>
      </c>
      <c r="B130" s="10" t="s">
        <v>1185</v>
      </c>
      <c r="C130" s="10" t="s">
        <v>4659</v>
      </c>
      <c r="D130" s="10" t="s">
        <v>5085</v>
      </c>
      <c r="E130" s="10" t="s">
        <v>163</v>
      </c>
      <c r="F130" s="10" t="s">
        <v>163</v>
      </c>
      <c r="G130" s="10" t="s">
        <v>2025</v>
      </c>
      <c r="H130" s="10" t="s">
        <v>797</v>
      </c>
      <c r="I130" s="10" t="s">
        <v>4621</v>
      </c>
      <c r="J130" s="10" t="s">
        <v>4660</v>
      </c>
      <c r="K130" s="10" t="s">
        <v>4660</v>
      </c>
      <c r="L130" s="10" t="s">
        <v>4661</v>
      </c>
      <c r="P130" s="10" t="s">
        <v>4662</v>
      </c>
      <c r="Q130" s="10" t="s">
        <v>4663</v>
      </c>
      <c r="R130" s="10" t="s">
        <v>4664</v>
      </c>
      <c r="S130" s="10" t="s">
        <v>4665</v>
      </c>
      <c r="U130" s="10" t="s">
        <v>163</v>
      </c>
      <c r="V130" s="10" t="s">
        <v>4666</v>
      </c>
      <c r="W130" s="10" t="s">
        <v>4667</v>
      </c>
      <c r="X130" s="10" t="s">
        <v>4668</v>
      </c>
      <c r="Y130" s="10" t="s">
        <v>4661</v>
      </c>
      <c r="AC130" s="10" t="s">
        <v>4669</v>
      </c>
      <c r="AD130" s="10" t="s">
        <v>4662</v>
      </c>
      <c r="AE130" s="10" t="s">
        <v>4670</v>
      </c>
      <c r="AF130" s="10" t="s">
        <v>7120</v>
      </c>
      <c r="AH130" s="10" t="s">
        <v>4671</v>
      </c>
      <c r="AI130" s="10" t="s">
        <v>4672</v>
      </c>
      <c r="AJ130" s="10" t="s">
        <v>7121</v>
      </c>
      <c r="AK130" s="10" t="s">
        <v>4668</v>
      </c>
      <c r="AR130" s="10" t="s">
        <v>4673</v>
      </c>
      <c r="AX130" s="13"/>
      <c r="AZ130" s="13"/>
      <c r="BB130" s="10">
        <v>0</v>
      </c>
      <c r="BC130" s="13">
        <v>40462</v>
      </c>
      <c r="BD130" s="13"/>
      <c r="BE130" s="10">
        <v>1</v>
      </c>
      <c r="BF130" s="10">
        <v>1</v>
      </c>
      <c r="BG130" s="10">
        <v>0</v>
      </c>
      <c r="BH130" s="13"/>
      <c r="BI130" s="13"/>
      <c r="BJ130" s="13"/>
      <c r="BK130" s="10">
        <v>0</v>
      </c>
      <c r="BL130" s="10">
        <v>0</v>
      </c>
      <c r="BN130" s="10">
        <v>129</v>
      </c>
    </row>
    <row r="131" spans="1:66" x14ac:dyDescent="0.2">
      <c r="A131" s="10" t="str">
        <f>TRIM(Tabulka_Dotaz_z_SqlDivadla[[#This Row],[ID2]])</f>
        <v>01/130424</v>
      </c>
      <c r="B131" s="10" t="s">
        <v>1158</v>
      </c>
      <c r="C131" s="10" t="s">
        <v>4620</v>
      </c>
      <c r="D131" s="10" t="s">
        <v>5085</v>
      </c>
      <c r="E131" s="10" t="s">
        <v>163</v>
      </c>
      <c r="F131" s="10" t="s">
        <v>163</v>
      </c>
      <c r="G131" s="10" t="s">
        <v>2025</v>
      </c>
      <c r="H131" s="10" t="s">
        <v>797</v>
      </c>
      <c r="I131" s="10" t="s">
        <v>4621</v>
      </c>
      <c r="J131" s="10" t="s">
        <v>4622</v>
      </c>
      <c r="K131" s="10" t="s">
        <v>4623</v>
      </c>
      <c r="L131" s="10" t="s">
        <v>4624</v>
      </c>
      <c r="P131" s="10" t="s">
        <v>4625</v>
      </c>
      <c r="Q131" s="10" t="s">
        <v>4626</v>
      </c>
      <c r="R131" s="10" t="s">
        <v>4627</v>
      </c>
      <c r="S131" s="10" t="s">
        <v>5947</v>
      </c>
      <c r="U131" s="10" t="s">
        <v>163</v>
      </c>
      <c r="V131" s="10" t="s">
        <v>4628</v>
      </c>
      <c r="X131" s="10" t="s">
        <v>4629</v>
      </c>
      <c r="Y131" s="10" t="s">
        <v>4630</v>
      </c>
      <c r="AC131" s="10" t="s">
        <v>4631</v>
      </c>
      <c r="AD131" s="10" t="s">
        <v>4625</v>
      </c>
      <c r="AE131" s="10" t="s">
        <v>4632</v>
      </c>
      <c r="AH131" s="10" t="s">
        <v>4633</v>
      </c>
      <c r="AI131" s="10" t="s">
        <v>4634</v>
      </c>
      <c r="AK131" s="10" t="s">
        <v>4635</v>
      </c>
      <c r="AR131" s="10" t="s">
        <v>4636</v>
      </c>
      <c r="AX131" s="13"/>
      <c r="AZ131" s="13"/>
      <c r="BB131" s="10">
        <v>0</v>
      </c>
      <c r="BC131" s="13">
        <v>40462</v>
      </c>
      <c r="BD131" s="13"/>
      <c r="BE131" s="10">
        <v>1</v>
      </c>
      <c r="BF131" s="10">
        <v>1</v>
      </c>
      <c r="BG131" s="10">
        <v>0</v>
      </c>
      <c r="BH131" s="13"/>
      <c r="BI131" s="13"/>
      <c r="BJ131" s="13"/>
      <c r="BK131" s="10">
        <v>0</v>
      </c>
      <c r="BL131" s="10">
        <v>0</v>
      </c>
      <c r="BN131" s="10">
        <v>130</v>
      </c>
    </row>
    <row r="132" spans="1:66" x14ac:dyDescent="0.2">
      <c r="A132" s="10" t="str">
        <f>TRIM(Tabulka_Dotaz_z_SqlDivadla[[#This Row],[ID2]])</f>
        <v>01/131425</v>
      </c>
      <c r="B132" s="10" t="s">
        <v>1094</v>
      </c>
      <c r="C132" s="10" t="s">
        <v>4674</v>
      </c>
      <c r="D132" s="10" t="s">
        <v>3289</v>
      </c>
      <c r="E132" s="10" t="s">
        <v>163</v>
      </c>
      <c r="F132" s="10" t="s">
        <v>163</v>
      </c>
      <c r="G132" s="10" t="s">
        <v>1737</v>
      </c>
      <c r="H132" s="10" t="s">
        <v>797</v>
      </c>
      <c r="I132" s="10" t="s">
        <v>4638</v>
      </c>
      <c r="J132" s="10" t="s">
        <v>4675</v>
      </c>
      <c r="K132" s="10" t="s">
        <v>4676</v>
      </c>
      <c r="L132" s="10" t="s">
        <v>4677</v>
      </c>
      <c r="P132" s="10" t="s">
        <v>4678</v>
      </c>
      <c r="Q132" s="10" t="s">
        <v>4679</v>
      </c>
      <c r="R132" s="10" t="s">
        <v>4680</v>
      </c>
      <c r="U132" s="10" t="s">
        <v>163</v>
      </c>
      <c r="V132" s="10" t="s">
        <v>4681</v>
      </c>
      <c r="W132" s="10" t="s">
        <v>4682</v>
      </c>
      <c r="X132" s="10" t="s">
        <v>7131</v>
      </c>
      <c r="Y132" s="10" t="s">
        <v>4683</v>
      </c>
      <c r="AC132" s="10" t="s">
        <v>4684</v>
      </c>
      <c r="AD132" s="10" t="s">
        <v>4678</v>
      </c>
      <c r="AE132" s="10" t="s">
        <v>4685</v>
      </c>
      <c r="AF132" s="10" t="s">
        <v>7132</v>
      </c>
      <c r="AH132" s="10" t="s">
        <v>4686</v>
      </c>
      <c r="AI132" s="10" t="s">
        <v>4687</v>
      </c>
      <c r="AJ132" s="10" t="s">
        <v>4688</v>
      </c>
      <c r="AK132" s="10" t="s">
        <v>4689</v>
      </c>
      <c r="AR132" s="10" t="s">
        <v>4690</v>
      </c>
      <c r="AU132" s="10" t="s">
        <v>4691</v>
      </c>
      <c r="AX132" s="13"/>
      <c r="AZ132" s="13"/>
      <c r="BB132" s="10">
        <v>0</v>
      </c>
      <c r="BC132" s="13">
        <v>40462</v>
      </c>
      <c r="BD132" s="13"/>
      <c r="BE132" s="10">
        <v>1</v>
      </c>
      <c r="BF132" s="10">
        <v>1</v>
      </c>
      <c r="BG132" s="10">
        <v>1</v>
      </c>
      <c r="BH132" s="13"/>
      <c r="BI132" s="13"/>
      <c r="BJ132" s="13"/>
      <c r="BK132" s="10">
        <v>0</v>
      </c>
      <c r="BL132" s="10">
        <v>0</v>
      </c>
      <c r="BM132" s="10">
        <v>30025</v>
      </c>
      <c r="BN132" s="10">
        <v>131</v>
      </c>
    </row>
    <row r="133" spans="1:66" x14ac:dyDescent="0.2">
      <c r="A133" s="10" t="str">
        <f>TRIM(Tabulka_Dotaz_z_SqlDivadla[[#This Row],[ID2]])</f>
        <v>01/132425</v>
      </c>
      <c r="B133" s="10" t="s">
        <v>1255</v>
      </c>
      <c r="C133" s="10" t="s">
        <v>4637</v>
      </c>
      <c r="D133" s="10" t="s">
        <v>3217</v>
      </c>
      <c r="E133" s="10" t="s">
        <v>163</v>
      </c>
      <c r="F133" s="10" t="s">
        <v>163</v>
      </c>
      <c r="G133" s="10" t="s">
        <v>1887</v>
      </c>
      <c r="H133" s="10" t="s">
        <v>797</v>
      </c>
      <c r="I133" s="10" t="s">
        <v>4638</v>
      </c>
      <c r="J133" s="10" t="s">
        <v>4639</v>
      </c>
      <c r="K133" s="10" t="s">
        <v>4640</v>
      </c>
      <c r="L133" s="10" t="s">
        <v>4641</v>
      </c>
      <c r="P133" s="10" t="s">
        <v>4642</v>
      </c>
      <c r="Q133" s="10" t="s">
        <v>4643</v>
      </c>
      <c r="R133" s="10" t="s">
        <v>4644</v>
      </c>
      <c r="U133" s="10" t="s">
        <v>163</v>
      </c>
      <c r="V133" s="10" t="s">
        <v>4645</v>
      </c>
      <c r="X133" s="10" t="s">
        <v>4646</v>
      </c>
      <c r="Y133" s="10" t="s">
        <v>4647</v>
      </c>
      <c r="AC133" s="10" t="s">
        <v>4648</v>
      </c>
      <c r="AD133" s="10" t="s">
        <v>4642</v>
      </c>
      <c r="AE133" s="10" t="s">
        <v>4649</v>
      </c>
      <c r="AH133" s="10" t="s">
        <v>4650</v>
      </c>
      <c r="AI133" s="10" t="s">
        <v>5949</v>
      </c>
      <c r="AJ133" s="10" t="s">
        <v>5950</v>
      </c>
      <c r="AK133" s="10" t="s">
        <v>4651</v>
      </c>
      <c r="AL133" s="10" t="s">
        <v>4641</v>
      </c>
      <c r="AM133" s="10" t="s">
        <v>4643</v>
      </c>
      <c r="AQ133" s="10" t="s">
        <v>4652</v>
      </c>
      <c r="AR133" s="10" t="s">
        <v>4653</v>
      </c>
      <c r="AS133" s="10" t="s">
        <v>4654</v>
      </c>
      <c r="AV133" s="10" t="s">
        <v>4655</v>
      </c>
      <c r="AX133" s="13"/>
      <c r="AZ133" s="13"/>
      <c r="BB133" s="10">
        <v>0</v>
      </c>
      <c r="BC133" s="13">
        <v>40462</v>
      </c>
      <c r="BD133" s="13"/>
      <c r="BE133" s="10">
        <v>1</v>
      </c>
      <c r="BF133" s="10">
        <v>1</v>
      </c>
      <c r="BG133" s="10">
        <v>1</v>
      </c>
      <c r="BH133" s="13"/>
      <c r="BI133" s="13"/>
      <c r="BJ133" s="13"/>
      <c r="BK133" s="10">
        <v>0</v>
      </c>
      <c r="BL133" s="10">
        <v>0</v>
      </c>
      <c r="BN133" s="10">
        <v>132</v>
      </c>
    </row>
    <row r="134" spans="1:66" x14ac:dyDescent="0.2">
      <c r="A134" s="10" t="str">
        <f>TRIM(Tabulka_Dotaz_z_SqlDivadla[[#This Row],[ID2]])</f>
        <v>01/133426</v>
      </c>
      <c r="B134" s="10" t="s">
        <v>1193</v>
      </c>
      <c r="C134" s="10" t="s">
        <v>4692</v>
      </c>
      <c r="D134" s="10" t="s">
        <v>3217</v>
      </c>
      <c r="E134" s="10" t="s">
        <v>163</v>
      </c>
      <c r="F134" s="10" t="s">
        <v>163</v>
      </c>
      <c r="G134" s="10" t="s">
        <v>1887</v>
      </c>
      <c r="H134" s="10" t="s">
        <v>797</v>
      </c>
      <c r="I134" s="10" t="s">
        <v>4540</v>
      </c>
      <c r="J134" s="10" t="s">
        <v>4693</v>
      </c>
      <c r="K134" s="10" t="s">
        <v>4694</v>
      </c>
      <c r="L134" s="10" t="s">
        <v>4695</v>
      </c>
      <c r="P134" s="10" t="s">
        <v>4696</v>
      </c>
      <c r="Q134" s="10" t="s">
        <v>4697</v>
      </c>
      <c r="R134" s="10" t="s">
        <v>4698</v>
      </c>
      <c r="S134" s="10" t="s">
        <v>4699</v>
      </c>
      <c r="U134" s="10" t="s">
        <v>163</v>
      </c>
      <c r="V134" s="10" t="s">
        <v>4700</v>
      </c>
      <c r="W134" s="10" t="s">
        <v>4701</v>
      </c>
      <c r="X134" s="10" t="s">
        <v>4702</v>
      </c>
      <c r="Y134" s="10" t="s">
        <v>4703</v>
      </c>
      <c r="AC134" s="10" t="s">
        <v>4704</v>
      </c>
      <c r="AD134" s="10" t="s">
        <v>4696</v>
      </c>
      <c r="AE134" s="10" t="s">
        <v>4705</v>
      </c>
      <c r="AF134" s="10" t="s">
        <v>4699</v>
      </c>
      <c r="AI134" s="10" t="s">
        <v>4706</v>
      </c>
      <c r="AK134" s="10" t="s">
        <v>4707</v>
      </c>
      <c r="AR134" s="10" t="s">
        <v>4708</v>
      </c>
      <c r="AX134" s="13"/>
      <c r="AZ134" s="13"/>
      <c r="BB134" s="10">
        <v>0</v>
      </c>
      <c r="BC134" s="13">
        <v>40829</v>
      </c>
      <c r="BD134" s="13"/>
      <c r="BE134" s="10">
        <v>1</v>
      </c>
      <c r="BF134" s="10">
        <v>1</v>
      </c>
      <c r="BG134" s="10">
        <v>1</v>
      </c>
      <c r="BH134" s="13"/>
      <c r="BI134" s="13"/>
      <c r="BJ134" s="13"/>
      <c r="BK134" s="10">
        <v>0</v>
      </c>
      <c r="BL134" s="10">
        <v>0</v>
      </c>
      <c r="BN134" s="10">
        <v>133</v>
      </c>
    </row>
    <row r="135" spans="1:66" x14ac:dyDescent="0.2">
      <c r="A135" s="10" t="str">
        <f>TRIM(Tabulka_Dotaz_z_SqlDivadla[[#This Row],[ID2]])</f>
        <v>01/134426</v>
      </c>
      <c r="B135" s="10" t="s">
        <v>1226</v>
      </c>
      <c r="C135" s="10" t="s">
        <v>4539</v>
      </c>
      <c r="D135" s="10" t="s">
        <v>5085</v>
      </c>
      <c r="E135" s="10" t="s">
        <v>163</v>
      </c>
      <c r="F135" s="10" t="s">
        <v>163</v>
      </c>
      <c r="G135" s="10" t="s">
        <v>4006</v>
      </c>
      <c r="H135" s="10" t="s">
        <v>797</v>
      </c>
      <c r="I135" s="10" t="s">
        <v>4540</v>
      </c>
      <c r="J135" s="10" t="s">
        <v>4541</v>
      </c>
      <c r="K135" s="10" t="s">
        <v>4542</v>
      </c>
      <c r="L135" s="10" t="s">
        <v>4543</v>
      </c>
      <c r="P135" s="10" t="s">
        <v>4544</v>
      </c>
      <c r="Q135" s="10" t="s">
        <v>4545</v>
      </c>
      <c r="R135" s="10" t="s">
        <v>4546</v>
      </c>
      <c r="U135" s="10" t="s">
        <v>163</v>
      </c>
      <c r="V135" s="10" t="s">
        <v>4547</v>
      </c>
      <c r="X135" s="10" t="s">
        <v>5948</v>
      </c>
      <c r="Y135" s="10" t="s">
        <v>4548</v>
      </c>
      <c r="AC135" s="10" t="s">
        <v>4549</v>
      </c>
      <c r="AD135" s="10" t="s">
        <v>4544</v>
      </c>
      <c r="AE135" s="10" t="s">
        <v>4550</v>
      </c>
      <c r="AF135" s="10" t="s">
        <v>4551</v>
      </c>
      <c r="AH135" s="10" t="s">
        <v>4552</v>
      </c>
      <c r="AI135" s="10" t="s">
        <v>7133</v>
      </c>
      <c r="AJ135" s="10" t="s">
        <v>7134</v>
      </c>
      <c r="AK135" s="10" t="s">
        <v>4553</v>
      </c>
      <c r="AR135" s="10" t="s">
        <v>4554</v>
      </c>
      <c r="AX135" s="13"/>
      <c r="AZ135" s="13"/>
      <c r="BB135" s="10">
        <v>0</v>
      </c>
      <c r="BC135" s="13">
        <v>40830</v>
      </c>
      <c r="BD135" s="13"/>
      <c r="BE135" s="10">
        <v>1</v>
      </c>
      <c r="BF135" s="10">
        <v>1</v>
      </c>
      <c r="BG135" s="10">
        <v>1</v>
      </c>
      <c r="BH135" s="13"/>
      <c r="BI135" s="13"/>
      <c r="BJ135" s="13"/>
      <c r="BK135" s="10">
        <v>0</v>
      </c>
      <c r="BL135" s="10">
        <v>0</v>
      </c>
      <c r="BN135" s="10">
        <v>134</v>
      </c>
    </row>
    <row r="136" spans="1:66" x14ac:dyDescent="0.2">
      <c r="A136" s="10" t="str">
        <f>TRIM(Tabulka_Dotaz_z_SqlDivadla[[#This Row],[ID2]])</f>
        <v>01/135426</v>
      </c>
      <c r="B136" s="10" t="s">
        <v>1247</v>
      </c>
      <c r="C136" s="10" t="s">
        <v>4555</v>
      </c>
      <c r="D136" s="10" t="s">
        <v>5085</v>
      </c>
      <c r="E136" s="10" t="s">
        <v>163</v>
      </c>
      <c r="F136" s="10" t="s">
        <v>163</v>
      </c>
      <c r="G136" s="10" t="s">
        <v>2025</v>
      </c>
      <c r="H136" s="10" t="s">
        <v>797</v>
      </c>
      <c r="I136" s="10" t="s">
        <v>4540</v>
      </c>
      <c r="J136" s="10" t="s">
        <v>4556</v>
      </c>
      <c r="K136" s="10" t="s">
        <v>4557</v>
      </c>
      <c r="L136" s="10" t="s">
        <v>4558</v>
      </c>
      <c r="P136" s="10" t="s">
        <v>4559</v>
      </c>
      <c r="Q136" s="10" t="s">
        <v>4560</v>
      </c>
      <c r="R136" s="10" t="s">
        <v>5942</v>
      </c>
      <c r="U136" s="10" t="s">
        <v>163</v>
      </c>
      <c r="V136" s="10" t="s">
        <v>5943</v>
      </c>
      <c r="X136" s="10" t="s">
        <v>7135</v>
      </c>
      <c r="AE136" s="10" t="s">
        <v>7136</v>
      </c>
      <c r="AF136" s="10" t="s">
        <v>7137</v>
      </c>
      <c r="AH136" s="10" t="s">
        <v>2550</v>
      </c>
      <c r="AI136" s="10" t="s">
        <v>5944</v>
      </c>
      <c r="AJ136" s="10" t="s">
        <v>5945</v>
      </c>
      <c r="AK136" s="10" t="s">
        <v>4561</v>
      </c>
      <c r="AX136" s="13"/>
      <c r="AZ136" s="13"/>
      <c r="BB136" s="10">
        <v>2</v>
      </c>
      <c r="BC136" s="13">
        <v>40462</v>
      </c>
      <c r="BD136" s="13"/>
      <c r="BE136" s="10">
        <v>0</v>
      </c>
      <c r="BF136" s="10">
        <v>1</v>
      </c>
      <c r="BG136" s="10">
        <v>0</v>
      </c>
      <c r="BH136" s="13"/>
      <c r="BI136" s="13"/>
      <c r="BJ136" s="13"/>
      <c r="BK136" s="10">
        <v>0</v>
      </c>
      <c r="BL136" s="10">
        <v>1</v>
      </c>
      <c r="BN136" s="10">
        <v>135</v>
      </c>
    </row>
    <row r="137" spans="1:66" x14ac:dyDescent="0.2">
      <c r="A137" s="10" t="str">
        <f>TRIM(Tabulka_Dotaz_z_SqlDivadla[[#This Row],[ID2]])</f>
        <v>01/136427</v>
      </c>
      <c r="B137" s="10" t="s">
        <v>1215</v>
      </c>
      <c r="C137" s="10" t="s">
        <v>4737</v>
      </c>
      <c r="D137" s="10" t="s">
        <v>1737</v>
      </c>
      <c r="E137" s="10" t="s">
        <v>163</v>
      </c>
      <c r="F137" s="10" t="s">
        <v>163</v>
      </c>
      <c r="G137" s="10" t="s">
        <v>1831</v>
      </c>
      <c r="H137" s="10" t="s">
        <v>797</v>
      </c>
      <c r="I137" s="10" t="s">
        <v>4738</v>
      </c>
      <c r="J137" s="10" t="s">
        <v>5951</v>
      </c>
      <c r="K137" s="10" t="s">
        <v>5952</v>
      </c>
      <c r="L137" s="10" t="s">
        <v>4739</v>
      </c>
      <c r="P137" s="10" t="s">
        <v>4740</v>
      </c>
      <c r="Q137" s="10" t="s">
        <v>4741</v>
      </c>
      <c r="R137" s="10" t="s">
        <v>4742</v>
      </c>
      <c r="U137" s="10" t="s">
        <v>163</v>
      </c>
      <c r="V137" s="10" t="s">
        <v>4743</v>
      </c>
      <c r="W137" s="10" t="s">
        <v>4744</v>
      </c>
      <c r="X137" s="10" t="s">
        <v>7138</v>
      </c>
      <c r="Y137" s="10" t="s">
        <v>4745</v>
      </c>
      <c r="AC137" s="10" t="s">
        <v>4746</v>
      </c>
      <c r="AD137" s="10" t="s">
        <v>4740</v>
      </c>
      <c r="AE137" s="10" t="s">
        <v>4747</v>
      </c>
      <c r="AF137" s="10" t="s">
        <v>2436</v>
      </c>
      <c r="AH137" s="10" t="s">
        <v>4748</v>
      </c>
      <c r="AI137" s="10" t="s">
        <v>7139</v>
      </c>
      <c r="AJ137" s="10" t="s">
        <v>7140</v>
      </c>
      <c r="AK137" s="10" t="s">
        <v>4749</v>
      </c>
      <c r="AR137" s="10" t="s">
        <v>4750</v>
      </c>
      <c r="AV137" s="10" t="s">
        <v>4751</v>
      </c>
      <c r="AX137" s="13"/>
      <c r="AZ137" s="13"/>
      <c r="BB137" s="10">
        <v>0</v>
      </c>
      <c r="BC137" s="13">
        <v>40829</v>
      </c>
      <c r="BD137" s="13"/>
      <c r="BE137" s="10">
        <v>1</v>
      </c>
      <c r="BF137" s="10">
        <v>1</v>
      </c>
      <c r="BG137" s="10">
        <v>1</v>
      </c>
      <c r="BH137" s="13"/>
      <c r="BI137" s="13"/>
      <c r="BJ137" s="13"/>
      <c r="BK137" s="10">
        <v>0</v>
      </c>
      <c r="BL137" s="10">
        <v>0</v>
      </c>
      <c r="BN137" s="10">
        <v>136</v>
      </c>
    </row>
    <row r="138" spans="1:66" x14ac:dyDescent="0.2">
      <c r="A138" s="10" t="str">
        <f>TRIM(Tabulka_Dotaz_z_SqlDivadla[[#This Row],[ID2]])</f>
        <v>01/137427</v>
      </c>
      <c r="B138" s="10" t="s">
        <v>1095</v>
      </c>
      <c r="C138" s="10" t="s">
        <v>4752</v>
      </c>
      <c r="D138" s="10" t="s">
        <v>5085</v>
      </c>
      <c r="E138" s="10" t="s">
        <v>163</v>
      </c>
      <c r="F138" s="10" t="s">
        <v>163</v>
      </c>
      <c r="G138" s="10" t="s">
        <v>4006</v>
      </c>
      <c r="H138" s="10" t="s">
        <v>797</v>
      </c>
      <c r="I138" s="10" t="s">
        <v>4738</v>
      </c>
      <c r="J138" s="10" t="s">
        <v>4753</v>
      </c>
      <c r="K138" s="10" t="s">
        <v>4754</v>
      </c>
      <c r="L138" s="10" t="s">
        <v>4755</v>
      </c>
      <c r="P138" s="10" t="s">
        <v>4756</v>
      </c>
      <c r="Q138" s="10" t="s">
        <v>4741</v>
      </c>
      <c r="R138" s="10" t="s">
        <v>4757</v>
      </c>
      <c r="U138" s="10" t="s">
        <v>163</v>
      </c>
      <c r="V138" s="10" t="s">
        <v>4758</v>
      </c>
      <c r="X138" s="10" t="s">
        <v>4759</v>
      </c>
      <c r="Y138" s="10" t="s">
        <v>4755</v>
      </c>
      <c r="AC138" s="10" t="s">
        <v>4746</v>
      </c>
      <c r="AD138" s="10" t="s">
        <v>4756</v>
      </c>
      <c r="AE138" s="10" t="s">
        <v>4760</v>
      </c>
      <c r="AF138" s="10" t="s">
        <v>7141</v>
      </c>
      <c r="AH138" s="10" t="s">
        <v>4761</v>
      </c>
      <c r="AI138" s="10" t="s">
        <v>4762</v>
      </c>
      <c r="AK138" s="10" t="s">
        <v>4763</v>
      </c>
      <c r="AR138" s="10" t="s">
        <v>4764</v>
      </c>
      <c r="AV138" s="10" t="s">
        <v>1895</v>
      </c>
      <c r="AX138" s="13"/>
      <c r="AZ138" s="13"/>
      <c r="BB138" s="10">
        <v>0</v>
      </c>
      <c r="BC138" s="13">
        <v>40462</v>
      </c>
      <c r="BD138" s="13"/>
      <c r="BE138" s="10">
        <v>1</v>
      </c>
      <c r="BF138" s="10">
        <v>1</v>
      </c>
      <c r="BG138" s="10">
        <v>1</v>
      </c>
      <c r="BH138" s="13"/>
      <c r="BI138" s="13"/>
      <c r="BJ138" s="13"/>
      <c r="BK138" s="10">
        <v>0</v>
      </c>
      <c r="BL138" s="10">
        <v>0</v>
      </c>
      <c r="BM138" s="10">
        <v>30075</v>
      </c>
      <c r="BN138" s="10">
        <v>137</v>
      </c>
    </row>
    <row r="139" spans="1:66" x14ac:dyDescent="0.2">
      <c r="A139" s="10" t="str">
        <f>TRIM(Tabulka_Dotaz_z_SqlDivadla[[#This Row],[ID2]])</f>
        <v>01/138511</v>
      </c>
      <c r="B139" s="10" t="s">
        <v>1266</v>
      </c>
      <c r="C139" s="10" t="s">
        <v>4765</v>
      </c>
      <c r="D139" s="10" t="s">
        <v>5085</v>
      </c>
      <c r="E139" s="10" t="s">
        <v>163</v>
      </c>
      <c r="F139" s="10" t="s">
        <v>163</v>
      </c>
      <c r="G139" s="10" t="s">
        <v>2025</v>
      </c>
      <c r="H139" s="10" t="s">
        <v>809</v>
      </c>
      <c r="I139" s="10" t="s">
        <v>2160</v>
      </c>
      <c r="J139" s="10" t="s">
        <v>717</v>
      </c>
      <c r="K139" s="10" t="s">
        <v>4766</v>
      </c>
      <c r="L139" s="10" t="s">
        <v>4767</v>
      </c>
      <c r="P139" s="10" t="s">
        <v>2163</v>
      </c>
      <c r="Q139" s="10" t="s">
        <v>2164</v>
      </c>
      <c r="R139" s="10" t="s">
        <v>4768</v>
      </c>
      <c r="U139" s="10" t="s">
        <v>163</v>
      </c>
      <c r="V139" s="10" t="s">
        <v>4769</v>
      </c>
      <c r="W139" s="10" t="s">
        <v>4770</v>
      </c>
      <c r="X139" s="10" t="s">
        <v>4771</v>
      </c>
      <c r="Y139" s="10" t="s">
        <v>4772</v>
      </c>
      <c r="AC139" s="10" t="s">
        <v>4773</v>
      </c>
      <c r="AD139" s="10" t="s">
        <v>2163</v>
      </c>
      <c r="AE139" s="10" t="s">
        <v>4774</v>
      </c>
      <c r="AF139" s="10" t="s">
        <v>7142</v>
      </c>
      <c r="AI139" s="10" t="s">
        <v>4775</v>
      </c>
      <c r="AJ139" s="10" t="s">
        <v>4776</v>
      </c>
      <c r="AK139" s="10" t="s">
        <v>4777</v>
      </c>
      <c r="AR139" s="10" t="s">
        <v>4778</v>
      </c>
      <c r="AX139" s="13"/>
      <c r="AZ139" s="13"/>
      <c r="BB139" s="10">
        <v>0</v>
      </c>
      <c r="BC139" s="13">
        <v>40847</v>
      </c>
      <c r="BD139" s="13"/>
      <c r="BE139" s="10">
        <v>0</v>
      </c>
      <c r="BF139" s="10">
        <v>1</v>
      </c>
      <c r="BG139" s="10">
        <v>0</v>
      </c>
      <c r="BH139" s="13"/>
      <c r="BI139" s="13"/>
      <c r="BJ139" s="13"/>
      <c r="BK139" s="10">
        <v>0</v>
      </c>
      <c r="BL139" s="10">
        <v>0</v>
      </c>
      <c r="BN139" s="10">
        <v>138</v>
      </c>
    </row>
    <row r="140" spans="1:66" x14ac:dyDescent="0.2">
      <c r="A140" s="10" t="str">
        <f>TRIM(Tabulka_Dotaz_z_SqlDivadla[[#This Row],[ID2]])</f>
        <v>01/139512</v>
      </c>
      <c r="B140" s="10" t="s">
        <v>1161</v>
      </c>
      <c r="C140" s="10" t="s">
        <v>4799</v>
      </c>
      <c r="D140" s="10" t="s">
        <v>1737</v>
      </c>
      <c r="E140" s="10" t="s">
        <v>163</v>
      </c>
      <c r="F140" s="10" t="s">
        <v>163</v>
      </c>
      <c r="G140" s="10" t="s">
        <v>1831</v>
      </c>
      <c r="H140" s="10" t="s">
        <v>809</v>
      </c>
      <c r="I140" s="10" t="s">
        <v>4728</v>
      </c>
      <c r="J140" s="10" t="s">
        <v>4800</v>
      </c>
      <c r="K140" s="10" t="s">
        <v>5953</v>
      </c>
      <c r="L140" s="10" t="s">
        <v>4801</v>
      </c>
      <c r="P140" s="10" t="s">
        <v>4802</v>
      </c>
      <c r="Q140" s="10" t="s">
        <v>4803</v>
      </c>
      <c r="R140" s="10" t="s">
        <v>4804</v>
      </c>
      <c r="S140" s="10" t="s">
        <v>4805</v>
      </c>
      <c r="U140" s="10" t="s">
        <v>163</v>
      </c>
      <c r="V140" s="10" t="s">
        <v>4806</v>
      </c>
      <c r="W140" s="10" t="s">
        <v>1725</v>
      </c>
      <c r="X140" s="10" t="s">
        <v>5954</v>
      </c>
      <c r="Y140" s="10" t="s">
        <v>4807</v>
      </c>
      <c r="AC140" s="10" t="s">
        <v>4808</v>
      </c>
      <c r="AD140" s="10" t="s">
        <v>4802</v>
      </c>
      <c r="AE140" s="10" t="s">
        <v>7143</v>
      </c>
      <c r="AF140" s="10" t="s">
        <v>7144</v>
      </c>
      <c r="AH140" s="10" t="s">
        <v>4809</v>
      </c>
      <c r="AI140" s="10" t="s">
        <v>5955</v>
      </c>
      <c r="AJ140" s="10" t="s">
        <v>1725</v>
      </c>
      <c r="AK140" s="10" t="s">
        <v>4810</v>
      </c>
      <c r="AR140" s="10" t="s">
        <v>4811</v>
      </c>
      <c r="AX140" s="13"/>
      <c r="AZ140" s="13"/>
      <c r="BB140" s="10">
        <v>0</v>
      </c>
      <c r="BC140" s="13">
        <v>40855</v>
      </c>
      <c r="BD140" s="13"/>
      <c r="BE140" s="10">
        <v>1</v>
      </c>
      <c r="BF140" s="10">
        <v>1</v>
      </c>
      <c r="BG140" s="10">
        <v>1</v>
      </c>
      <c r="BH140" s="13"/>
      <c r="BI140" s="13"/>
      <c r="BJ140" s="13"/>
      <c r="BK140" s="10">
        <v>0</v>
      </c>
      <c r="BL140" s="10">
        <v>0</v>
      </c>
      <c r="BN140" s="10">
        <v>139</v>
      </c>
    </row>
    <row r="141" spans="1:66" x14ac:dyDescent="0.2">
      <c r="A141" s="10" t="str">
        <f>TRIM(Tabulka_Dotaz_z_SqlDivadla[[#This Row],[ID2]])</f>
        <v>01/140513</v>
      </c>
      <c r="B141" s="10" t="s">
        <v>1105</v>
      </c>
      <c r="C141" s="10" t="s">
        <v>4812</v>
      </c>
      <c r="D141" s="10" t="s">
        <v>5085</v>
      </c>
      <c r="E141" s="10" t="s">
        <v>163</v>
      </c>
      <c r="F141" s="10" t="s">
        <v>163</v>
      </c>
      <c r="G141" s="10" t="s">
        <v>4006</v>
      </c>
      <c r="H141" s="10" t="s">
        <v>809</v>
      </c>
      <c r="I141" s="10" t="s">
        <v>3218</v>
      </c>
      <c r="J141" s="10" t="s">
        <v>4813</v>
      </c>
      <c r="K141" s="10" t="s">
        <v>4814</v>
      </c>
      <c r="L141" s="10" t="s">
        <v>4815</v>
      </c>
      <c r="P141" s="10" t="s">
        <v>4816</v>
      </c>
      <c r="Q141" s="10" t="s">
        <v>4817</v>
      </c>
      <c r="R141" s="10" t="s">
        <v>4818</v>
      </c>
      <c r="U141" s="10" t="s">
        <v>163</v>
      </c>
      <c r="V141" s="10" t="s">
        <v>4819</v>
      </c>
      <c r="X141" s="10" t="s">
        <v>4820</v>
      </c>
      <c r="Y141" s="10" t="s">
        <v>4821</v>
      </c>
      <c r="AC141" s="10" t="s">
        <v>3227</v>
      </c>
      <c r="AD141" s="10" t="s">
        <v>4816</v>
      </c>
      <c r="AE141" s="10" t="s">
        <v>4822</v>
      </c>
      <c r="AH141" s="10" t="s">
        <v>4823</v>
      </c>
      <c r="AI141" s="10" t="s">
        <v>4824</v>
      </c>
      <c r="AJ141" s="10" t="s">
        <v>4825</v>
      </c>
      <c r="AK141" s="10" t="s">
        <v>4826</v>
      </c>
      <c r="AR141" s="10" t="s">
        <v>4827</v>
      </c>
      <c r="AX141" s="13"/>
      <c r="AZ141" s="13"/>
      <c r="BB141" s="10">
        <v>2</v>
      </c>
      <c r="BC141" s="13">
        <v>40462</v>
      </c>
      <c r="BD141" s="13"/>
      <c r="BE141" s="10">
        <v>1</v>
      </c>
      <c r="BF141" s="10">
        <v>1</v>
      </c>
      <c r="BG141" s="10">
        <v>1</v>
      </c>
      <c r="BH141" s="13"/>
      <c r="BI141" s="13"/>
      <c r="BJ141" s="13"/>
      <c r="BK141" s="10">
        <v>0</v>
      </c>
      <c r="BL141" s="10">
        <v>0</v>
      </c>
      <c r="BM141" s="10">
        <v>30021</v>
      </c>
      <c r="BN141" s="10">
        <v>140</v>
      </c>
    </row>
    <row r="142" spans="1:66" x14ac:dyDescent="0.2">
      <c r="A142" s="10" t="str">
        <f>TRIM(Tabulka_Dotaz_z_SqlDivadla[[#This Row],[ID2]])</f>
        <v>01/141513</v>
      </c>
      <c r="B142" s="10" t="s">
        <v>1104</v>
      </c>
      <c r="C142" s="10" t="s">
        <v>4779</v>
      </c>
      <c r="D142" s="10" t="s">
        <v>5085</v>
      </c>
      <c r="E142" s="10" t="s">
        <v>163</v>
      </c>
      <c r="F142" s="10" t="s">
        <v>163</v>
      </c>
      <c r="G142" s="10" t="s">
        <v>4006</v>
      </c>
      <c r="H142" s="10" t="s">
        <v>809</v>
      </c>
      <c r="I142" s="10" t="s">
        <v>3218</v>
      </c>
      <c r="J142" s="10" t="s">
        <v>4780</v>
      </c>
      <c r="K142" s="10" t="s">
        <v>4781</v>
      </c>
      <c r="L142" s="10" t="s">
        <v>4782</v>
      </c>
      <c r="P142" s="10" t="s">
        <v>4783</v>
      </c>
      <c r="Q142" s="10" t="s">
        <v>4784</v>
      </c>
      <c r="R142" s="10" t="s">
        <v>4785</v>
      </c>
      <c r="U142" s="10" t="s">
        <v>163</v>
      </c>
      <c r="V142" s="10" t="s">
        <v>4786</v>
      </c>
      <c r="X142" s="10" t="s">
        <v>7145</v>
      </c>
      <c r="Y142" s="10" t="s">
        <v>4787</v>
      </c>
      <c r="AC142" s="10" t="s">
        <v>4788</v>
      </c>
      <c r="AD142" s="10" t="s">
        <v>4783</v>
      </c>
      <c r="AE142" s="10" t="s">
        <v>7146</v>
      </c>
      <c r="AH142" s="10" t="s">
        <v>4789</v>
      </c>
      <c r="AI142" s="10" t="s">
        <v>7147</v>
      </c>
      <c r="AJ142" s="10" t="s">
        <v>5956</v>
      </c>
      <c r="AK142" s="10" t="s">
        <v>4790</v>
      </c>
      <c r="AX142" s="13"/>
      <c r="AZ142" s="13"/>
      <c r="BB142" s="10">
        <v>0</v>
      </c>
      <c r="BC142" s="13">
        <v>40462</v>
      </c>
      <c r="BD142" s="13"/>
      <c r="BE142" s="10">
        <v>1</v>
      </c>
      <c r="BF142" s="10">
        <v>1</v>
      </c>
      <c r="BG142" s="10">
        <v>1</v>
      </c>
      <c r="BH142" s="13"/>
      <c r="BI142" s="13"/>
      <c r="BJ142" s="13"/>
      <c r="BK142" s="10">
        <v>0</v>
      </c>
      <c r="BL142" s="10">
        <v>0</v>
      </c>
      <c r="BM142" s="10">
        <v>30020</v>
      </c>
      <c r="BN142" s="10">
        <v>141</v>
      </c>
    </row>
    <row r="143" spans="1:66" x14ac:dyDescent="0.2">
      <c r="A143" s="10" t="str">
        <f>TRIM(Tabulka_Dotaz_z_SqlDivadla[[#This Row],[ID2]])</f>
        <v>01/142119</v>
      </c>
      <c r="B143" s="10" t="s">
        <v>1083</v>
      </c>
      <c r="C143" s="10" t="s">
        <v>4828</v>
      </c>
      <c r="D143" s="10" t="s">
        <v>3217</v>
      </c>
      <c r="E143" s="10" t="s">
        <v>163</v>
      </c>
      <c r="F143" s="10" t="s">
        <v>163</v>
      </c>
      <c r="G143" s="10" t="s">
        <v>1887</v>
      </c>
      <c r="H143" s="10" t="s">
        <v>782</v>
      </c>
      <c r="I143" s="10" t="s">
        <v>2269</v>
      </c>
      <c r="J143" s="10" t="s">
        <v>4829</v>
      </c>
      <c r="K143" s="10" t="s">
        <v>4830</v>
      </c>
      <c r="L143" s="10" t="s">
        <v>4831</v>
      </c>
      <c r="P143" s="10" t="s">
        <v>2521</v>
      </c>
      <c r="Q143" s="10" t="s">
        <v>4832</v>
      </c>
      <c r="R143" s="10" t="s">
        <v>4833</v>
      </c>
      <c r="U143" s="10" t="s">
        <v>163</v>
      </c>
      <c r="V143" s="10" t="s">
        <v>4834</v>
      </c>
      <c r="X143" s="10" t="s">
        <v>4835</v>
      </c>
      <c r="Y143" s="10" t="s">
        <v>4836</v>
      </c>
      <c r="AC143" s="10" t="s">
        <v>3626</v>
      </c>
      <c r="AD143" s="10" t="s">
        <v>2521</v>
      </c>
      <c r="AE143" s="10" t="s">
        <v>7148</v>
      </c>
      <c r="AF143" s="10" t="s">
        <v>7149</v>
      </c>
      <c r="AH143" s="10" t="s">
        <v>4837</v>
      </c>
      <c r="AI143" s="10" t="s">
        <v>7150</v>
      </c>
      <c r="AJ143" s="10" t="s">
        <v>7151</v>
      </c>
      <c r="AK143" s="10" t="s">
        <v>4838</v>
      </c>
      <c r="AR143" s="10" t="s">
        <v>4839</v>
      </c>
      <c r="AV143" s="10" t="s">
        <v>4840</v>
      </c>
      <c r="AX143" s="13"/>
      <c r="AZ143" s="13"/>
      <c r="BB143" s="10">
        <v>0</v>
      </c>
      <c r="BC143" s="13">
        <v>40829</v>
      </c>
      <c r="BD143" s="13"/>
      <c r="BE143" s="10">
        <v>1</v>
      </c>
      <c r="BF143" s="10">
        <v>1</v>
      </c>
      <c r="BG143" s="10">
        <v>1</v>
      </c>
      <c r="BH143" s="13"/>
      <c r="BI143" s="13"/>
      <c r="BJ143" s="13"/>
      <c r="BK143" s="10">
        <v>0</v>
      </c>
      <c r="BL143" s="10">
        <v>0</v>
      </c>
      <c r="BN143" s="10">
        <v>142</v>
      </c>
    </row>
    <row r="144" spans="1:66" x14ac:dyDescent="0.2">
      <c r="A144" s="10" t="str">
        <f>TRIM(Tabulka_Dotaz_z_SqlDivadla[[#This Row],[ID2]])</f>
        <v>01/143521</v>
      </c>
      <c r="B144" s="10" t="s">
        <v>1120</v>
      </c>
      <c r="C144" s="10" t="s">
        <v>4841</v>
      </c>
      <c r="D144" s="10" t="s">
        <v>1737</v>
      </c>
      <c r="E144" s="10" t="s">
        <v>163</v>
      </c>
      <c r="F144" s="10" t="s">
        <v>163</v>
      </c>
      <c r="G144" s="10" t="s">
        <v>1831</v>
      </c>
      <c r="H144" s="10" t="s">
        <v>823</v>
      </c>
      <c r="I144" s="10" t="s">
        <v>1817</v>
      </c>
      <c r="J144" s="10" t="s">
        <v>4842</v>
      </c>
      <c r="K144" s="10" t="s">
        <v>4843</v>
      </c>
      <c r="L144" s="10" t="s">
        <v>4844</v>
      </c>
      <c r="P144" s="10" t="s">
        <v>4845</v>
      </c>
      <c r="Q144" s="10" t="s">
        <v>1821</v>
      </c>
      <c r="R144" s="10" t="s">
        <v>4846</v>
      </c>
      <c r="U144" s="10" t="s">
        <v>163</v>
      </c>
      <c r="V144" s="10" t="s">
        <v>4847</v>
      </c>
      <c r="W144" s="10" t="s">
        <v>4848</v>
      </c>
      <c r="X144" s="10" t="s">
        <v>4849</v>
      </c>
      <c r="Y144" s="10" t="s">
        <v>4850</v>
      </c>
      <c r="AC144" s="10" t="s">
        <v>3303</v>
      </c>
      <c r="AD144" s="10" t="s">
        <v>4845</v>
      </c>
      <c r="AE144" s="10" t="s">
        <v>4851</v>
      </c>
      <c r="AF144" s="10" t="s">
        <v>5946</v>
      </c>
      <c r="AH144" s="10" t="s">
        <v>4852</v>
      </c>
      <c r="AI144" s="10" t="s">
        <v>4853</v>
      </c>
      <c r="AK144" s="10" t="s">
        <v>4854</v>
      </c>
      <c r="AR144" s="10" t="s">
        <v>4855</v>
      </c>
      <c r="AX144" s="13"/>
      <c r="AZ144" s="13"/>
      <c r="BB144" s="10">
        <v>0</v>
      </c>
      <c r="BC144" s="13">
        <v>40462</v>
      </c>
      <c r="BD144" s="13"/>
      <c r="BE144" s="10">
        <v>1</v>
      </c>
      <c r="BF144" s="10">
        <v>1</v>
      </c>
      <c r="BG144" s="10">
        <v>1</v>
      </c>
      <c r="BH144" s="13"/>
      <c r="BI144" s="13"/>
      <c r="BJ144" s="13"/>
      <c r="BK144" s="10">
        <v>0</v>
      </c>
      <c r="BL144" s="10">
        <v>0</v>
      </c>
    </row>
    <row r="145" spans="1:66" x14ac:dyDescent="0.2">
      <c r="A145" s="10" t="str">
        <f>TRIM(Tabulka_Dotaz_z_SqlDivadla[[#This Row],[ID2]])</f>
        <v>01/144521</v>
      </c>
      <c r="B145" s="10" t="s">
        <v>1126</v>
      </c>
      <c r="C145" s="10" t="s">
        <v>4709</v>
      </c>
      <c r="D145" s="10" t="s">
        <v>1737</v>
      </c>
      <c r="E145" s="10" t="s">
        <v>163</v>
      </c>
      <c r="F145" s="10" t="s">
        <v>163</v>
      </c>
      <c r="G145" s="10" t="s">
        <v>1831</v>
      </c>
      <c r="H145" s="10" t="s">
        <v>823</v>
      </c>
      <c r="I145" s="10" t="s">
        <v>1817</v>
      </c>
      <c r="J145" s="10" t="s">
        <v>4710</v>
      </c>
      <c r="K145" s="10" t="s">
        <v>4711</v>
      </c>
      <c r="L145" s="10" t="s">
        <v>4712</v>
      </c>
      <c r="P145" s="10" t="s">
        <v>1820</v>
      </c>
      <c r="Q145" s="10" t="s">
        <v>4713</v>
      </c>
      <c r="R145" s="10" t="s">
        <v>4714</v>
      </c>
      <c r="S145" s="10" t="s">
        <v>4715</v>
      </c>
      <c r="U145" s="10" t="s">
        <v>163</v>
      </c>
      <c r="V145" s="10" t="s">
        <v>4716</v>
      </c>
      <c r="X145" s="10" t="s">
        <v>7152</v>
      </c>
      <c r="Y145" s="10" t="s">
        <v>4718</v>
      </c>
      <c r="AC145" s="10" t="s">
        <v>3303</v>
      </c>
      <c r="AD145" s="10" t="s">
        <v>1820</v>
      </c>
      <c r="AE145" s="10" t="s">
        <v>4719</v>
      </c>
      <c r="AH145" s="10" t="s">
        <v>4720</v>
      </c>
      <c r="AI145" s="10" t="s">
        <v>7153</v>
      </c>
      <c r="AJ145" s="10" t="s">
        <v>7154</v>
      </c>
      <c r="AK145" s="10" t="s">
        <v>4717</v>
      </c>
      <c r="AR145" s="10" t="s">
        <v>4721</v>
      </c>
      <c r="AX145" s="13"/>
      <c r="AZ145" s="13"/>
      <c r="BB145" s="10">
        <v>0</v>
      </c>
      <c r="BC145" s="13">
        <v>40829</v>
      </c>
      <c r="BD145" s="13"/>
      <c r="BE145" s="10">
        <v>1</v>
      </c>
      <c r="BF145" s="10">
        <v>1</v>
      </c>
      <c r="BG145" s="10">
        <v>1</v>
      </c>
      <c r="BH145" s="13"/>
      <c r="BI145" s="13"/>
      <c r="BJ145" s="13"/>
      <c r="BK145" s="10">
        <v>0</v>
      </c>
      <c r="BL145" s="10">
        <v>1</v>
      </c>
      <c r="BM145" s="10">
        <v>30012</v>
      </c>
      <c r="BN145" s="10">
        <v>144</v>
      </c>
    </row>
    <row r="146" spans="1:66" x14ac:dyDescent="0.2">
      <c r="A146" s="10" t="str">
        <f>TRIM(Tabulka_Dotaz_z_SqlDivadla[[#This Row],[ID2]])</f>
        <v>01/145523</v>
      </c>
      <c r="B146" s="10" t="s">
        <v>1201</v>
      </c>
      <c r="C146" s="10" t="s">
        <v>4461</v>
      </c>
      <c r="D146" s="10" t="s">
        <v>3324</v>
      </c>
      <c r="E146" s="10" t="s">
        <v>163</v>
      </c>
      <c r="F146" s="10" t="s">
        <v>163</v>
      </c>
      <c r="G146" s="10" t="s">
        <v>1737</v>
      </c>
      <c r="H146" s="10" t="s">
        <v>823</v>
      </c>
      <c r="I146" s="10" t="s">
        <v>3765</v>
      </c>
      <c r="J146" s="10" t="s">
        <v>4462</v>
      </c>
      <c r="K146" s="10" t="s">
        <v>4463</v>
      </c>
      <c r="L146" s="10" t="s">
        <v>4464</v>
      </c>
      <c r="P146" s="10" t="s">
        <v>3768</v>
      </c>
      <c r="Q146" s="10" t="s">
        <v>3769</v>
      </c>
      <c r="R146" s="10" t="s">
        <v>4465</v>
      </c>
      <c r="U146" s="10" t="s">
        <v>163</v>
      </c>
      <c r="V146" s="10" t="s">
        <v>4466</v>
      </c>
      <c r="X146" s="10" t="s">
        <v>4467</v>
      </c>
      <c r="Y146" s="10" t="s">
        <v>4468</v>
      </c>
      <c r="AC146" s="10" t="s">
        <v>4469</v>
      </c>
      <c r="AD146" s="10" t="s">
        <v>3768</v>
      </c>
      <c r="AE146" s="10" t="s">
        <v>4470</v>
      </c>
      <c r="AF146" s="10" t="s">
        <v>7155</v>
      </c>
      <c r="AH146" s="10" t="s">
        <v>4471</v>
      </c>
      <c r="AI146" s="10" t="s">
        <v>4472</v>
      </c>
      <c r="AK146" s="10" t="s">
        <v>4473</v>
      </c>
      <c r="AR146" s="10" t="s">
        <v>4474</v>
      </c>
      <c r="AX146" s="13"/>
      <c r="AZ146" s="13"/>
      <c r="BB146" s="10">
        <v>0</v>
      </c>
      <c r="BC146" s="13">
        <v>40970</v>
      </c>
      <c r="BD146" s="13"/>
      <c r="BE146" s="10">
        <v>1</v>
      </c>
      <c r="BF146" s="10">
        <v>1</v>
      </c>
      <c r="BG146" s="10">
        <v>0</v>
      </c>
      <c r="BH146" s="13"/>
      <c r="BI146" s="13"/>
      <c r="BJ146" s="13"/>
      <c r="BK146" s="10">
        <v>0</v>
      </c>
      <c r="BL146" s="10">
        <v>0</v>
      </c>
      <c r="BN146" s="10">
        <v>145</v>
      </c>
    </row>
    <row r="147" spans="1:66" x14ac:dyDescent="0.2">
      <c r="A147" s="10" t="str">
        <f>TRIM(Tabulka_Dotaz_z_SqlDivadla[[#This Row],[ID2]])</f>
        <v>01/146532</v>
      </c>
      <c r="B147" s="10" t="s">
        <v>1089</v>
      </c>
      <c r="C147" s="10" t="s">
        <v>4475</v>
      </c>
      <c r="D147" s="10" t="s">
        <v>5085</v>
      </c>
      <c r="E147" s="10" t="s">
        <v>163</v>
      </c>
      <c r="F147" s="10" t="s">
        <v>163</v>
      </c>
      <c r="G147" s="10" t="s">
        <v>4006</v>
      </c>
      <c r="H147" s="10" t="s">
        <v>791</v>
      </c>
      <c r="I147" s="10" t="s">
        <v>2941</v>
      </c>
      <c r="J147" s="10" t="s">
        <v>4476</v>
      </c>
      <c r="K147" s="10" t="s">
        <v>4477</v>
      </c>
      <c r="L147" s="10" t="s">
        <v>4478</v>
      </c>
      <c r="P147" s="10" t="s">
        <v>4479</v>
      </c>
      <c r="Q147" s="10" t="s">
        <v>2946</v>
      </c>
      <c r="R147" s="10" t="s">
        <v>4480</v>
      </c>
      <c r="U147" s="10" t="s">
        <v>163</v>
      </c>
      <c r="V147" s="10" t="s">
        <v>4481</v>
      </c>
      <c r="X147" s="10" t="s">
        <v>7156</v>
      </c>
      <c r="Y147" s="10" t="s">
        <v>4482</v>
      </c>
      <c r="AC147" s="10" t="s">
        <v>4483</v>
      </c>
      <c r="AD147" s="10" t="s">
        <v>4479</v>
      </c>
      <c r="AE147" s="10" t="s">
        <v>7157</v>
      </c>
      <c r="AF147" s="10" t="s">
        <v>2436</v>
      </c>
      <c r="AH147" s="10" t="s">
        <v>4484</v>
      </c>
      <c r="AI147" s="10" t="s">
        <v>7158</v>
      </c>
      <c r="AJ147" s="10" t="s">
        <v>7159</v>
      </c>
      <c r="AK147" s="10" t="s">
        <v>4485</v>
      </c>
      <c r="AR147" s="10" t="s">
        <v>4486</v>
      </c>
      <c r="AX147" s="13"/>
      <c r="AZ147" s="13"/>
      <c r="BB147" s="10">
        <v>0</v>
      </c>
      <c r="BC147" s="13">
        <v>40829</v>
      </c>
      <c r="BD147" s="13"/>
      <c r="BE147" s="10">
        <v>1</v>
      </c>
      <c r="BF147" s="10">
        <v>1</v>
      </c>
      <c r="BG147" s="10">
        <v>1</v>
      </c>
      <c r="BH147" s="13"/>
      <c r="BI147" s="13"/>
      <c r="BJ147" s="13"/>
      <c r="BK147" s="10">
        <v>0</v>
      </c>
      <c r="BL147" s="10">
        <v>0</v>
      </c>
      <c r="BM147" s="10">
        <v>30033</v>
      </c>
      <c r="BN147" s="10">
        <v>146</v>
      </c>
    </row>
    <row r="148" spans="1:66" x14ac:dyDescent="0.2">
      <c r="A148" s="10" t="str">
        <f>TRIM(Tabulka_Dotaz_z_SqlDivadla[[#This Row],[ID2]])</f>
        <v>01/147534</v>
      </c>
      <c r="B148" s="10" t="s">
        <v>4860</v>
      </c>
      <c r="C148" s="10" t="s">
        <v>4861</v>
      </c>
      <c r="D148" s="10" t="s">
        <v>5085</v>
      </c>
      <c r="E148" s="10" t="s">
        <v>163</v>
      </c>
      <c r="F148" s="10" t="s">
        <v>163</v>
      </c>
      <c r="G148" s="10" t="s">
        <v>2025</v>
      </c>
      <c r="H148" s="10" t="s">
        <v>791</v>
      </c>
      <c r="I148" s="10" t="s">
        <v>3094</v>
      </c>
      <c r="J148" s="10" t="s">
        <v>4862</v>
      </c>
      <c r="K148" s="10" t="s">
        <v>4862</v>
      </c>
      <c r="L148" s="10" t="s">
        <v>4863</v>
      </c>
      <c r="P148" s="10" t="s">
        <v>4864</v>
      </c>
      <c r="Q148" s="10" t="s">
        <v>4865</v>
      </c>
      <c r="R148" s="10" t="s">
        <v>4866</v>
      </c>
      <c r="U148" s="10" t="s">
        <v>163</v>
      </c>
      <c r="X148" s="10" t="s">
        <v>4867</v>
      </c>
      <c r="Y148" s="10" t="s">
        <v>4868</v>
      </c>
      <c r="AC148" s="10" t="s">
        <v>4869</v>
      </c>
      <c r="AD148" s="10" t="s">
        <v>4864</v>
      </c>
      <c r="AE148" s="10" t="s">
        <v>4870</v>
      </c>
      <c r="AH148" s="10" t="s">
        <v>4871</v>
      </c>
      <c r="AI148" s="10" t="s">
        <v>4872</v>
      </c>
      <c r="AK148" s="10" t="s">
        <v>4867</v>
      </c>
      <c r="AX148" s="13"/>
      <c r="AZ148" s="13"/>
      <c r="BB148" s="10">
        <v>0</v>
      </c>
      <c r="BC148" s="13">
        <v>40462</v>
      </c>
      <c r="BD148" s="13"/>
      <c r="BE148" s="10">
        <v>1</v>
      </c>
      <c r="BF148" s="10">
        <v>1</v>
      </c>
      <c r="BG148" s="10">
        <v>0</v>
      </c>
      <c r="BH148" s="13"/>
      <c r="BI148" s="13"/>
      <c r="BJ148" s="13"/>
      <c r="BK148" s="10">
        <v>0</v>
      </c>
      <c r="BL148" s="10">
        <v>0</v>
      </c>
      <c r="BN148" s="10">
        <v>147</v>
      </c>
    </row>
    <row r="149" spans="1:66" x14ac:dyDescent="0.2">
      <c r="A149" s="10" t="str">
        <f>TRIM(Tabulka_Dotaz_z_SqlDivadla[[#This Row],[ID2]])</f>
        <v>01/148612</v>
      </c>
      <c r="B149" s="10" t="s">
        <v>1178</v>
      </c>
      <c r="C149" s="10" t="s">
        <v>4873</v>
      </c>
      <c r="D149" s="10" t="s">
        <v>4006</v>
      </c>
      <c r="E149" s="10" t="s">
        <v>163</v>
      </c>
      <c r="F149" s="10" t="s">
        <v>163</v>
      </c>
      <c r="G149" s="10" t="s">
        <v>4112</v>
      </c>
      <c r="H149" s="10" t="s">
        <v>790</v>
      </c>
      <c r="I149" s="10" t="s">
        <v>3317</v>
      </c>
      <c r="J149" s="10" t="s">
        <v>4874</v>
      </c>
      <c r="K149" s="10" t="s">
        <v>4875</v>
      </c>
      <c r="L149" s="10" t="s">
        <v>4876</v>
      </c>
      <c r="P149" s="10" t="s">
        <v>4877</v>
      </c>
      <c r="Q149" s="10" t="s">
        <v>3321</v>
      </c>
      <c r="R149" s="10" t="s">
        <v>4878</v>
      </c>
      <c r="U149" s="10" t="s">
        <v>163</v>
      </c>
      <c r="V149" s="10" t="s">
        <v>4879</v>
      </c>
      <c r="X149" s="10" t="s">
        <v>4880</v>
      </c>
      <c r="Y149" s="10" t="s">
        <v>4881</v>
      </c>
      <c r="AC149" s="10" t="s">
        <v>4882</v>
      </c>
      <c r="AD149" s="10" t="s">
        <v>4877</v>
      </c>
      <c r="AE149" s="10" t="s">
        <v>4883</v>
      </c>
      <c r="AF149" s="10" t="s">
        <v>5957</v>
      </c>
      <c r="AH149" s="10" t="s">
        <v>4884</v>
      </c>
      <c r="AI149" s="10" t="s">
        <v>4885</v>
      </c>
      <c r="AK149" s="10" t="s">
        <v>4886</v>
      </c>
      <c r="AR149" s="10" t="s">
        <v>4887</v>
      </c>
      <c r="AX149" s="13"/>
      <c r="AZ149" s="13"/>
      <c r="BB149" s="10">
        <v>0</v>
      </c>
      <c r="BC149" s="13">
        <v>40462</v>
      </c>
      <c r="BD149" s="13"/>
      <c r="BE149" s="10">
        <v>1</v>
      </c>
      <c r="BF149" s="10">
        <v>1</v>
      </c>
      <c r="BG149" s="10">
        <v>1</v>
      </c>
      <c r="BH149" s="13"/>
      <c r="BI149" s="13"/>
      <c r="BJ149" s="13"/>
      <c r="BK149" s="10">
        <v>0</v>
      </c>
      <c r="BL149" s="10">
        <v>0</v>
      </c>
      <c r="BM149" s="10">
        <v>30015</v>
      </c>
      <c r="BN149" s="10">
        <v>148</v>
      </c>
    </row>
    <row r="150" spans="1:66" x14ac:dyDescent="0.2">
      <c r="A150" s="10" t="str">
        <f>TRIM(Tabulka_Dotaz_z_SqlDivadla[[#This Row],[ID2]])</f>
        <v>01/149612</v>
      </c>
      <c r="B150" s="10" t="s">
        <v>1088</v>
      </c>
      <c r="C150" s="10" t="s">
        <v>4888</v>
      </c>
      <c r="D150" s="10" t="s">
        <v>3289</v>
      </c>
      <c r="E150" s="10" t="s">
        <v>163</v>
      </c>
      <c r="F150" s="10" t="s">
        <v>163</v>
      </c>
      <c r="G150" s="10" t="s">
        <v>1737</v>
      </c>
      <c r="H150" s="10" t="s">
        <v>790</v>
      </c>
      <c r="I150" s="10" t="s">
        <v>3317</v>
      </c>
      <c r="J150" s="10" t="s">
        <v>4889</v>
      </c>
      <c r="K150" s="10" t="s">
        <v>5958</v>
      </c>
      <c r="L150" s="10" t="s">
        <v>4890</v>
      </c>
      <c r="P150" s="10" t="s">
        <v>4725</v>
      </c>
      <c r="Q150" s="10" t="s">
        <v>3321</v>
      </c>
      <c r="R150" s="10" t="s">
        <v>4891</v>
      </c>
      <c r="U150" s="10" t="s">
        <v>163</v>
      </c>
      <c r="V150" s="10" t="s">
        <v>4892</v>
      </c>
      <c r="X150" s="10" t="s">
        <v>7160</v>
      </c>
      <c r="Y150" s="10" t="s">
        <v>4893</v>
      </c>
      <c r="AC150" s="10" t="s">
        <v>4882</v>
      </c>
      <c r="AD150" s="10" t="s">
        <v>4725</v>
      </c>
      <c r="AE150" s="10" t="s">
        <v>7161</v>
      </c>
      <c r="AH150" s="10" t="s">
        <v>5959</v>
      </c>
      <c r="AI150" s="10" t="s">
        <v>7162</v>
      </c>
      <c r="AJ150" s="10" t="s">
        <v>4894</v>
      </c>
      <c r="AK150" s="10" t="s">
        <v>4895</v>
      </c>
      <c r="AR150" s="10" t="s">
        <v>4896</v>
      </c>
      <c r="AX150" s="13"/>
      <c r="AZ150" s="13"/>
      <c r="BB150" s="10">
        <v>0</v>
      </c>
      <c r="BC150" s="13">
        <v>40847</v>
      </c>
      <c r="BD150" s="13"/>
      <c r="BE150" s="10">
        <v>1</v>
      </c>
      <c r="BF150" s="10">
        <v>1</v>
      </c>
      <c r="BG150" s="10">
        <v>1</v>
      </c>
      <c r="BH150" s="13"/>
      <c r="BI150" s="13"/>
      <c r="BJ150" s="13"/>
      <c r="BK150" s="10">
        <v>0</v>
      </c>
      <c r="BL150" s="10">
        <v>0</v>
      </c>
      <c r="BN150" s="10">
        <v>149</v>
      </c>
    </row>
    <row r="151" spans="1:66" x14ac:dyDescent="0.2">
      <c r="A151" s="10" t="str">
        <f>TRIM(Tabulka_Dotaz_z_SqlDivadla[[#This Row],[ID2]])</f>
        <v>01/150613</v>
      </c>
      <c r="B151" s="10" t="s">
        <v>1275</v>
      </c>
      <c r="C151" s="10" t="s">
        <v>4942</v>
      </c>
      <c r="D151" s="10" t="s">
        <v>5085</v>
      </c>
      <c r="E151" s="10" t="s">
        <v>163</v>
      </c>
      <c r="F151" s="10" t="s">
        <v>163</v>
      </c>
      <c r="G151" s="10" t="s">
        <v>2025</v>
      </c>
      <c r="H151" s="10" t="s">
        <v>790</v>
      </c>
      <c r="I151" s="10" t="s">
        <v>4943</v>
      </c>
      <c r="J151" s="10" t="s">
        <v>4944</v>
      </c>
      <c r="K151" s="10" t="s">
        <v>4945</v>
      </c>
      <c r="L151" s="10" t="s">
        <v>4946</v>
      </c>
      <c r="P151" s="10" t="s">
        <v>4947</v>
      </c>
      <c r="Q151" s="10" t="s">
        <v>4948</v>
      </c>
      <c r="R151" s="10" t="s">
        <v>4949</v>
      </c>
      <c r="U151" s="10" t="s">
        <v>163</v>
      </c>
      <c r="V151" s="10" t="s">
        <v>4950</v>
      </c>
      <c r="W151" s="10" t="s">
        <v>4951</v>
      </c>
      <c r="X151" s="10" t="s">
        <v>4952</v>
      </c>
      <c r="Y151" s="10" t="s">
        <v>4953</v>
      </c>
      <c r="AC151" s="10" t="s">
        <v>4954</v>
      </c>
      <c r="AD151" s="10" t="s">
        <v>4947</v>
      </c>
      <c r="AE151" s="10" t="s">
        <v>5960</v>
      </c>
      <c r="AF151" s="10" t="s">
        <v>7163</v>
      </c>
      <c r="AH151" s="10" t="s">
        <v>5961</v>
      </c>
      <c r="AI151" s="10" t="s">
        <v>4956</v>
      </c>
      <c r="AJ151" s="10" t="s">
        <v>5962</v>
      </c>
      <c r="AK151" s="10" t="s">
        <v>4957</v>
      </c>
      <c r="AL151" s="10" t="s">
        <v>4958</v>
      </c>
      <c r="AM151" s="10" t="s">
        <v>4948</v>
      </c>
      <c r="AQ151" s="10" t="s">
        <v>4959</v>
      </c>
      <c r="AR151" s="10" t="s">
        <v>4960</v>
      </c>
      <c r="AU151" s="10" t="s">
        <v>4955</v>
      </c>
      <c r="AX151" s="13"/>
      <c r="AZ151" s="13"/>
      <c r="BB151" s="10">
        <v>0</v>
      </c>
      <c r="BC151" s="13">
        <v>40462</v>
      </c>
      <c r="BD151" s="13"/>
      <c r="BE151" s="10">
        <v>1</v>
      </c>
      <c r="BF151" s="10">
        <v>1</v>
      </c>
      <c r="BG151" s="10">
        <v>0</v>
      </c>
      <c r="BH151" s="13"/>
      <c r="BI151" s="13"/>
      <c r="BJ151" s="13"/>
      <c r="BK151" s="10">
        <v>0</v>
      </c>
      <c r="BL151" s="10">
        <v>0</v>
      </c>
      <c r="BN151" s="10">
        <v>150</v>
      </c>
    </row>
    <row r="152" spans="1:66" x14ac:dyDescent="0.2">
      <c r="A152" s="10" t="str">
        <f>TRIM(Tabulka_Dotaz_z_SqlDivadla[[#This Row],[ID2]])</f>
        <v>01/151614</v>
      </c>
      <c r="B152" s="10" t="s">
        <v>1164</v>
      </c>
      <c r="C152" s="10" t="s">
        <v>4897</v>
      </c>
      <c r="D152" s="10" t="s">
        <v>5085</v>
      </c>
      <c r="E152" s="10" t="s">
        <v>163</v>
      </c>
      <c r="F152" s="10" t="s">
        <v>163</v>
      </c>
      <c r="G152" s="10" t="s">
        <v>2025</v>
      </c>
      <c r="H152" s="10" t="s">
        <v>790</v>
      </c>
      <c r="I152" s="10" t="s">
        <v>4898</v>
      </c>
      <c r="J152" s="10" t="s">
        <v>4899</v>
      </c>
      <c r="K152" s="10" t="s">
        <v>4899</v>
      </c>
      <c r="L152" s="10" t="s">
        <v>4900</v>
      </c>
      <c r="P152" s="10" t="s">
        <v>4901</v>
      </c>
      <c r="Q152" s="10" t="s">
        <v>4902</v>
      </c>
      <c r="R152" s="10" t="s">
        <v>4903</v>
      </c>
      <c r="U152" s="10" t="s">
        <v>163</v>
      </c>
      <c r="V152" s="10" t="s">
        <v>4904</v>
      </c>
      <c r="X152" s="10" t="s">
        <v>7164</v>
      </c>
      <c r="Y152" s="10" t="s">
        <v>4905</v>
      </c>
      <c r="AC152" s="10" t="s">
        <v>4906</v>
      </c>
      <c r="AD152" s="10" t="s">
        <v>4901</v>
      </c>
      <c r="AE152" s="10" t="s">
        <v>5963</v>
      </c>
      <c r="AF152" s="10" t="s">
        <v>4907</v>
      </c>
      <c r="AH152" s="10" t="s">
        <v>4908</v>
      </c>
      <c r="AI152" s="10" t="s">
        <v>4909</v>
      </c>
      <c r="AJ152" s="10" t="s">
        <v>7165</v>
      </c>
      <c r="AK152" s="10" t="s">
        <v>4910</v>
      </c>
      <c r="AR152" s="10" t="s">
        <v>4911</v>
      </c>
      <c r="AX152" s="13"/>
      <c r="AZ152" s="13"/>
      <c r="BB152" s="10">
        <v>0</v>
      </c>
      <c r="BC152" s="13">
        <v>40462</v>
      </c>
      <c r="BD152" s="13"/>
      <c r="BE152" s="10">
        <v>1</v>
      </c>
      <c r="BF152" s="10">
        <v>1</v>
      </c>
      <c r="BG152" s="10">
        <v>1</v>
      </c>
      <c r="BH152" s="13"/>
      <c r="BI152" s="13"/>
      <c r="BJ152" s="13"/>
      <c r="BK152" s="10">
        <v>0</v>
      </c>
      <c r="BL152" s="10">
        <v>0</v>
      </c>
      <c r="BN152" s="10">
        <v>151</v>
      </c>
    </row>
    <row r="153" spans="1:66" x14ac:dyDescent="0.2">
      <c r="A153" s="10" t="str">
        <f>TRIM(Tabulka_Dotaz_z_SqlDivadla[[#This Row],[ID2]])</f>
        <v>01/152622</v>
      </c>
      <c r="B153" s="10" t="s">
        <v>1214</v>
      </c>
      <c r="C153" s="10" t="s">
        <v>4916</v>
      </c>
      <c r="D153" s="10" t="s">
        <v>5085</v>
      </c>
      <c r="E153" s="10" t="s">
        <v>163</v>
      </c>
      <c r="F153" s="10" t="s">
        <v>163</v>
      </c>
      <c r="G153" s="10" t="s">
        <v>4006</v>
      </c>
      <c r="H153" s="10" t="s">
        <v>786</v>
      </c>
      <c r="I153" s="10" t="s">
        <v>1868</v>
      </c>
      <c r="J153" s="10" t="s">
        <v>4917</v>
      </c>
      <c r="K153" s="10" t="s">
        <v>5964</v>
      </c>
      <c r="L153" s="10" t="s">
        <v>4918</v>
      </c>
      <c r="P153" s="10" t="s">
        <v>3009</v>
      </c>
      <c r="Q153" s="10" t="s">
        <v>1872</v>
      </c>
      <c r="R153" s="10" t="s">
        <v>4919</v>
      </c>
      <c r="U153" s="10" t="s">
        <v>163</v>
      </c>
      <c r="V153" s="10" t="s">
        <v>4920</v>
      </c>
      <c r="X153" s="10" t="s">
        <v>7166</v>
      </c>
      <c r="Y153" s="10" t="s">
        <v>4921</v>
      </c>
      <c r="AC153" s="10" t="s">
        <v>2411</v>
      </c>
      <c r="AD153" s="10" t="s">
        <v>3009</v>
      </c>
      <c r="AE153" s="10" t="s">
        <v>7167</v>
      </c>
      <c r="AH153" s="10" t="s">
        <v>4922</v>
      </c>
      <c r="AI153" s="10" t="s">
        <v>7168</v>
      </c>
      <c r="AK153" s="10" t="s">
        <v>4923</v>
      </c>
      <c r="AR153" s="10" t="s">
        <v>4924</v>
      </c>
      <c r="AX153" s="13"/>
      <c r="AZ153" s="13"/>
      <c r="BB153" s="10">
        <v>0</v>
      </c>
      <c r="BC153" s="13">
        <v>40829</v>
      </c>
      <c r="BD153" s="13"/>
      <c r="BE153" s="10">
        <v>1</v>
      </c>
      <c r="BF153" s="10">
        <v>1</v>
      </c>
      <c r="BG153" s="10">
        <v>1</v>
      </c>
      <c r="BH153" s="13"/>
      <c r="BI153" s="13"/>
      <c r="BJ153" s="13"/>
      <c r="BK153" s="10">
        <v>0</v>
      </c>
      <c r="BL153" s="10">
        <v>0</v>
      </c>
      <c r="BM153" s="10">
        <v>30007</v>
      </c>
      <c r="BN153" s="10">
        <v>152</v>
      </c>
    </row>
    <row r="154" spans="1:66" x14ac:dyDescent="0.2">
      <c r="A154" s="10" t="str">
        <f>TRIM(Tabulka_Dotaz_z_SqlDivadla[[#This Row],[ID2]])</f>
        <v>01/153622</v>
      </c>
      <c r="B154" s="10" t="s">
        <v>1175</v>
      </c>
      <c r="C154" s="10" t="s">
        <v>4961</v>
      </c>
      <c r="D154" s="10" t="s">
        <v>5085</v>
      </c>
      <c r="E154" s="10" t="s">
        <v>163</v>
      </c>
      <c r="F154" s="10" t="s">
        <v>163</v>
      </c>
      <c r="G154" s="10" t="s">
        <v>4006</v>
      </c>
      <c r="H154" s="10" t="s">
        <v>786</v>
      </c>
      <c r="I154" s="10" t="s">
        <v>1868</v>
      </c>
      <c r="J154" s="10" t="s">
        <v>4962</v>
      </c>
      <c r="K154" s="10" t="s">
        <v>4963</v>
      </c>
      <c r="L154" s="10" t="s">
        <v>4964</v>
      </c>
      <c r="P154" s="10" t="s">
        <v>1871</v>
      </c>
      <c r="Q154" s="10" t="s">
        <v>1872</v>
      </c>
      <c r="R154" s="10" t="s">
        <v>4965</v>
      </c>
      <c r="U154" s="10" t="s">
        <v>163</v>
      </c>
      <c r="V154" s="10" t="s">
        <v>4966</v>
      </c>
      <c r="X154" s="10" t="s">
        <v>4967</v>
      </c>
      <c r="Y154" s="10" t="s">
        <v>4968</v>
      </c>
      <c r="AC154" s="10" t="s">
        <v>2411</v>
      </c>
      <c r="AD154" s="10" t="s">
        <v>1871</v>
      </c>
      <c r="AE154" s="10" t="s">
        <v>4969</v>
      </c>
      <c r="AH154" s="10" t="s">
        <v>4970</v>
      </c>
      <c r="AI154" s="10" t="s">
        <v>4971</v>
      </c>
      <c r="AJ154" s="10" t="s">
        <v>4972</v>
      </c>
      <c r="AK154" s="10" t="s">
        <v>4973</v>
      </c>
      <c r="AR154" s="10" t="s">
        <v>4974</v>
      </c>
      <c r="AX154" s="13"/>
      <c r="AZ154" s="13"/>
      <c r="BB154" s="10">
        <v>0</v>
      </c>
      <c r="BC154" s="13">
        <v>40462</v>
      </c>
      <c r="BD154" s="13"/>
      <c r="BE154" s="10">
        <v>1</v>
      </c>
      <c r="BF154" s="10">
        <v>1</v>
      </c>
      <c r="BG154" s="10">
        <v>1</v>
      </c>
      <c r="BH154" s="13"/>
      <c r="BI154" s="13"/>
      <c r="BJ154" s="13"/>
      <c r="BK154" s="10">
        <v>0</v>
      </c>
      <c r="BL154" s="10">
        <v>1</v>
      </c>
      <c r="BM154" s="10">
        <v>30002</v>
      </c>
      <c r="BN154" s="10">
        <v>153</v>
      </c>
    </row>
    <row r="155" spans="1:66" x14ac:dyDescent="0.2">
      <c r="A155" s="10" t="str">
        <f>TRIM(Tabulka_Dotaz_z_SqlDivadla[[#This Row],[ID2]])</f>
        <v>01/154622</v>
      </c>
      <c r="B155" s="10" t="s">
        <v>1117</v>
      </c>
      <c r="C155" s="10" t="s">
        <v>5015</v>
      </c>
      <c r="D155" s="10" t="s">
        <v>5085</v>
      </c>
      <c r="E155" s="10" t="s">
        <v>163</v>
      </c>
      <c r="F155" s="10" t="s">
        <v>163</v>
      </c>
      <c r="G155" s="10" t="s">
        <v>4006</v>
      </c>
      <c r="H155" s="10" t="s">
        <v>786</v>
      </c>
      <c r="I155" s="10" t="s">
        <v>1868</v>
      </c>
      <c r="J155" s="10" t="s">
        <v>5016</v>
      </c>
      <c r="K155" s="10" t="s">
        <v>5017</v>
      </c>
      <c r="L155" s="10" t="s">
        <v>5018</v>
      </c>
      <c r="P155" s="10" t="s">
        <v>1871</v>
      </c>
      <c r="Q155" s="10" t="s">
        <v>1872</v>
      </c>
      <c r="R155" s="10" t="s">
        <v>5019</v>
      </c>
      <c r="U155" s="10" t="s">
        <v>163</v>
      </c>
      <c r="V155" s="10" t="s">
        <v>5020</v>
      </c>
      <c r="W155" s="10" t="s">
        <v>5021</v>
      </c>
      <c r="X155" s="10" t="s">
        <v>7169</v>
      </c>
      <c r="Y155" s="10" t="s">
        <v>5022</v>
      </c>
      <c r="AC155" s="10" t="s">
        <v>2411</v>
      </c>
      <c r="AD155" s="10" t="s">
        <v>1871</v>
      </c>
      <c r="AE155" s="10" t="s">
        <v>5965</v>
      </c>
      <c r="AF155" s="10" t="s">
        <v>7170</v>
      </c>
      <c r="AH155" s="10" t="s">
        <v>5023</v>
      </c>
      <c r="AI155" s="10" t="s">
        <v>5966</v>
      </c>
      <c r="AJ155" s="10" t="s">
        <v>7171</v>
      </c>
      <c r="AK155" s="10" t="s">
        <v>5024</v>
      </c>
      <c r="AR155" s="10" t="s">
        <v>5025</v>
      </c>
      <c r="AW155" s="10" t="s">
        <v>5026</v>
      </c>
      <c r="AX155" s="13"/>
      <c r="AZ155" s="13"/>
      <c r="BB155" s="10">
        <v>0</v>
      </c>
      <c r="BC155" s="13">
        <v>40829</v>
      </c>
      <c r="BD155" s="13"/>
      <c r="BE155" s="10">
        <v>1</v>
      </c>
      <c r="BF155" s="10">
        <v>1</v>
      </c>
      <c r="BG155" s="10">
        <v>1</v>
      </c>
      <c r="BH155" s="13"/>
      <c r="BI155" s="13"/>
      <c r="BJ155" s="13"/>
      <c r="BK155" s="10">
        <v>0</v>
      </c>
      <c r="BL155" s="10">
        <v>0</v>
      </c>
      <c r="BM155" s="10">
        <v>33500</v>
      </c>
      <c r="BN155" s="10">
        <v>154</v>
      </c>
    </row>
    <row r="156" spans="1:66" x14ac:dyDescent="0.2">
      <c r="A156" s="10" t="str">
        <f>TRIM(Tabulka_Dotaz_z_SqlDivadla[[#This Row],[ID2]])</f>
        <v>01/155622</v>
      </c>
      <c r="B156" s="10" t="s">
        <v>1177</v>
      </c>
      <c r="C156" s="10" t="s">
        <v>5027</v>
      </c>
      <c r="D156" s="10" t="s">
        <v>5085</v>
      </c>
      <c r="E156" s="10" t="s">
        <v>163</v>
      </c>
      <c r="F156" s="10" t="s">
        <v>163</v>
      </c>
      <c r="G156" s="10" t="s">
        <v>4006</v>
      </c>
      <c r="H156" s="10" t="s">
        <v>786</v>
      </c>
      <c r="I156" s="10" t="s">
        <v>1868</v>
      </c>
      <c r="J156" s="10" t="s">
        <v>5028</v>
      </c>
      <c r="K156" s="10" t="s">
        <v>5029</v>
      </c>
      <c r="L156" s="10" t="s">
        <v>5030</v>
      </c>
      <c r="P156" s="10" t="s">
        <v>1871</v>
      </c>
      <c r="Q156" s="10" t="s">
        <v>1872</v>
      </c>
      <c r="R156" s="10" t="s">
        <v>5031</v>
      </c>
      <c r="U156" s="10" t="s">
        <v>163</v>
      </c>
      <c r="V156" s="10" t="s">
        <v>5032</v>
      </c>
      <c r="W156" s="10" t="s">
        <v>5033</v>
      </c>
      <c r="X156" s="10" t="s">
        <v>7172</v>
      </c>
      <c r="Y156" s="10" t="s">
        <v>5030</v>
      </c>
      <c r="AC156" s="10" t="s">
        <v>2411</v>
      </c>
      <c r="AD156" s="10" t="s">
        <v>1871</v>
      </c>
      <c r="AE156" s="10" t="s">
        <v>5034</v>
      </c>
      <c r="AF156" s="10" t="s">
        <v>7173</v>
      </c>
      <c r="AH156" s="10" t="s">
        <v>5035</v>
      </c>
      <c r="AI156" s="10" t="s">
        <v>7174</v>
      </c>
      <c r="AJ156" s="10" t="s">
        <v>7175</v>
      </c>
      <c r="AK156" s="10" t="s">
        <v>5036</v>
      </c>
      <c r="AR156" s="10" t="s">
        <v>5037</v>
      </c>
      <c r="AX156" s="13"/>
      <c r="AZ156" s="13"/>
      <c r="BB156" s="10">
        <v>0</v>
      </c>
      <c r="BC156" s="13">
        <v>40829</v>
      </c>
      <c r="BD156" s="13"/>
      <c r="BE156" s="10">
        <v>1</v>
      </c>
      <c r="BF156" s="10">
        <v>1</v>
      </c>
      <c r="BG156" s="10">
        <v>1</v>
      </c>
      <c r="BH156" s="13"/>
      <c r="BI156" s="13"/>
      <c r="BJ156" s="13"/>
      <c r="BK156" s="10">
        <v>0</v>
      </c>
      <c r="BL156" s="10">
        <v>0</v>
      </c>
      <c r="BM156" s="10">
        <v>30005</v>
      </c>
      <c r="BN156" s="10">
        <v>155</v>
      </c>
    </row>
    <row r="157" spans="1:66" x14ac:dyDescent="0.2">
      <c r="A157" s="10" t="str">
        <f>TRIM(Tabulka_Dotaz_z_SqlDivadla[[#This Row],[ID2]])</f>
        <v>01/156622</v>
      </c>
      <c r="B157" s="10" t="s">
        <v>1238</v>
      </c>
      <c r="C157" s="10" t="s">
        <v>5003</v>
      </c>
      <c r="D157" s="10" t="s">
        <v>4006</v>
      </c>
      <c r="E157" s="10" t="s">
        <v>163</v>
      </c>
      <c r="F157" s="10" t="s">
        <v>163</v>
      </c>
      <c r="G157" s="10" t="s">
        <v>1805</v>
      </c>
      <c r="H157" s="10" t="s">
        <v>786</v>
      </c>
      <c r="I157" s="10" t="s">
        <v>1868</v>
      </c>
      <c r="J157" s="10" t="s">
        <v>5004</v>
      </c>
      <c r="K157" s="10" t="s">
        <v>5005</v>
      </c>
      <c r="L157" s="10" t="s">
        <v>5006</v>
      </c>
      <c r="P157" s="10" t="s">
        <v>1871</v>
      </c>
      <c r="Q157" s="10" t="s">
        <v>1872</v>
      </c>
      <c r="R157" s="10" t="s">
        <v>5007</v>
      </c>
      <c r="U157" s="10" t="s">
        <v>163</v>
      </c>
      <c r="V157" s="10" t="s">
        <v>5967</v>
      </c>
      <c r="X157" s="10" t="s">
        <v>5009</v>
      </c>
      <c r="Y157" s="10" t="s">
        <v>5010</v>
      </c>
      <c r="AC157" s="10" t="s">
        <v>2411</v>
      </c>
      <c r="AD157" s="10" t="s">
        <v>1871</v>
      </c>
      <c r="AE157" s="10" t="s">
        <v>5011</v>
      </c>
      <c r="AH157" s="10" t="s">
        <v>5012</v>
      </c>
      <c r="AI157" s="10" t="s">
        <v>5013</v>
      </c>
      <c r="AK157" s="10" t="s">
        <v>5009</v>
      </c>
      <c r="AR157" s="10" t="s">
        <v>5014</v>
      </c>
      <c r="AV157" s="10" t="s">
        <v>5008</v>
      </c>
      <c r="AX157" s="13"/>
      <c r="AZ157" s="13"/>
      <c r="BB157" s="10">
        <v>0</v>
      </c>
      <c r="BC157" s="13">
        <v>40462</v>
      </c>
      <c r="BD157" s="13"/>
      <c r="BE157" s="10">
        <v>1</v>
      </c>
      <c r="BF157" s="10">
        <v>1</v>
      </c>
      <c r="BG157" s="10">
        <v>1</v>
      </c>
      <c r="BH157" s="13"/>
      <c r="BI157" s="13"/>
      <c r="BJ157" s="13"/>
      <c r="BK157" s="10">
        <v>0</v>
      </c>
      <c r="BL157" s="10">
        <v>0</v>
      </c>
      <c r="BM157" s="10">
        <v>30006</v>
      </c>
      <c r="BN157" s="10">
        <v>156</v>
      </c>
    </row>
    <row r="158" spans="1:66" x14ac:dyDescent="0.2">
      <c r="A158" s="10" t="str">
        <f>TRIM(Tabulka_Dotaz_z_SqlDivadla[[#This Row],[ID2]])</f>
        <v>01/157622</v>
      </c>
      <c r="B158" s="10" t="s">
        <v>5038</v>
      </c>
      <c r="D158" s="10" t="s">
        <v>163</v>
      </c>
      <c r="E158" s="10" t="s">
        <v>163</v>
      </c>
      <c r="F158" s="10" t="s">
        <v>163</v>
      </c>
      <c r="G158" s="10" t="s">
        <v>163</v>
      </c>
      <c r="H158" s="10" t="s">
        <v>786</v>
      </c>
      <c r="I158" s="10" t="s">
        <v>1868</v>
      </c>
      <c r="J158" s="10" t="s">
        <v>5039</v>
      </c>
      <c r="K158" s="10" t="s">
        <v>5040</v>
      </c>
      <c r="L158" s="10" t="s">
        <v>5041</v>
      </c>
      <c r="P158" s="10" t="s">
        <v>3042</v>
      </c>
      <c r="Q158" s="10" t="s">
        <v>1872</v>
      </c>
      <c r="U158" s="10" t="s">
        <v>163</v>
      </c>
      <c r="AE158" s="10" t="s">
        <v>5042</v>
      </c>
      <c r="AJ158" s="10" t="s">
        <v>5043</v>
      </c>
      <c r="AK158" s="10" t="s">
        <v>5044</v>
      </c>
      <c r="AX158" s="13"/>
      <c r="AZ158" s="13">
        <v>39386</v>
      </c>
      <c r="BB158" s="10">
        <v>0</v>
      </c>
      <c r="BC158" s="13">
        <v>40462</v>
      </c>
      <c r="BD158" s="13"/>
      <c r="BE158" s="10">
        <v>0</v>
      </c>
      <c r="BF158" s="10">
        <v>1</v>
      </c>
      <c r="BG158" s="10">
        <v>0</v>
      </c>
      <c r="BH158" s="13"/>
      <c r="BI158" s="13"/>
      <c r="BJ158" s="13"/>
      <c r="BK158" s="10">
        <v>1</v>
      </c>
      <c r="BL158" s="10">
        <v>0</v>
      </c>
      <c r="BN158" s="10">
        <v>157</v>
      </c>
    </row>
    <row r="159" spans="1:66" x14ac:dyDescent="0.2">
      <c r="A159" s="10" t="str">
        <f>TRIM(Tabulka_Dotaz_z_SqlDivadla[[#This Row],[ID2]])</f>
        <v>01/158622</v>
      </c>
      <c r="B159" s="10" t="s">
        <v>1156</v>
      </c>
      <c r="C159" s="10" t="s">
        <v>5045</v>
      </c>
      <c r="D159" s="10" t="s">
        <v>3289</v>
      </c>
      <c r="E159" s="10" t="s">
        <v>163</v>
      </c>
      <c r="F159" s="10" t="s">
        <v>163</v>
      </c>
      <c r="G159" s="10" t="s">
        <v>1737</v>
      </c>
      <c r="H159" s="10" t="s">
        <v>786</v>
      </c>
      <c r="I159" s="10" t="s">
        <v>1868</v>
      </c>
      <c r="J159" s="10" t="s">
        <v>679</v>
      </c>
      <c r="K159" s="10" t="s">
        <v>5046</v>
      </c>
      <c r="L159" s="10" t="s">
        <v>5047</v>
      </c>
      <c r="P159" s="10" t="s">
        <v>1871</v>
      </c>
      <c r="Q159" s="10" t="s">
        <v>5048</v>
      </c>
      <c r="R159" s="10" t="s">
        <v>5049</v>
      </c>
      <c r="U159" s="10" t="s">
        <v>163</v>
      </c>
      <c r="V159" s="10" t="s">
        <v>5874</v>
      </c>
      <c r="X159" s="10" t="s">
        <v>7176</v>
      </c>
      <c r="Y159" s="10" t="s">
        <v>5050</v>
      </c>
      <c r="AC159" s="10" t="s">
        <v>2411</v>
      </c>
      <c r="AD159" s="10" t="s">
        <v>1871</v>
      </c>
      <c r="AE159" s="10" t="s">
        <v>5051</v>
      </c>
      <c r="AF159" s="10" t="s">
        <v>7177</v>
      </c>
      <c r="AH159" s="10" t="s">
        <v>5052</v>
      </c>
      <c r="AI159" s="10" t="s">
        <v>5875</v>
      </c>
      <c r="AJ159" s="10" t="s">
        <v>5053</v>
      </c>
      <c r="AK159" s="10" t="s">
        <v>5054</v>
      </c>
      <c r="AV159" s="10" t="s">
        <v>5055</v>
      </c>
      <c r="AX159" s="13"/>
      <c r="AZ159" s="13"/>
      <c r="BB159" s="10">
        <v>2</v>
      </c>
      <c r="BC159" s="13">
        <v>40847</v>
      </c>
      <c r="BD159" s="13"/>
      <c r="BE159" s="10">
        <v>1</v>
      </c>
      <c r="BF159" s="10">
        <v>1</v>
      </c>
      <c r="BG159" s="10">
        <v>0</v>
      </c>
      <c r="BH159" s="13"/>
      <c r="BI159" s="13"/>
      <c r="BJ159" s="13"/>
      <c r="BK159" s="10">
        <v>0</v>
      </c>
      <c r="BL159" s="10">
        <v>0</v>
      </c>
      <c r="BN159" s="10">
        <v>158</v>
      </c>
    </row>
    <row r="160" spans="1:66" x14ac:dyDescent="0.2">
      <c r="A160" s="10" t="str">
        <f>TRIM(Tabulka_Dotaz_z_SqlDivadla[[#This Row],[ID2]])</f>
        <v>01/159622</v>
      </c>
      <c r="B160" s="10" t="s">
        <v>1118</v>
      </c>
      <c r="D160" s="10" t="s">
        <v>3217</v>
      </c>
      <c r="E160" s="10" t="s">
        <v>163</v>
      </c>
      <c r="F160" s="10" t="s">
        <v>163</v>
      </c>
      <c r="G160" s="10" t="s">
        <v>1887</v>
      </c>
      <c r="H160" s="10" t="s">
        <v>786</v>
      </c>
      <c r="I160" s="10" t="s">
        <v>1868</v>
      </c>
      <c r="J160" s="10" t="s">
        <v>5069</v>
      </c>
      <c r="K160" s="10" t="s">
        <v>5070</v>
      </c>
      <c r="L160" s="10" t="s">
        <v>5071</v>
      </c>
      <c r="P160" s="10" t="s">
        <v>1871</v>
      </c>
      <c r="Q160" s="10" t="s">
        <v>1872</v>
      </c>
      <c r="R160" s="10" t="s">
        <v>5072</v>
      </c>
      <c r="S160" s="10" t="s">
        <v>5073</v>
      </c>
      <c r="U160" s="10" t="s">
        <v>163</v>
      </c>
      <c r="V160" s="10" t="s">
        <v>5074</v>
      </c>
      <c r="W160" s="10" t="s">
        <v>5968</v>
      </c>
      <c r="X160" s="10" t="s">
        <v>5075</v>
      </c>
      <c r="Y160" s="10" t="s">
        <v>5076</v>
      </c>
      <c r="AC160" s="10" t="s">
        <v>2411</v>
      </c>
      <c r="AD160" s="10" t="s">
        <v>1871</v>
      </c>
      <c r="AE160" s="10" t="s">
        <v>5077</v>
      </c>
      <c r="AF160" s="10" t="s">
        <v>5078</v>
      </c>
      <c r="AI160" s="10" t="s">
        <v>5079</v>
      </c>
      <c r="AJ160" s="10" t="s">
        <v>5080</v>
      </c>
      <c r="AK160" s="10" t="s">
        <v>5081</v>
      </c>
      <c r="AR160" s="10" t="s">
        <v>5082</v>
      </c>
      <c r="AV160" s="10" t="s">
        <v>5083</v>
      </c>
      <c r="AX160" s="13"/>
      <c r="AZ160" s="13"/>
      <c r="BB160" s="10">
        <v>0</v>
      </c>
      <c r="BC160" s="13">
        <v>40462</v>
      </c>
      <c r="BD160" s="13"/>
      <c r="BE160" s="10">
        <v>1</v>
      </c>
      <c r="BF160" s="10">
        <v>1</v>
      </c>
      <c r="BG160" s="10">
        <v>1</v>
      </c>
      <c r="BH160" s="13"/>
      <c r="BI160" s="13"/>
      <c r="BJ160" s="13"/>
      <c r="BK160" s="10">
        <v>0</v>
      </c>
      <c r="BL160" s="10">
        <v>0</v>
      </c>
      <c r="BN160" s="10">
        <v>159</v>
      </c>
    </row>
    <row r="161" spans="1:66" x14ac:dyDescent="0.2">
      <c r="A161" s="10" t="str">
        <f>TRIM(Tabulka_Dotaz_z_SqlDivadla[[#This Row],[ID2]])</f>
        <v>01/160622</v>
      </c>
      <c r="B161" s="10" t="s">
        <v>1179</v>
      </c>
      <c r="C161" s="10" t="s">
        <v>5084</v>
      </c>
      <c r="D161" s="10" t="s">
        <v>1737</v>
      </c>
      <c r="E161" s="10" t="s">
        <v>163</v>
      </c>
      <c r="F161" s="10" t="s">
        <v>163</v>
      </c>
      <c r="G161" s="10" t="s">
        <v>1831</v>
      </c>
      <c r="H161" s="10" t="s">
        <v>6698</v>
      </c>
      <c r="I161" s="10" t="s">
        <v>6745</v>
      </c>
      <c r="J161" s="10" t="s">
        <v>7188</v>
      </c>
      <c r="K161" s="10" t="s">
        <v>7189</v>
      </c>
      <c r="L161" s="10" t="s">
        <v>5086</v>
      </c>
      <c r="P161" s="10" t="s">
        <v>1871</v>
      </c>
      <c r="Q161" s="10" t="s">
        <v>3049</v>
      </c>
      <c r="R161" s="10" t="s">
        <v>5087</v>
      </c>
      <c r="S161" s="10" t="s">
        <v>5969</v>
      </c>
      <c r="U161" s="10" t="s">
        <v>163</v>
      </c>
      <c r="V161" s="10" t="s">
        <v>5088</v>
      </c>
      <c r="W161" s="10" t="s">
        <v>5089</v>
      </c>
      <c r="X161" s="10" t="s">
        <v>5090</v>
      </c>
      <c r="Y161" s="10" t="s">
        <v>5091</v>
      </c>
      <c r="AC161" s="10" t="s">
        <v>2411</v>
      </c>
      <c r="AD161" s="10" t="s">
        <v>1871</v>
      </c>
      <c r="AE161" s="10" t="s">
        <v>5092</v>
      </c>
      <c r="AF161" s="10" t="s">
        <v>5969</v>
      </c>
      <c r="AH161" s="10" t="s">
        <v>5093</v>
      </c>
      <c r="AI161" s="10" t="s">
        <v>5094</v>
      </c>
      <c r="AJ161" s="10" t="s">
        <v>7190</v>
      </c>
      <c r="AK161" s="10" t="s">
        <v>5095</v>
      </c>
      <c r="AL161" s="10" t="s">
        <v>5096</v>
      </c>
      <c r="AM161" s="10" t="s">
        <v>1872</v>
      </c>
      <c r="AQ161" s="10" t="s">
        <v>5097</v>
      </c>
      <c r="AR161" s="10" t="s">
        <v>5098</v>
      </c>
      <c r="AV161" s="10" t="s">
        <v>1895</v>
      </c>
      <c r="AW161" s="10" t="s">
        <v>1725</v>
      </c>
      <c r="AX161" s="13"/>
      <c r="AZ161" s="13"/>
      <c r="BB161" s="10">
        <v>0</v>
      </c>
      <c r="BC161" s="13">
        <v>40878</v>
      </c>
      <c r="BD161" s="13"/>
      <c r="BE161" s="10">
        <v>1</v>
      </c>
      <c r="BF161" s="10">
        <v>1</v>
      </c>
      <c r="BG161" s="10">
        <v>1</v>
      </c>
      <c r="BH161" s="13"/>
      <c r="BI161" s="13"/>
      <c r="BJ161" s="13"/>
      <c r="BK161" s="10">
        <v>0</v>
      </c>
      <c r="BL161" s="10">
        <v>0</v>
      </c>
      <c r="BN161" s="10">
        <v>160</v>
      </c>
    </row>
    <row r="162" spans="1:66" x14ac:dyDescent="0.2">
      <c r="A162" s="10" t="str">
        <f>TRIM(Tabulka_Dotaz_z_SqlDivadla[[#This Row],[ID2]])</f>
        <v>01/161622</v>
      </c>
      <c r="B162" s="10" t="s">
        <v>1218</v>
      </c>
      <c r="C162" s="10" t="s">
        <v>5116</v>
      </c>
      <c r="D162" s="10" t="s">
        <v>3206</v>
      </c>
      <c r="E162" s="10" t="s">
        <v>163</v>
      </c>
      <c r="F162" s="10" t="s">
        <v>163</v>
      </c>
      <c r="G162" s="10" t="s">
        <v>1849</v>
      </c>
      <c r="H162" s="10" t="s">
        <v>786</v>
      </c>
      <c r="I162" s="10" t="s">
        <v>1868</v>
      </c>
      <c r="J162" s="10" t="s">
        <v>5117</v>
      </c>
      <c r="K162" s="10" t="s">
        <v>5118</v>
      </c>
      <c r="L162" s="10" t="s">
        <v>4336</v>
      </c>
      <c r="P162" s="10" t="s">
        <v>1871</v>
      </c>
      <c r="Q162" s="10" t="s">
        <v>1872</v>
      </c>
      <c r="R162" s="10" t="s">
        <v>5119</v>
      </c>
      <c r="S162" s="10" t="s">
        <v>5120</v>
      </c>
      <c r="U162" s="10" t="s">
        <v>5121</v>
      </c>
      <c r="V162" s="10" t="s">
        <v>5122</v>
      </c>
      <c r="X162" s="10" t="s">
        <v>5123</v>
      </c>
      <c r="Y162" s="10" t="s">
        <v>5124</v>
      </c>
      <c r="AC162" s="10" t="s">
        <v>2411</v>
      </c>
      <c r="AD162" s="10" t="s">
        <v>1871</v>
      </c>
      <c r="AE162" s="10" t="s">
        <v>7191</v>
      </c>
      <c r="AF162" s="10" t="s">
        <v>5120</v>
      </c>
      <c r="AH162" s="10" t="s">
        <v>7192</v>
      </c>
      <c r="AI162" s="10" t="s">
        <v>5126</v>
      </c>
      <c r="AJ162" s="10" t="s">
        <v>5127</v>
      </c>
      <c r="AK162" s="10" t="s">
        <v>5123</v>
      </c>
      <c r="AR162" s="10" t="s">
        <v>5128</v>
      </c>
      <c r="AS162" s="10" t="s">
        <v>5129</v>
      </c>
      <c r="AU162" s="10" t="s">
        <v>5125</v>
      </c>
      <c r="AV162" s="10" t="s">
        <v>5130</v>
      </c>
      <c r="AX162" s="13"/>
      <c r="AZ162" s="13"/>
      <c r="BA162" s="10" t="s">
        <v>2196</v>
      </c>
      <c r="BB162" s="10">
        <v>2</v>
      </c>
      <c r="BC162" s="13">
        <v>40462</v>
      </c>
      <c r="BD162" s="13"/>
      <c r="BE162" s="10">
        <v>1</v>
      </c>
      <c r="BF162" s="10">
        <v>1</v>
      </c>
      <c r="BG162" s="10">
        <v>0</v>
      </c>
      <c r="BH162" s="13"/>
      <c r="BI162" s="13"/>
      <c r="BJ162" s="13"/>
      <c r="BK162" s="10">
        <v>0</v>
      </c>
      <c r="BL162" s="10">
        <v>0</v>
      </c>
      <c r="BN162" s="10">
        <v>161</v>
      </c>
    </row>
    <row r="163" spans="1:66" x14ac:dyDescent="0.2">
      <c r="A163" s="10" t="str">
        <f>TRIM(Tabulka_Dotaz_z_SqlDivadla[[#This Row],[ID2]])</f>
        <v>01/162622</v>
      </c>
      <c r="B163" s="10" t="s">
        <v>1113</v>
      </c>
      <c r="C163" s="10" t="s">
        <v>5056</v>
      </c>
      <c r="D163" s="10" t="s">
        <v>3206</v>
      </c>
      <c r="E163" s="10" t="s">
        <v>163</v>
      </c>
      <c r="F163" s="10" t="s">
        <v>163</v>
      </c>
      <c r="G163" s="10" t="s">
        <v>1849</v>
      </c>
      <c r="H163" s="10" t="s">
        <v>786</v>
      </c>
      <c r="I163" s="10" t="s">
        <v>1868</v>
      </c>
      <c r="J163" s="10" t="s">
        <v>5057</v>
      </c>
      <c r="K163" s="10" t="s">
        <v>5058</v>
      </c>
      <c r="L163" s="10" t="s">
        <v>5059</v>
      </c>
      <c r="P163" s="10" t="s">
        <v>3747</v>
      </c>
      <c r="Q163" s="10" t="s">
        <v>1872</v>
      </c>
      <c r="R163" s="10" t="s">
        <v>5060</v>
      </c>
      <c r="S163" s="10" t="s">
        <v>5061</v>
      </c>
      <c r="U163" s="10" t="s">
        <v>163</v>
      </c>
      <c r="V163" s="10" t="s">
        <v>5062</v>
      </c>
      <c r="X163" s="10" t="s">
        <v>5063</v>
      </c>
      <c r="Y163" s="10" t="s">
        <v>5064</v>
      </c>
      <c r="AC163" s="10" t="s">
        <v>2411</v>
      </c>
      <c r="AD163" s="10" t="s">
        <v>3747</v>
      </c>
      <c r="AE163" s="10" t="s">
        <v>5065</v>
      </c>
      <c r="AF163" s="10" t="s">
        <v>5061</v>
      </c>
      <c r="AH163" s="10" t="s">
        <v>5066</v>
      </c>
      <c r="AI163" s="10" t="s">
        <v>7193</v>
      </c>
      <c r="AJ163" s="10" t="s">
        <v>7194</v>
      </c>
      <c r="AK163" s="10" t="s">
        <v>5067</v>
      </c>
      <c r="AR163" s="10" t="s">
        <v>5068</v>
      </c>
      <c r="AX163" s="13"/>
      <c r="AZ163" s="13"/>
      <c r="BB163" s="10">
        <v>0</v>
      </c>
      <c r="BC163" s="13">
        <v>40462</v>
      </c>
      <c r="BD163" s="13"/>
      <c r="BE163" s="10">
        <v>1</v>
      </c>
      <c r="BF163" s="10">
        <v>1</v>
      </c>
      <c r="BG163" s="10">
        <v>1</v>
      </c>
      <c r="BH163" s="13"/>
      <c r="BI163" s="13"/>
      <c r="BJ163" s="13"/>
      <c r="BK163" s="10">
        <v>0</v>
      </c>
      <c r="BL163" s="10">
        <v>1</v>
      </c>
      <c r="BN163" s="10">
        <v>162</v>
      </c>
    </row>
    <row r="164" spans="1:66" x14ac:dyDescent="0.2">
      <c r="A164" s="10" t="str">
        <f>TRIM(Tabulka_Dotaz_z_SqlDivadla[[#This Row],[ID2]])</f>
        <v>01/163627</v>
      </c>
      <c r="B164" s="10" t="s">
        <v>1200</v>
      </c>
      <c r="C164" s="10" t="s">
        <v>5131</v>
      </c>
      <c r="D164" s="10" t="s">
        <v>5085</v>
      </c>
      <c r="E164" s="10" t="s">
        <v>163</v>
      </c>
      <c r="F164" s="10" t="s">
        <v>163</v>
      </c>
      <c r="G164" s="10" t="s">
        <v>2025</v>
      </c>
      <c r="H164" s="10" t="s">
        <v>786</v>
      </c>
      <c r="I164" s="10" t="s">
        <v>5132</v>
      </c>
      <c r="J164" s="10" t="s">
        <v>5133</v>
      </c>
      <c r="K164" s="10" t="s">
        <v>5134</v>
      </c>
      <c r="L164" s="10" t="s">
        <v>5135</v>
      </c>
      <c r="P164" s="10" t="s">
        <v>5136</v>
      </c>
      <c r="Q164" s="10" t="s">
        <v>5137</v>
      </c>
      <c r="R164" s="10" t="s">
        <v>5138</v>
      </c>
      <c r="S164" s="10" t="s">
        <v>5139</v>
      </c>
      <c r="U164" s="10" t="s">
        <v>163</v>
      </c>
      <c r="V164" s="10" t="s">
        <v>5140</v>
      </c>
      <c r="X164" s="10" t="s">
        <v>5141</v>
      </c>
      <c r="Y164" s="10" t="s">
        <v>5142</v>
      </c>
      <c r="AC164" s="10" t="s">
        <v>5143</v>
      </c>
      <c r="AD164" s="10" t="s">
        <v>5136</v>
      </c>
      <c r="AE164" s="10" t="s">
        <v>5972</v>
      </c>
      <c r="AF164" s="10" t="s">
        <v>5144</v>
      </c>
      <c r="AH164" s="10" t="s">
        <v>5145</v>
      </c>
      <c r="AI164" s="10" t="s">
        <v>5146</v>
      </c>
      <c r="AJ164" s="10" t="s">
        <v>5147</v>
      </c>
      <c r="AK164" s="10" t="s">
        <v>5148</v>
      </c>
      <c r="AR164" s="10" t="s">
        <v>5149</v>
      </c>
      <c r="AX164" s="13"/>
      <c r="AZ164" s="13"/>
      <c r="BB164" s="10">
        <v>2</v>
      </c>
      <c r="BC164" s="13">
        <v>40462</v>
      </c>
      <c r="BD164" s="13"/>
      <c r="BE164" s="10">
        <v>1</v>
      </c>
      <c r="BF164" s="10">
        <v>1</v>
      </c>
      <c r="BG164" s="10">
        <v>0</v>
      </c>
      <c r="BH164" s="13"/>
      <c r="BI164" s="13"/>
      <c r="BJ164" s="13"/>
      <c r="BK164" s="10">
        <v>0</v>
      </c>
      <c r="BL164" s="10">
        <v>0</v>
      </c>
      <c r="BN164" s="10">
        <v>163</v>
      </c>
    </row>
    <row r="165" spans="1:66" x14ac:dyDescent="0.2">
      <c r="A165" s="10" t="str">
        <f>TRIM(Tabulka_Dotaz_z_SqlDivadla[[#This Row],[ID2]])</f>
        <v>01/164712</v>
      </c>
      <c r="B165" s="10" t="s">
        <v>1186</v>
      </c>
      <c r="C165" s="10" t="s">
        <v>5099</v>
      </c>
      <c r="D165" s="10" t="s">
        <v>5085</v>
      </c>
      <c r="E165" s="10" t="s">
        <v>163</v>
      </c>
      <c r="F165" s="10" t="s">
        <v>163</v>
      </c>
      <c r="G165" s="10" t="s">
        <v>4006</v>
      </c>
      <c r="H165" s="10" t="s">
        <v>795</v>
      </c>
      <c r="I165" s="10" t="s">
        <v>4566</v>
      </c>
      <c r="J165" s="10" t="s">
        <v>5100</v>
      </c>
      <c r="K165" s="10" t="s">
        <v>5101</v>
      </c>
      <c r="L165" s="10" t="s">
        <v>5102</v>
      </c>
      <c r="P165" s="10" t="s">
        <v>5103</v>
      </c>
      <c r="Q165" s="10" t="s">
        <v>5104</v>
      </c>
      <c r="R165" s="10" t="s">
        <v>5973</v>
      </c>
      <c r="U165" s="10" t="s">
        <v>163</v>
      </c>
      <c r="V165" s="10" t="s">
        <v>5974</v>
      </c>
      <c r="X165" s="10" t="s">
        <v>5975</v>
      </c>
      <c r="Y165" s="10" t="s">
        <v>5105</v>
      </c>
      <c r="AC165" s="10" t="s">
        <v>5106</v>
      </c>
      <c r="AD165" s="10" t="s">
        <v>5103</v>
      </c>
      <c r="AE165" s="10" t="s">
        <v>7195</v>
      </c>
      <c r="AH165" s="10" t="s">
        <v>7196</v>
      </c>
      <c r="AI165" s="10" t="s">
        <v>7197</v>
      </c>
      <c r="AJ165" s="10" t="s">
        <v>1725</v>
      </c>
      <c r="AK165" s="10" t="s">
        <v>5107</v>
      </c>
      <c r="AR165" s="10" t="s">
        <v>5108</v>
      </c>
      <c r="AV165" s="10" t="s">
        <v>5109</v>
      </c>
      <c r="AX165" s="13"/>
      <c r="AZ165" s="13"/>
      <c r="BB165" s="10">
        <v>0</v>
      </c>
      <c r="BC165" s="13">
        <v>40829</v>
      </c>
      <c r="BD165" s="13"/>
      <c r="BE165" s="10">
        <v>1</v>
      </c>
      <c r="BF165" s="10">
        <v>1</v>
      </c>
      <c r="BG165" s="10">
        <v>1</v>
      </c>
      <c r="BH165" s="13"/>
      <c r="BI165" s="13"/>
      <c r="BJ165" s="13"/>
      <c r="BK165" s="10">
        <v>0</v>
      </c>
      <c r="BL165" s="10">
        <v>0</v>
      </c>
      <c r="BM165" s="10">
        <v>30028</v>
      </c>
      <c r="BN165" s="10">
        <v>164</v>
      </c>
    </row>
    <row r="166" spans="1:66" x14ac:dyDescent="0.2">
      <c r="A166" s="10" t="str">
        <f>TRIM(Tabulka_Dotaz_z_SqlDivadla[[#This Row],[ID2]])</f>
        <v>01/165712</v>
      </c>
      <c r="B166" s="10" t="s">
        <v>1150</v>
      </c>
      <c r="C166" s="10" t="s">
        <v>5150</v>
      </c>
      <c r="D166" s="10" t="s">
        <v>5085</v>
      </c>
      <c r="E166" s="10" t="s">
        <v>163</v>
      </c>
      <c r="F166" s="10" t="s">
        <v>163</v>
      </c>
      <c r="G166" s="10" t="s">
        <v>4006</v>
      </c>
      <c r="H166" s="10" t="s">
        <v>795</v>
      </c>
      <c r="I166" s="10" t="s">
        <v>4566</v>
      </c>
      <c r="J166" s="10" t="s">
        <v>5151</v>
      </c>
      <c r="K166" s="10" t="s">
        <v>5152</v>
      </c>
      <c r="L166" s="10" t="s">
        <v>5153</v>
      </c>
      <c r="P166" s="10" t="s">
        <v>5154</v>
      </c>
      <c r="Q166" s="10" t="s">
        <v>5155</v>
      </c>
      <c r="R166" s="10" t="s">
        <v>5156</v>
      </c>
      <c r="U166" s="10" t="s">
        <v>163</v>
      </c>
      <c r="V166" s="10" t="s">
        <v>5157</v>
      </c>
      <c r="X166" s="10" t="s">
        <v>5976</v>
      </c>
      <c r="Y166" s="10" t="s">
        <v>5158</v>
      </c>
      <c r="AC166" s="10" t="s">
        <v>5106</v>
      </c>
      <c r="AD166" s="10" t="s">
        <v>5154</v>
      </c>
      <c r="AE166" s="10" t="s">
        <v>7198</v>
      </c>
      <c r="AF166" s="10" t="s">
        <v>7199</v>
      </c>
      <c r="AH166" s="10" t="s">
        <v>5159</v>
      </c>
      <c r="AI166" s="10" t="s">
        <v>5977</v>
      </c>
      <c r="AJ166" s="10" t="s">
        <v>5978</v>
      </c>
      <c r="AK166" s="10" t="s">
        <v>5160</v>
      </c>
      <c r="AR166" s="10" t="s">
        <v>5161</v>
      </c>
      <c r="AX166" s="13"/>
      <c r="AZ166" s="13"/>
      <c r="BB166" s="10">
        <v>0</v>
      </c>
      <c r="BC166" s="13">
        <v>40462</v>
      </c>
      <c r="BD166" s="13"/>
      <c r="BE166" s="10">
        <v>1</v>
      </c>
      <c r="BF166" s="10">
        <v>1</v>
      </c>
      <c r="BG166" s="10">
        <v>1</v>
      </c>
      <c r="BH166" s="13"/>
      <c r="BI166" s="13"/>
      <c r="BJ166" s="13"/>
      <c r="BK166" s="10">
        <v>0</v>
      </c>
      <c r="BL166" s="10">
        <v>0</v>
      </c>
      <c r="BN166" s="10">
        <v>165</v>
      </c>
    </row>
    <row r="167" spans="1:66" x14ac:dyDescent="0.2">
      <c r="A167" s="10" t="str">
        <f>TRIM(Tabulka_Dotaz_z_SqlDivadla[[#This Row],[ID2]])</f>
        <v>01/166713</v>
      </c>
      <c r="B167" s="10" t="s">
        <v>1092</v>
      </c>
      <c r="C167" s="10" t="s">
        <v>5177</v>
      </c>
      <c r="D167" s="10" t="s">
        <v>5085</v>
      </c>
      <c r="E167" s="10" t="s">
        <v>163</v>
      </c>
      <c r="F167" s="10" t="s">
        <v>163</v>
      </c>
      <c r="G167" s="10" t="s">
        <v>2025</v>
      </c>
      <c r="H167" s="10" t="s">
        <v>795</v>
      </c>
      <c r="I167" s="10" t="s">
        <v>5178</v>
      </c>
      <c r="J167" s="10" t="s">
        <v>5179</v>
      </c>
      <c r="K167" s="10" t="s">
        <v>5180</v>
      </c>
      <c r="L167" s="10" t="s">
        <v>5181</v>
      </c>
      <c r="P167" s="10" t="s">
        <v>5182</v>
      </c>
      <c r="Q167" s="10" t="s">
        <v>5183</v>
      </c>
      <c r="R167" s="10" t="s">
        <v>5184</v>
      </c>
      <c r="S167" s="10" t="s">
        <v>5185</v>
      </c>
      <c r="U167" s="10" t="s">
        <v>5184</v>
      </c>
      <c r="V167" s="10" t="s">
        <v>5186</v>
      </c>
      <c r="W167" s="10" t="s">
        <v>5187</v>
      </c>
      <c r="X167" s="10" t="s">
        <v>7200</v>
      </c>
      <c r="Y167" s="10" t="s">
        <v>5188</v>
      </c>
      <c r="AC167" s="10" t="s">
        <v>5189</v>
      </c>
      <c r="AD167" s="10" t="s">
        <v>5182</v>
      </c>
      <c r="AE167" s="10" t="s">
        <v>5190</v>
      </c>
      <c r="AF167" s="10" t="s">
        <v>5185</v>
      </c>
      <c r="AH167" s="10" t="s">
        <v>5191</v>
      </c>
      <c r="AI167" s="10" t="s">
        <v>7201</v>
      </c>
      <c r="AJ167" s="10" t="s">
        <v>7202</v>
      </c>
      <c r="AK167" s="10" t="s">
        <v>5192</v>
      </c>
      <c r="AR167" s="10" t="s">
        <v>5193</v>
      </c>
      <c r="AX167" s="13"/>
      <c r="AZ167" s="13"/>
      <c r="BB167" s="10">
        <v>0</v>
      </c>
      <c r="BC167" s="13">
        <v>40847</v>
      </c>
      <c r="BD167" s="13"/>
      <c r="BE167" s="10">
        <v>1</v>
      </c>
      <c r="BF167" s="10">
        <v>1</v>
      </c>
      <c r="BG167" s="10">
        <v>1</v>
      </c>
      <c r="BH167" s="13"/>
      <c r="BI167" s="13"/>
      <c r="BJ167" s="13"/>
      <c r="BK167" s="10">
        <v>0</v>
      </c>
      <c r="BL167" s="10">
        <v>0</v>
      </c>
      <c r="BN167" s="10">
        <v>166</v>
      </c>
    </row>
    <row r="168" spans="1:66" x14ac:dyDescent="0.2">
      <c r="A168" s="10" t="str">
        <f>TRIM(Tabulka_Dotaz_z_SqlDivadla[[#This Row],[ID2]])</f>
        <v>01/167715</v>
      </c>
      <c r="B168" s="10" t="s">
        <v>1248</v>
      </c>
      <c r="C168" s="10" t="s">
        <v>5194</v>
      </c>
      <c r="D168" s="10" t="s">
        <v>3289</v>
      </c>
      <c r="E168" s="10" t="s">
        <v>163</v>
      </c>
      <c r="F168" s="10" t="s">
        <v>163</v>
      </c>
      <c r="G168" s="10" t="s">
        <v>1737</v>
      </c>
      <c r="H168" s="10" t="s">
        <v>795</v>
      </c>
      <c r="I168" s="10" t="s">
        <v>5195</v>
      </c>
      <c r="J168" s="10" t="s">
        <v>5196</v>
      </c>
      <c r="K168" s="10" t="s">
        <v>5981</v>
      </c>
      <c r="L168" s="10" t="s">
        <v>5197</v>
      </c>
      <c r="P168" s="10" t="s">
        <v>5198</v>
      </c>
      <c r="Q168" s="10" t="s">
        <v>5199</v>
      </c>
      <c r="R168" s="10" t="s">
        <v>5200</v>
      </c>
      <c r="S168" s="10" t="s">
        <v>5209</v>
      </c>
      <c r="U168" s="10" t="s">
        <v>163</v>
      </c>
      <c r="V168" s="10" t="s">
        <v>5982</v>
      </c>
      <c r="X168" s="10" t="s">
        <v>5201</v>
      </c>
      <c r="Y168" s="10" t="s">
        <v>5202</v>
      </c>
      <c r="AC168" s="10" t="s">
        <v>5203</v>
      </c>
      <c r="AD168" s="10" t="s">
        <v>5198</v>
      </c>
      <c r="AE168" s="10" t="s">
        <v>5204</v>
      </c>
      <c r="AF168" s="10" t="s">
        <v>5209</v>
      </c>
      <c r="AH168" s="10" t="s">
        <v>5205</v>
      </c>
      <c r="AI168" s="10" t="s">
        <v>7203</v>
      </c>
      <c r="AJ168" s="10" t="s">
        <v>5206</v>
      </c>
      <c r="AK168" s="10" t="s">
        <v>5207</v>
      </c>
      <c r="AR168" s="10" t="s">
        <v>5208</v>
      </c>
      <c r="AS168" s="10" t="s">
        <v>5209</v>
      </c>
      <c r="AW168" s="10" t="s">
        <v>5210</v>
      </c>
      <c r="AX168" s="13"/>
      <c r="AZ168" s="13"/>
      <c r="BB168" s="10">
        <v>0</v>
      </c>
      <c r="BC168" s="13">
        <v>40829</v>
      </c>
      <c r="BD168" s="13"/>
      <c r="BE168" s="10">
        <v>1</v>
      </c>
      <c r="BF168" s="10">
        <v>1</v>
      </c>
      <c r="BG168" s="10">
        <v>1</v>
      </c>
      <c r="BH168" s="13"/>
      <c r="BI168" s="13"/>
      <c r="BJ168" s="13"/>
      <c r="BK168" s="10">
        <v>0</v>
      </c>
      <c r="BL168" s="10">
        <v>0</v>
      </c>
      <c r="BM168" s="10">
        <v>30069</v>
      </c>
      <c r="BN168" s="10">
        <v>167</v>
      </c>
    </row>
    <row r="169" spans="1:66" x14ac:dyDescent="0.2">
      <c r="A169" s="10" t="str">
        <f>TRIM(Tabulka_Dotaz_z_SqlDivadla[[#This Row],[ID2]])</f>
        <v>01/168722</v>
      </c>
      <c r="B169" s="10" t="s">
        <v>1111</v>
      </c>
      <c r="C169" s="10" t="s">
        <v>5250</v>
      </c>
      <c r="D169" s="10" t="s">
        <v>5085</v>
      </c>
      <c r="E169" s="10" t="s">
        <v>163</v>
      </c>
      <c r="F169" s="10" t="s">
        <v>163</v>
      </c>
      <c r="G169" s="10" t="s">
        <v>2025</v>
      </c>
      <c r="H169" s="10" t="s">
        <v>815</v>
      </c>
      <c r="I169" s="10" t="s">
        <v>5212</v>
      </c>
      <c r="J169" s="10" t="s">
        <v>5251</v>
      </c>
      <c r="K169" s="10" t="s">
        <v>5252</v>
      </c>
      <c r="L169" s="10" t="s">
        <v>5253</v>
      </c>
      <c r="P169" s="10" t="s">
        <v>5254</v>
      </c>
      <c r="Q169" s="10" t="s">
        <v>5255</v>
      </c>
      <c r="R169" s="10" t="s">
        <v>5256</v>
      </c>
      <c r="S169" s="10" t="s">
        <v>5257</v>
      </c>
      <c r="U169" s="10" t="s">
        <v>163</v>
      </c>
      <c r="V169" s="10" t="s">
        <v>5258</v>
      </c>
      <c r="X169" s="10" t="s">
        <v>7204</v>
      </c>
      <c r="Y169" s="10" t="s">
        <v>5259</v>
      </c>
      <c r="AC169" s="10" t="s">
        <v>5217</v>
      </c>
      <c r="AD169" s="10" t="s">
        <v>5254</v>
      </c>
      <c r="AE169" s="10" t="s">
        <v>5260</v>
      </c>
      <c r="AF169" s="10" t="s">
        <v>7205</v>
      </c>
      <c r="AH169" s="10" t="s">
        <v>5261</v>
      </c>
      <c r="AI169" s="10" t="s">
        <v>7206</v>
      </c>
      <c r="AJ169" s="10" t="s">
        <v>1725</v>
      </c>
      <c r="AK169" s="10" t="s">
        <v>5262</v>
      </c>
      <c r="AR169" s="10" t="s">
        <v>5263</v>
      </c>
      <c r="AX169" s="13"/>
      <c r="AZ169" s="13"/>
      <c r="BB169" s="10">
        <v>0</v>
      </c>
      <c r="BC169" s="13">
        <v>40829</v>
      </c>
      <c r="BD169" s="13"/>
      <c r="BE169" s="10">
        <v>1</v>
      </c>
      <c r="BF169" s="10">
        <v>1</v>
      </c>
      <c r="BG169" s="10">
        <v>1</v>
      </c>
      <c r="BH169" s="13"/>
      <c r="BI169" s="13"/>
      <c r="BJ169" s="13"/>
      <c r="BK169" s="10">
        <v>0</v>
      </c>
      <c r="BL169" s="10">
        <v>0</v>
      </c>
      <c r="BM169" s="10">
        <v>30073</v>
      </c>
      <c r="BN169" s="10">
        <v>168</v>
      </c>
    </row>
    <row r="170" spans="1:66" x14ac:dyDescent="0.2">
      <c r="A170" s="10" t="str">
        <f>TRIM(Tabulka_Dotaz_z_SqlDivadla[[#This Row],[ID2]])</f>
        <v>01/169722</v>
      </c>
      <c r="B170" s="10" t="s">
        <v>1229</v>
      </c>
      <c r="C170" s="10" t="s">
        <v>5211</v>
      </c>
      <c r="D170" s="10" t="s">
        <v>3217</v>
      </c>
      <c r="E170" s="10" t="s">
        <v>163</v>
      </c>
      <c r="F170" s="10" t="s">
        <v>163</v>
      </c>
      <c r="G170" s="10" t="s">
        <v>1887</v>
      </c>
      <c r="H170" s="10" t="s">
        <v>815</v>
      </c>
      <c r="I170" s="10" t="s">
        <v>5212</v>
      </c>
      <c r="J170" s="10" t="s">
        <v>5213</v>
      </c>
      <c r="K170" s="10" t="s">
        <v>5214</v>
      </c>
      <c r="L170" s="10" t="s">
        <v>5215</v>
      </c>
      <c r="P170" s="10" t="s">
        <v>5216</v>
      </c>
      <c r="Q170" s="10" t="s">
        <v>5217</v>
      </c>
      <c r="R170" s="10" t="s">
        <v>5218</v>
      </c>
      <c r="U170" s="10" t="s">
        <v>163</v>
      </c>
      <c r="V170" s="10" t="s">
        <v>5970</v>
      </c>
      <c r="X170" s="10" t="s">
        <v>5219</v>
      </c>
      <c r="Y170" s="10" t="s">
        <v>5220</v>
      </c>
      <c r="AC170" s="10" t="s">
        <v>5217</v>
      </c>
      <c r="AD170" s="10" t="s">
        <v>5216</v>
      </c>
      <c r="AE170" s="10" t="s">
        <v>5221</v>
      </c>
      <c r="AF170" s="10" t="s">
        <v>5971</v>
      </c>
      <c r="AI170" s="10" t="s">
        <v>5222</v>
      </c>
      <c r="AJ170" s="10" t="s">
        <v>5223</v>
      </c>
      <c r="AK170" s="10" t="s">
        <v>893</v>
      </c>
      <c r="AR170" s="10" t="s">
        <v>5224</v>
      </c>
      <c r="AX170" s="13"/>
      <c r="AZ170" s="13"/>
      <c r="BB170" s="10">
        <v>0</v>
      </c>
      <c r="BC170" s="13">
        <v>40462</v>
      </c>
      <c r="BD170" s="13"/>
      <c r="BE170" s="10">
        <v>1</v>
      </c>
      <c r="BF170" s="10">
        <v>1</v>
      </c>
      <c r="BG170" s="10">
        <v>1</v>
      </c>
      <c r="BH170" s="13"/>
      <c r="BI170" s="13"/>
      <c r="BJ170" s="13"/>
      <c r="BK170" s="10">
        <v>0</v>
      </c>
      <c r="BL170" s="10">
        <v>0</v>
      </c>
      <c r="BN170" s="10">
        <v>169</v>
      </c>
    </row>
    <row r="171" spans="1:66" x14ac:dyDescent="0.2">
      <c r="A171" s="10" t="str">
        <f>TRIM(Tabulka_Dotaz_z_SqlDivadla[[#This Row],[ID2]])</f>
        <v>01/170723</v>
      </c>
      <c r="B171" s="10" t="s">
        <v>1116</v>
      </c>
      <c r="C171" s="10" t="s">
        <v>5225</v>
      </c>
      <c r="D171" s="10" t="s">
        <v>5085</v>
      </c>
      <c r="E171" s="10" t="s">
        <v>163</v>
      </c>
      <c r="F171" s="10" t="s">
        <v>163</v>
      </c>
      <c r="G171" s="10" t="s">
        <v>2025</v>
      </c>
      <c r="H171" s="10" t="s">
        <v>815</v>
      </c>
      <c r="I171" s="10" t="s">
        <v>5226</v>
      </c>
      <c r="J171" s="10" t="s">
        <v>665</v>
      </c>
      <c r="K171" s="10" t="s">
        <v>665</v>
      </c>
      <c r="L171" s="10" t="s">
        <v>5227</v>
      </c>
      <c r="P171" s="10" t="s">
        <v>5228</v>
      </c>
      <c r="Q171" s="10" t="s">
        <v>5229</v>
      </c>
      <c r="R171" s="10" t="s">
        <v>5230</v>
      </c>
      <c r="U171" s="10" t="s">
        <v>163</v>
      </c>
      <c r="V171" s="10" t="s">
        <v>5231</v>
      </c>
      <c r="X171" s="10" t="s">
        <v>5232</v>
      </c>
      <c r="Y171" s="10" t="s">
        <v>5233</v>
      </c>
      <c r="AC171" s="10" t="s">
        <v>5234</v>
      </c>
      <c r="AD171" s="10" t="s">
        <v>5228</v>
      </c>
      <c r="AE171" s="10" t="s">
        <v>5235</v>
      </c>
      <c r="AH171" s="10" t="s">
        <v>5236</v>
      </c>
      <c r="AI171" s="10" t="s">
        <v>5237</v>
      </c>
      <c r="AK171" s="10" t="s">
        <v>5238</v>
      </c>
      <c r="AR171" s="10" t="s">
        <v>5239</v>
      </c>
      <c r="AX171" s="13"/>
      <c r="AZ171" s="13"/>
      <c r="BB171" s="10">
        <v>0</v>
      </c>
      <c r="BC171" s="13">
        <v>40462</v>
      </c>
      <c r="BD171" s="13"/>
      <c r="BE171" s="10">
        <v>1</v>
      </c>
      <c r="BF171" s="10">
        <v>1</v>
      </c>
      <c r="BG171" s="10">
        <v>0</v>
      </c>
      <c r="BH171" s="13"/>
      <c r="BI171" s="13"/>
      <c r="BJ171" s="13"/>
      <c r="BK171" s="10">
        <v>0</v>
      </c>
      <c r="BL171" s="10">
        <v>0</v>
      </c>
      <c r="BN171" s="10">
        <v>170</v>
      </c>
    </row>
    <row r="172" spans="1:66" x14ac:dyDescent="0.2">
      <c r="A172" s="10" t="str">
        <f>TRIM(Tabulka_Dotaz_z_SqlDivadla[[#This Row],[ID2]])</f>
        <v>01/171724</v>
      </c>
      <c r="B172" s="10" t="s">
        <v>1110</v>
      </c>
      <c r="C172" s="10" t="s">
        <v>4975</v>
      </c>
      <c r="D172" s="10" t="s">
        <v>5085</v>
      </c>
      <c r="E172" s="10" t="s">
        <v>163</v>
      </c>
      <c r="F172" s="10" t="s">
        <v>163</v>
      </c>
      <c r="G172" s="10" t="s">
        <v>4006</v>
      </c>
      <c r="H172" s="10" t="s">
        <v>815</v>
      </c>
      <c r="I172" s="10" t="s">
        <v>2069</v>
      </c>
      <c r="J172" s="10" t="s">
        <v>4976</v>
      </c>
      <c r="K172" s="10" t="s">
        <v>4977</v>
      </c>
      <c r="L172" s="10" t="s">
        <v>4978</v>
      </c>
      <c r="P172" s="10" t="s">
        <v>4979</v>
      </c>
      <c r="Q172" s="10" t="s">
        <v>2073</v>
      </c>
      <c r="R172" s="10" t="s">
        <v>4980</v>
      </c>
      <c r="U172" s="10" t="s">
        <v>163</v>
      </c>
      <c r="V172" s="10" t="s">
        <v>4981</v>
      </c>
      <c r="W172" s="10" t="s">
        <v>4982</v>
      </c>
      <c r="X172" s="10" t="s">
        <v>7207</v>
      </c>
      <c r="Y172" s="10" t="s">
        <v>4978</v>
      </c>
      <c r="AC172" s="10" t="s">
        <v>2299</v>
      </c>
      <c r="AD172" s="10" t="s">
        <v>4979</v>
      </c>
      <c r="AE172" s="10" t="s">
        <v>4983</v>
      </c>
      <c r="AH172" s="10" t="s">
        <v>4984</v>
      </c>
      <c r="AI172" s="10" t="s">
        <v>4985</v>
      </c>
      <c r="AK172" s="10" t="s">
        <v>4986</v>
      </c>
      <c r="AR172" s="10" t="s">
        <v>4987</v>
      </c>
      <c r="AX172" s="13"/>
      <c r="AZ172" s="13"/>
      <c r="BB172" s="10">
        <v>2</v>
      </c>
      <c r="BC172" s="13">
        <v>40462</v>
      </c>
      <c r="BD172" s="13"/>
      <c r="BE172" s="10">
        <v>1</v>
      </c>
      <c r="BF172" s="10">
        <v>1</v>
      </c>
      <c r="BG172" s="10">
        <v>0</v>
      </c>
      <c r="BH172" s="13"/>
      <c r="BI172" s="13"/>
      <c r="BJ172" s="13"/>
      <c r="BK172" s="10">
        <v>0</v>
      </c>
      <c r="BL172" s="10">
        <v>1</v>
      </c>
      <c r="BM172" s="10">
        <v>30077</v>
      </c>
      <c r="BN172" s="10">
        <v>171</v>
      </c>
    </row>
    <row r="173" spans="1:66" x14ac:dyDescent="0.2">
      <c r="A173" s="10" t="str">
        <f>TRIM(Tabulka_Dotaz_z_SqlDivadla[[#This Row],[ID2]])</f>
        <v>01/172811</v>
      </c>
      <c r="B173" s="10" t="s">
        <v>1091</v>
      </c>
      <c r="C173" s="10" t="s">
        <v>4988</v>
      </c>
      <c r="D173" s="10" t="s">
        <v>5085</v>
      </c>
      <c r="E173" s="10" t="s">
        <v>163</v>
      </c>
      <c r="F173" s="10" t="s">
        <v>163</v>
      </c>
      <c r="G173" s="10" t="s">
        <v>2025</v>
      </c>
      <c r="H173" s="10" t="s">
        <v>794</v>
      </c>
      <c r="I173" s="10" t="s">
        <v>4989</v>
      </c>
      <c r="J173" s="10" t="s">
        <v>4990</v>
      </c>
      <c r="K173" s="10" t="s">
        <v>4991</v>
      </c>
      <c r="L173" s="10" t="s">
        <v>4992</v>
      </c>
      <c r="P173" s="10" t="s">
        <v>4993</v>
      </c>
      <c r="Q173" s="10" t="s">
        <v>4994</v>
      </c>
      <c r="R173" s="10" t="s">
        <v>5979</v>
      </c>
      <c r="S173" s="10" t="s">
        <v>5980</v>
      </c>
      <c r="U173" s="10" t="s">
        <v>163</v>
      </c>
      <c r="V173" s="10" t="s">
        <v>4995</v>
      </c>
      <c r="X173" s="10" t="s">
        <v>4996</v>
      </c>
      <c r="Y173" s="10" t="s">
        <v>4997</v>
      </c>
      <c r="AC173" s="10" t="s">
        <v>4998</v>
      </c>
      <c r="AD173" s="10" t="s">
        <v>4993</v>
      </c>
      <c r="AE173" s="10" t="s">
        <v>7208</v>
      </c>
      <c r="AF173" s="10" t="s">
        <v>5980</v>
      </c>
      <c r="AH173" s="10" t="s">
        <v>4999</v>
      </c>
      <c r="AI173" s="10" t="s">
        <v>7209</v>
      </c>
      <c r="AJ173" s="10" t="s">
        <v>5000</v>
      </c>
      <c r="AK173" s="10" t="s">
        <v>5001</v>
      </c>
      <c r="AR173" s="10" t="s">
        <v>5002</v>
      </c>
      <c r="AX173" s="13"/>
      <c r="AZ173" s="13"/>
      <c r="BB173" s="10">
        <v>0</v>
      </c>
      <c r="BC173" s="13">
        <v>40847</v>
      </c>
      <c r="BD173" s="13"/>
      <c r="BE173" s="10">
        <v>1</v>
      </c>
      <c r="BF173" s="10">
        <v>1</v>
      </c>
      <c r="BG173" s="10">
        <v>1</v>
      </c>
      <c r="BH173" s="13"/>
      <c r="BI173" s="13"/>
      <c r="BJ173" s="13"/>
      <c r="BK173" s="10">
        <v>0</v>
      </c>
      <c r="BL173" s="10">
        <v>0</v>
      </c>
      <c r="BN173" s="10">
        <v>172</v>
      </c>
    </row>
    <row r="174" spans="1:66" x14ac:dyDescent="0.2">
      <c r="A174" s="10" t="str">
        <f>TRIM(Tabulka_Dotaz_z_SqlDivadla[[#This Row],[ID2]])</f>
        <v>01/173811</v>
      </c>
      <c r="B174" s="10" t="s">
        <v>5110</v>
      </c>
      <c r="D174" s="10" t="s">
        <v>163</v>
      </c>
      <c r="E174" s="10" t="s">
        <v>163</v>
      </c>
      <c r="F174" s="10" t="s">
        <v>163</v>
      </c>
      <c r="G174" s="10" t="s">
        <v>163</v>
      </c>
      <c r="H174" s="10" t="s">
        <v>794</v>
      </c>
      <c r="I174" s="10" t="s">
        <v>4989</v>
      </c>
      <c r="J174" s="10" t="s">
        <v>5111</v>
      </c>
      <c r="K174" s="10" t="s">
        <v>5111</v>
      </c>
      <c r="L174" s="10" t="s">
        <v>5112</v>
      </c>
      <c r="P174" s="10" t="s">
        <v>5113</v>
      </c>
      <c r="Q174" s="10" t="s">
        <v>5114</v>
      </c>
      <c r="U174" s="10" t="s">
        <v>163</v>
      </c>
      <c r="AJ174" s="10" t="s">
        <v>5115</v>
      </c>
      <c r="AX174" s="13"/>
      <c r="AZ174" s="13">
        <v>40869</v>
      </c>
      <c r="BB174" s="10">
        <v>0</v>
      </c>
      <c r="BC174" s="13">
        <v>40869</v>
      </c>
      <c r="BD174" s="13"/>
      <c r="BE174" s="10">
        <v>0</v>
      </c>
      <c r="BF174" s="10">
        <v>0</v>
      </c>
      <c r="BG174" s="10">
        <v>0</v>
      </c>
      <c r="BH174" s="13"/>
      <c r="BI174" s="13"/>
      <c r="BJ174" s="13"/>
      <c r="BK174" s="10">
        <v>1</v>
      </c>
      <c r="BL174" s="10">
        <v>0</v>
      </c>
      <c r="BN174" s="10">
        <v>173</v>
      </c>
    </row>
    <row r="175" spans="1:66" x14ac:dyDescent="0.2">
      <c r="A175" s="10" t="str">
        <f>TRIM(Tabulka_Dotaz_z_SqlDivadla[[#This Row],[ID2]])</f>
        <v>01/174813</v>
      </c>
      <c r="B175" s="10" t="s">
        <v>1173</v>
      </c>
      <c r="C175" s="10" t="s">
        <v>5162</v>
      </c>
      <c r="D175" s="10" t="s">
        <v>4006</v>
      </c>
      <c r="E175" s="10" t="s">
        <v>163</v>
      </c>
      <c r="F175" s="10" t="s">
        <v>163</v>
      </c>
      <c r="G175" s="10" t="s">
        <v>4112</v>
      </c>
      <c r="H175" s="10" t="s">
        <v>794</v>
      </c>
      <c r="I175" s="10" t="s">
        <v>5163</v>
      </c>
      <c r="J175" s="10" t="s">
        <v>5164</v>
      </c>
      <c r="K175" s="10" t="s">
        <v>5165</v>
      </c>
      <c r="L175" s="10" t="s">
        <v>5166</v>
      </c>
      <c r="P175" s="10" t="s">
        <v>5167</v>
      </c>
      <c r="Q175" s="10" t="s">
        <v>5168</v>
      </c>
      <c r="R175" s="10" t="s">
        <v>5169</v>
      </c>
      <c r="U175" s="10" t="s">
        <v>163</v>
      </c>
      <c r="X175" s="10" t="s">
        <v>5170</v>
      </c>
      <c r="Y175" s="10" t="s">
        <v>5171</v>
      </c>
      <c r="AC175" s="10" t="s">
        <v>5172</v>
      </c>
      <c r="AD175" s="10" t="s">
        <v>5167</v>
      </c>
      <c r="AE175" s="10" t="s">
        <v>5173</v>
      </c>
      <c r="AI175" s="10" t="s">
        <v>7210</v>
      </c>
      <c r="AJ175" s="10" t="s">
        <v>1725</v>
      </c>
      <c r="AK175" s="10" t="s">
        <v>5174</v>
      </c>
      <c r="AR175" s="10" t="s">
        <v>5175</v>
      </c>
      <c r="AV175" s="10" t="s">
        <v>5176</v>
      </c>
      <c r="AX175" s="13"/>
      <c r="AZ175" s="13"/>
      <c r="BB175" s="10">
        <v>0</v>
      </c>
      <c r="BC175" s="13">
        <v>40829</v>
      </c>
      <c r="BD175" s="13"/>
      <c r="BE175" s="10">
        <v>1</v>
      </c>
      <c r="BF175" s="10">
        <v>1</v>
      </c>
      <c r="BG175" s="10">
        <v>1</v>
      </c>
      <c r="BH175" s="13"/>
      <c r="BI175" s="13"/>
      <c r="BJ175" s="13"/>
      <c r="BK175" s="10">
        <v>0</v>
      </c>
      <c r="BL175" s="10">
        <v>0</v>
      </c>
      <c r="BM175" s="10">
        <v>30011</v>
      </c>
      <c r="BN175" s="10">
        <v>174</v>
      </c>
    </row>
    <row r="176" spans="1:66" x14ac:dyDescent="0.2">
      <c r="A176" s="10" t="str">
        <f>TRIM(Tabulka_Dotaz_z_SqlDivadla[[#This Row],[ID2]])</f>
        <v>01/175813</v>
      </c>
      <c r="B176" s="10" t="s">
        <v>5264</v>
      </c>
      <c r="C176" s="10" t="s">
        <v>5265</v>
      </c>
      <c r="D176" s="10" t="s">
        <v>163</v>
      </c>
      <c r="E176" s="10" t="s">
        <v>163</v>
      </c>
      <c r="F176" s="10" t="s">
        <v>163</v>
      </c>
      <c r="G176" s="10" t="s">
        <v>1887</v>
      </c>
      <c r="H176" s="10" t="s">
        <v>794</v>
      </c>
      <c r="I176" s="10" t="s">
        <v>5163</v>
      </c>
      <c r="J176" s="10" t="s">
        <v>5266</v>
      </c>
      <c r="K176" s="10" t="s">
        <v>5267</v>
      </c>
      <c r="L176" s="10" t="s">
        <v>5268</v>
      </c>
      <c r="P176" s="10" t="s">
        <v>5269</v>
      </c>
      <c r="Q176" s="10" t="s">
        <v>5270</v>
      </c>
      <c r="U176" s="10" t="s">
        <v>163</v>
      </c>
      <c r="X176" s="10" t="s">
        <v>5271</v>
      </c>
      <c r="AE176" s="10" t="s">
        <v>5272</v>
      </c>
      <c r="AH176" s="10" t="s">
        <v>2123</v>
      </c>
      <c r="AK176" s="10" t="s">
        <v>5271</v>
      </c>
      <c r="AX176" s="13"/>
      <c r="AZ176" s="13">
        <v>40185</v>
      </c>
      <c r="BB176" s="10">
        <v>0</v>
      </c>
      <c r="BC176" s="13">
        <v>40462</v>
      </c>
      <c r="BD176" s="13"/>
      <c r="BE176" s="10">
        <v>0</v>
      </c>
      <c r="BF176" s="10">
        <v>1</v>
      </c>
      <c r="BG176" s="10">
        <v>1</v>
      </c>
      <c r="BH176" s="13"/>
      <c r="BI176" s="13"/>
      <c r="BJ176" s="13"/>
      <c r="BK176" s="10">
        <v>1</v>
      </c>
      <c r="BL176" s="10">
        <v>0</v>
      </c>
      <c r="BN176" s="10">
        <v>175</v>
      </c>
    </row>
    <row r="177" spans="1:66" x14ac:dyDescent="0.2">
      <c r="A177" s="10" t="str">
        <f>TRIM(Tabulka_Dotaz_z_SqlDivadla[[#This Row],[ID2]])</f>
        <v>01/176813</v>
      </c>
      <c r="B177" s="10" t="s">
        <v>1155</v>
      </c>
      <c r="C177" s="10" t="s">
        <v>5273</v>
      </c>
      <c r="D177" s="10" t="s">
        <v>5085</v>
      </c>
      <c r="E177" s="10" t="s">
        <v>163</v>
      </c>
      <c r="F177" s="10" t="s">
        <v>163</v>
      </c>
      <c r="G177" s="10" t="s">
        <v>4006</v>
      </c>
      <c r="H177" s="10" t="s">
        <v>794</v>
      </c>
      <c r="I177" s="10" t="s">
        <v>5163</v>
      </c>
      <c r="J177" s="10" t="s">
        <v>5274</v>
      </c>
      <c r="K177" s="10" t="s">
        <v>5275</v>
      </c>
      <c r="L177" s="10" t="s">
        <v>5276</v>
      </c>
      <c r="P177" s="10" t="s">
        <v>5277</v>
      </c>
      <c r="Q177" s="10" t="s">
        <v>5278</v>
      </c>
      <c r="R177" s="10" t="s">
        <v>5279</v>
      </c>
      <c r="U177" s="10" t="s">
        <v>163</v>
      </c>
      <c r="V177" s="10" t="s">
        <v>5280</v>
      </c>
      <c r="X177" s="10" t="s">
        <v>5281</v>
      </c>
      <c r="Y177" s="10" t="s">
        <v>5282</v>
      </c>
      <c r="AC177" s="10" t="s">
        <v>5283</v>
      </c>
      <c r="AD177" s="10" t="s">
        <v>5277</v>
      </c>
      <c r="AE177" s="10" t="s">
        <v>5284</v>
      </c>
      <c r="AH177" s="10" t="s">
        <v>5285</v>
      </c>
      <c r="AI177" s="10" t="s">
        <v>5286</v>
      </c>
      <c r="AJ177" s="10" t="s">
        <v>5983</v>
      </c>
      <c r="AK177" s="10" t="s">
        <v>5287</v>
      </c>
      <c r="AR177" s="10" t="s">
        <v>5288</v>
      </c>
      <c r="AX177" s="13"/>
      <c r="AZ177" s="13"/>
      <c r="BB177" s="10">
        <v>0</v>
      </c>
      <c r="BC177" s="13">
        <v>40462</v>
      </c>
      <c r="BD177" s="13"/>
      <c r="BE177" s="10">
        <v>1</v>
      </c>
      <c r="BF177" s="10">
        <v>1</v>
      </c>
      <c r="BG177" s="10">
        <v>1</v>
      </c>
      <c r="BH177" s="13"/>
      <c r="BI177" s="13"/>
      <c r="BJ177" s="13"/>
      <c r="BK177" s="10">
        <v>0</v>
      </c>
      <c r="BL177" s="10">
        <v>0</v>
      </c>
      <c r="BN177" s="10">
        <v>176</v>
      </c>
    </row>
    <row r="178" spans="1:66" x14ac:dyDescent="0.2">
      <c r="A178" s="10" t="str">
        <f>TRIM(Tabulka_Dotaz_z_SqlDivadla[[#This Row],[ID2]])</f>
        <v>01/177814</v>
      </c>
      <c r="B178" s="10" t="s">
        <v>1112</v>
      </c>
      <c r="C178" s="10" t="s">
        <v>5289</v>
      </c>
      <c r="D178" s="10" t="s">
        <v>5085</v>
      </c>
      <c r="E178" s="10" t="s">
        <v>163</v>
      </c>
      <c r="F178" s="10" t="s">
        <v>163</v>
      </c>
      <c r="G178" s="10" t="s">
        <v>2025</v>
      </c>
      <c r="H178" s="10" t="s">
        <v>794</v>
      </c>
      <c r="I178" s="10" t="s">
        <v>5290</v>
      </c>
      <c r="J178" s="10" t="s">
        <v>5291</v>
      </c>
      <c r="K178" s="10" t="s">
        <v>5292</v>
      </c>
      <c r="L178" s="10" t="s">
        <v>5293</v>
      </c>
      <c r="P178" s="10" t="s">
        <v>5294</v>
      </c>
      <c r="Q178" s="10" t="s">
        <v>5295</v>
      </c>
      <c r="R178" s="10" t="s">
        <v>5296</v>
      </c>
      <c r="U178" s="10" t="s">
        <v>163</v>
      </c>
      <c r="V178" s="10" t="s">
        <v>5297</v>
      </c>
      <c r="X178" s="10" t="s">
        <v>5298</v>
      </c>
      <c r="Y178" s="10" t="s">
        <v>5299</v>
      </c>
      <c r="AC178" s="10" t="s">
        <v>5300</v>
      </c>
      <c r="AD178" s="10" t="s">
        <v>5294</v>
      </c>
      <c r="AE178" s="10" t="s">
        <v>5301</v>
      </c>
      <c r="AH178" s="10" t="s">
        <v>5302</v>
      </c>
      <c r="AI178" s="10" t="s">
        <v>5303</v>
      </c>
      <c r="AK178" s="10" t="s">
        <v>5304</v>
      </c>
      <c r="AR178" s="10" t="s">
        <v>5305</v>
      </c>
      <c r="AX178" s="13"/>
      <c r="AZ178" s="13"/>
      <c r="BB178" s="10">
        <v>0</v>
      </c>
      <c r="BC178" s="13">
        <v>40462</v>
      </c>
      <c r="BD178" s="13"/>
      <c r="BE178" s="10">
        <v>1</v>
      </c>
      <c r="BF178" s="10">
        <v>1</v>
      </c>
      <c r="BG178" s="10">
        <v>1</v>
      </c>
      <c r="BH178" s="13"/>
      <c r="BI178" s="13"/>
      <c r="BJ178" s="13"/>
      <c r="BK178" s="10">
        <v>0</v>
      </c>
      <c r="BL178" s="10">
        <v>0</v>
      </c>
      <c r="BN178" s="10">
        <v>177</v>
      </c>
    </row>
    <row r="179" spans="1:66" x14ac:dyDescent="0.2">
      <c r="A179" s="10" t="str">
        <f>TRIM(Tabulka_Dotaz_z_SqlDivadla[[#This Row],[ID2]])</f>
        <v>01/178814</v>
      </c>
      <c r="B179" s="10" t="s">
        <v>5306</v>
      </c>
      <c r="C179" s="10" t="s">
        <v>5307</v>
      </c>
      <c r="D179" s="10" t="s">
        <v>3206</v>
      </c>
      <c r="E179" s="10" t="s">
        <v>163</v>
      </c>
      <c r="F179" s="10" t="s">
        <v>163</v>
      </c>
      <c r="G179" s="10" t="s">
        <v>1849</v>
      </c>
      <c r="H179" s="10" t="s">
        <v>794</v>
      </c>
      <c r="I179" s="10" t="s">
        <v>5290</v>
      </c>
      <c r="J179" s="10" t="s">
        <v>5308</v>
      </c>
      <c r="K179" s="10" t="s">
        <v>5309</v>
      </c>
      <c r="L179" s="10" t="s">
        <v>5293</v>
      </c>
      <c r="P179" s="10" t="s">
        <v>5294</v>
      </c>
      <c r="Q179" s="10" t="s">
        <v>5295</v>
      </c>
      <c r="U179" s="10" t="s">
        <v>163</v>
      </c>
      <c r="V179" s="10" t="s">
        <v>5310</v>
      </c>
      <c r="X179" s="10" t="s">
        <v>5311</v>
      </c>
      <c r="AE179" s="10" t="s">
        <v>5312</v>
      </c>
      <c r="AH179" s="10" t="s">
        <v>5313</v>
      </c>
      <c r="AI179" s="10" t="s">
        <v>5314</v>
      </c>
      <c r="AK179" s="10" t="s">
        <v>5311</v>
      </c>
      <c r="AR179" s="10" t="s">
        <v>5315</v>
      </c>
      <c r="AU179" s="10" t="s">
        <v>5316</v>
      </c>
      <c r="AX179" s="13"/>
      <c r="AZ179" s="13">
        <v>39386</v>
      </c>
      <c r="BB179" s="10">
        <v>0</v>
      </c>
      <c r="BC179" s="13">
        <v>40462</v>
      </c>
      <c r="BD179" s="13"/>
      <c r="BE179" s="10">
        <v>0</v>
      </c>
      <c r="BF179" s="10">
        <v>1</v>
      </c>
      <c r="BG179" s="10">
        <v>0</v>
      </c>
      <c r="BH179" s="13"/>
      <c r="BI179" s="13"/>
      <c r="BJ179" s="13"/>
      <c r="BK179" s="10">
        <v>1</v>
      </c>
      <c r="BL179" s="10">
        <v>0</v>
      </c>
      <c r="BN179" s="10">
        <v>178</v>
      </c>
    </row>
    <row r="180" spans="1:66" x14ac:dyDescent="0.2">
      <c r="A180" s="10" t="str">
        <f>TRIM(Tabulka_Dotaz_z_SqlDivadla[[#This Row],[ID2]])</f>
        <v>01/179815</v>
      </c>
      <c r="B180" s="10" t="s">
        <v>1115</v>
      </c>
      <c r="C180" s="10" t="s">
        <v>5317</v>
      </c>
      <c r="D180" s="10" t="s">
        <v>5085</v>
      </c>
      <c r="E180" s="10" t="s">
        <v>163</v>
      </c>
      <c r="F180" s="10" t="s">
        <v>163</v>
      </c>
      <c r="G180" s="10" t="s">
        <v>4006</v>
      </c>
      <c r="H180" s="10" t="s">
        <v>794</v>
      </c>
      <c r="I180" s="10" t="s">
        <v>5318</v>
      </c>
      <c r="J180" s="10" t="s">
        <v>5319</v>
      </c>
      <c r="K180" s="10" t="s">
        <v>5320</v>
      </c>
      <c r="L180" s="10" t="s">
        <v>5321</v>
      </c>
      <c r="P180" s="10" t="s">
        <v>5322</v>
      </c>
      <c r="Q180" s="10" t="s">
        <v>5323</v>
      </c>
      <c r="R180" s="10" t="s">
        <v>5324</v>
      </c>
      <c r="S180" s="10" t="s">
        <v>5325</v>
      </c>
      <c r="U180" s="10" t="s">
        <v>163</v>
      </c>
      <c r="V180" s="10" t="s">
        <v>5326</v>
      </c>
      <c r="X180" s="10" t="s">
        <v>5327</v>
      </c>
      <c r="Y180" s="10" t="s">
        <v>5328</v>
      </c>
      <c r="AC180" s="10" t="s">
        <v>5329</v>
      </c>
      <c r="AD180" s="10" t="s">
        <v>5322</v>
      </c>
      <c r="AE180" s="10" t="s">
        <v>5330</v>
      </c>
      <c r="AF180" s="10" t="s">
        <v>5331</v>
      </c>
      <c r="AH180" s="10" t="s">
        <v>2550</v>
      </c>
      <c r="AI180" s="10" t="s">
        <v>5332</v>
      </c>
      <c r="AJ180" s="10" t="s">
        <v>5333</v>
      </c>
      <c r="AK180" s="10" t="s">
        <v>5334</v>
      </c>
      <c r="AR180" s="10" t="s">
        <v>5335</v>
      </c>
      <c r="AX180" s="13"/>
      <c r="AZ180" s="13"/>
      <c r="BB180" s="10">
        <v>0</v>
      </c>
      <c r="BC180" s="13">
        <v>40462</v>
      </c>
      <c r="BD180" s="13"/>
      <c r="BE180" s="10">
        <v>1</v>
      </c>
      <c r="BF180" s="10">
        <v>1</v>
      </c>
      <c r="BG180" s="10">
        <v>1</v>
      </c>
      <c r="BH180" s="13"/>
      <c r="BI180" s="13"/>
      <c r="BJ180" s="13"/>
      <c r="BK180" s="10">
        <v>0</v>
      </c>
      <c r="BL180" s="10">
        <v>0</v>
      </c>
      <c r="BM180" s="10">
        <v>30029</v>
      </c>
      <c r="BN180" s="10">
        <v>179</v>
      </c>
    </row>
    <row r="181" spans="1:66" x14ac:dyDescent="0.2">
      <c r="A181" s="10" t="str">
        <f>TRIM(Tabulka_Dotaz_z_SqlDivadla[[#This Row],[ID2]])</f>
        <v>01/180816</v>
      </c>
      <c r="B181" s="10" t="s">
        <v>1144</v>
      </c>
      <c r="C181" s="10" t="s">
        <v>5352</v>
      </c>
      <c r="D181" s="10" t="s">
        <v>5085</v>
      </c>
      <c r="E181" s="10" t="s">
        <v>163</v>
      </c>
      <c r="F181" s="10" t="s">
        <v>163</v>
      </c>
      <c r="G181" s="10" t="s">
        <v>4006</v>
      </c>
      <c r="H181" s="10" t="s">
        <v>794</v>
      </c>
      <c r="I181" s="10" t="s">
        <v>2213</v>
      </c>
      <c r="J181" s="10" t="s">
        <v>5353</v>
      </c>
      <c r="K181" s="10" t="s">
        <v>5354</v>
      </c>
      <c r="L181" s="10" t="s">
        <v>5355</v>
      </c>
      <c r="P181" s="10" t="s">
        <v>5356</v>
      </c>
      <c r="Q181" s="10" t="s">
        <v>5357</v>
      </c>
      <c r="R181" s="10" t="s">
        <v>5358</v>
      </c>
      <c r="U181" s="10" t="s">
        <v>163</v>
      </c>
      <c r="V181" s="10" t="s">
        <v>5359</v>
      </c>
      <c r="X181" s="10" t="s">
        <v>5360</v>
      </c>
      <c r="Y181" s="10" t="s">
        <v>5361</v>
      </c>
      <c r="AC181" s="10" t="s">
        <v>5362</v>
      </c>
      <c r="AD181" s="10" t="s">
        <v>5356</v>
      </c>
      <c r="AE181" s="10" t="s">
        <v>5363</v>
      </c>
      <c r="AH181" s="10" t="s">
        <v>5364</v>
      </c>
      <c r="AI181" s="10" t="s">
        <v>7211</v>
      </c>
      <c r="AK181" s="10" t="s">
        <v>7212</v>
      </c>
      <c r="AR181" s="10" t="s">
        <v>5365</v>
      </c>
      <c r="AX181" s="13"/>
      <c r="AZ181" s="13"/>
      <c r="BB181" s="10">
        <v>0</v>
      </c>
      <c r="BC181" s="13">
        <v>40829</v>
      </c>
      <c r="BD181" s="13"/>
      <c r="BE181" s="10">
        <v>1</v>
      </c>
      <c r="BF181" s="10">
        <v>1</v>
      </c>
      <c r="BG181" s="10">
        <v>1</v>
      </c>
      <c r="BH181" s="13"/>
      <c r="BI181" s="13"/>
      <c r="BJ181" s="13"/>
      <c r="BK181" s="10">
        <v>0</v>
      </c>
      <c r="BL181" s="10">
        <v>1</v>
      </c>
      <c r="BM181" s="10">
        <v>30032</v>
      </c>
      <c r="BN181" s="10">
        <v>180</v>
      </c>
    </row>
    <row r="182" spans="1:66" x14ac:dyDescent="0.2">
      <c r="A182" s="10" t="str">
        <f>TRIM(Tabulka_Dotaz_z_SqlDivadla[[#This Row],[ID2]])</f>
        <v>01/181816</v>
      </c>
      <c r="B182" s="10" t="s">
        <v>1184</v>
      </c>
      <c r="C182" s="10" t="s">
        <v>3248</v>
      </c>
      <c r="D182" s="10" t="s">
        <v>5085</v>
      </c>
      <c r="E182" s="10" t="s">
        <v>163</v>
      </c>
      <c r="F182" s="10" t="s">
        <v>163</v>
      </c>
      <c r="G182" s="10" t="s">
        <v>4006</v>
      </c>
      <c r="H182" s="10" t="s">
        <v>794</v>
      </c>
      <c r="I182" s="10" t="s">
        <v>2213</v>
      </c>
      <c r="J182" s="10" t="s">
        <v>5366</v>
      </c>
      <c r="K182" s="10" t="s">
        <v>5367</v>
      </c>
      <c r="L182" s="10" t="s">
        <v>5368</v>
      </c>
      <c r="P182" s="10" t="s">
        <v>3252</v>
      </c>
      <c r="Q182" s="10" t="s">
        <v>5357</v>
      </c>
      <c r="R182" s="10" t="s">
        <v>5369</v>
      </c>
      <c r="U182" s="10" t="s">
        <v>163</v>
      </c>
      <c r="V182" s="10" t="s">
        <v>5370</v>
      </c>
      <c r="X182" s="10" t="s">
        <v>5371</v>
      </c>
      <c r="Y182" s="10" t="s">
        <v>5372</v>
      </c>
      <c r="AC182" s="10" t="s">
        <v>5373</v>
      </c>
      <c r="AD182" s="10" t="s">
        <v>3252</v>
      </c>
      <c r="AE182" s="10" t="s">
        <v>5374</v>
      </c>
      <c r="AF182" s="10" t="s">
        <v>5375</v>
      </c>
      <c r="AH182" s="10" t="s">
        <v>5376</v>
      </c>
      <c r="AI182" s="10" t="s">
        <v>5377</v>
      </c>
      <c r="AK182" s="10" t="s">
        <v>5371</v>
      </c>
      <c r="AR182" s="10" t="s">
        <v>5378</v>
      </c>
      <c r="AV182" s="10" t="s">
        <v>5379</v>
      </c>
      <c r="AX182" s="13"/>
      <c r="AZ182" s="13"/>
      <c r="BA182" s="10" t="s">
        <v>5380</v>
      </c>
      <c r="BB182" s="10">
        <v>0</v>
      </c>
      <c r="BC182" s="13">
        <v>40462</v>
      </c>
      <c r="BD182" s="13"/>
      <c r="BE182" s="10">
        <v>1</v>
      </c>
      <c r="BF182" s="10">
        <v>1</v>
      </c>
      <c r="BG182" s="10">
        <v>1</v>
      </c>
      <c r="BH182" s="13"/>
      <c r="BI182" s="13"/>
      <c r="BJ182" s="13"/>
      <c r="BK182" s="10">
        <v>0</v>
      </c>
      <c r="BL182" s="10">
        <v>0</v>
      </c>
      <c r="BM182" s="10">
        <v>30031</v>
      </c>
      <c r="BN182" s="10">
        <v>181</v>
      </c>
    </row>
    <row r="183" spans="1:66" x14ac:dyDescent="0.2">
      <c r="A183" s="10" t="str">
        <f>TRIM(Tabulka_Dotaz_z_SqlDivadla[[#This Row],[ID2]])</f>
        <v>01/182816</v>
      </c>
      <c r="B183" s="10" t="s">
        <v>1097</v>
      </c>
      <c r="C183" s="10" t="s">
        <v>5381</v>
      </c>
      <c r="D183" s="10" t="s">
        <v>5085</v>
      </c>
      <c r="E183" s="10" t="s">
        <v>163</v>
      </c>
      <c r="F183" s="10" t="s">
        <v>163</v>
      </c>
      <c r="G183" s="10" t="s">
        <v>4006</v>
      </c>
      <c r="H183" s="10" t="s">
        <v>794</v>
      </c>
      <c r="I183" s="10" t="s">
        <v>2213</v>
      </c>
      <c r="J183" s="10" t="s">
        <v>5382</v>
      </c>
      <c r="K183" s="10" t="s">
        <v>5383</v>
      </c>
      <c r="L183" s="10" t="s">
        <v>5384</v>
      </c>
      <c r="P183" s="10" t="s">
        <v>5385</v>
      </c>
      <c r="Q183" s="10" t="s">
        <v>2217</v>
      </c>
      <c r="R183" s="10" t="s">
        <v>5386</v>
      </c>
      <c r="U183" s="10" t="s">
        <v>163</v>
      </c>
      <c r="V183" s="10" t="s">
        <v>5387</v>
      </c>
      <c r="X183" s="10" t="s">
        <v>7226</v>
      </c>
      <c r="Y183" s="10" t="s">
        <v>5388</v>
      </c>
      <c r="AC183" s="10" t="s">
        <v>5362</v>
      </c>
      <c r="AD183" s="10" t="s">
        <v>5389</v>
      </c>
      <c r="AE183" s="10" t="s">
        <v>7227</v>
      </c>
      <c r="AF183" s="10" t="s">
        <v>2436</v>
      </c>
      <c r="AH183" s="10" t="s">
        <v>5390</v>
      </c>
      <c r="AI183" s="10" t="s">
        <v>7228</v>
      </c>
      <c r="AJ183" s="10" t="s">
        <v>5391</v>
      </c>
      <c r="AK183" s="10" t="s">
        <v>5392</v>
      </c>
      <c r="AR183" s="10" t="s">
        <v>5393</v>
      </c>
      <c r="AX183" s="13"/>
      <c r="AZ183" s="13"/>
      <c r="BB183" s="10">
        <v>0</v>
      </c>
      <c r="BC183" s="13">
        <v>40462</v>
      </c>
      <c r="BD183" s="13"/>
      <c r="BE183" s="10">
        <v>1</v>
      </c>
      <c r="BF183" s="10">
        <v>1</v>
      </c>
      <c r="BG183" s="10">
        <v>1</v>
      </c>
      <c r="BH183" s="13"/>
      <c r="BI183" s="13"/>
      <c r="BJ183" s="13"/>
      <c r="BK183" s="10">
        <v>0</v>
      </c>
      <c r="BL183" s="10">
        <v>0</v>
      </c>
      <c r="BM183" s="10">
        <v>30030</v>
      </c>
      <c r="BN183" s="10">
        <v>182</v>
      </c>
    </row>
    <row r="184" spans="1:66" x14ac:dyDescent="0.2">
      <c r="A184" s="10" t="str">
        <f>TRIM(Tabulka_Dotaz_z_SqlDivadla[[#This Row],[ID2]])</f>
        <v>01/183816</v>
      </c>
      <c r="B184" s="10" t="s">
        <v>1143</v>
      </c>
      <c r="C184" s="10" t="s">
        <v>5394</v>
      </c>
      <c r="D184" s="10" t="s">
        <v>5085</v>
      </c>
      <c r="E184" s="10" t="s">
        <v>163</v>
      </c>
      <c r="F184" s="10" t="s">
        <v>163</v>
      </c>
      <c r="G184" s="10" t="s">
        <v>4006</v>
      </c>
      <c r="H184" s="10" t="s">
        <v>794</v>
      </c>
      <c r="I184" s="10" t="s">
        <v>2213</v>
      </c>
      <c r="J184" s="10" t="s">
        <v>223</v>
      </c>
      <c r="K184" s="10" t="s">
        <v>5395</v>
      </c>
      <c r="L184" s="10" t="s">
        <v>5396</v>
      </c>
      <c r="P184" s="10" t="s">
        <v>5397</v>
      </c>
      <c r="Q184" s="10" t="s">
        <v>2217</v>
      </c>
      <c r="R184" s="10" t="s">
        <v>5398</v>
      </c>
      <c r="U184" s="10" t="s">
        <v>163</v>
      </c>
      <c r="V184" s="10" t="s">
        <v>5399</v>
      </c>
      <c r="X184" s="10" t="s">
        <v>7229</v>
      </c>
      <c r="Y184" s="10" t="s">
        <v>5400</v>
      </c>
      <c r="AC184" s="10" t="s">
        <v>5373</v>
      </c>
      <c r="AD184" s="10" t="s">
        <v>5397</v>
      </c>
      <c r="AE184" s="10" t="s">
        <v>5401</v>
      </c>
      <c r="AF184" s="10" t="s">
        <v>5402</v>
      </c>
      <c r="AH184" s="10" t="s">
        <v>5403</v>
      </c>
      <c r="AI184" s="10" t="s">
        <v>5405</v>
      </c>
      <c r="AJ184" s="10" t="s">
        <v>7230</v>
      </c>
      <c r="AK184" s="10" t="s">
        <v>7231</v>
      </c>
      <c r="AR184" s="10" t="s">
        <v>5404</v>
      </c>
      <c r="AV184" s="10" t="s">
        <v>7232</v>
      </c>
      <c r="AX184" s="13">
        <v>35431</v>
      </c>
      <c r="AZ184" s="13"/>
      <c r="BB184" s="10">
        <v>0</v>
      </c>
      <c r="BC184" s="13">
        <v>40829</v>
      </c>
      <c r="BD184" s="13"/>
      <c r="BE184" s="10">
        <v>1</v>
      </c>
      <c r="BF184" s="10">
        <v>1</v>
      </c>
      <c r="BG184" s="10">
        <v>1</v>
      </c>
      <c r="BH184" s="13"/>
      <c r="BI184" s="13"/>
      <c r="BJ184" s="13"/>
      <c r="BK184" s="10">
        <v>0</v>
      </c>
      <c r="BL184" s="10">
        <v>0</v>
      </c>
      <c r="BN184" s="10">
        <v>183</v>
      </c>
    </row>
    <row r="185" spans="1:66" x14ac:dyDescent="0.2">
      <c r="A185" s="10" t="str">
        <f>TRIM(Tabulka_Dotaz_z_SqlDivadla[[#This Row],[ID2]])</f>
        <v>01/184816</v>
      </c>
      <c r="B185" s="10" t="s">
        <v>1132</v>
      </c>
      <c r="C185" s="10" t="s">
        <v>5431</v>
      </c>
      <c r="D185" s="10" t="s">
        <v>3206</v>
      </c>
      <c r="E185" s="10" t="s">
        <v>163</v>
      </c>
      <c r="F185" s="10" t="s">
        <v>163</v>
      </c>
      <c r="G185" s="10" t="s">
        <v>1849</v>
      </c>
      <c r="H185" s="10" t="s">
        <v>794</v>
      </c>
      <c r="I185" s="10" t="s">
        <v>2213</v>
      </c>
      <c r="J185" s="10" t="s">
        <v>5432</v>
      </c>
      <c r="K185" s="10" t="s">
        <v>5433</v>
      </c>
      <c r="L185" s="10" t="s">
        <v>5434</v>
      </c>
      <c r="P185" s="10" t="s">
        <v>5435</v>
      </c>
      <c r="Q185" s="10" t="s">
        <v>5436</v>
      </c>
      <c r="R185" s="10" t="s">
        <v>5437</v>
      </c>
      <c r="U185" s="10" t="s">
        <v>163</v>
      </c>
      <c r="V185" s="10" t="s">
        <v>5438</v>
      </c>
      <c r="X185" s="10" t="s">
        <v>5439</v>
      </c>
      <c r="Y185" s="10" t="s">
        <v>5440</v>
      </c>
      <c r="AC185" s="10" t="s">
        <v>5436</v>
      </c>
      <c r="AD185" s="10" t="s">
        <v>5435</v>
      </c>
      <c r="AE185" s="10" t="s">
        <v>5441</v>
      </c>
      <c r="AH185" s="10" t="s">
        <v>5442</v>
      </c>
      <c r="AI185" s="10" t="s">
        <v>5443</v>
      </c>
      <c r="AK185" s="10" t="s">
        <v>5439</v>
      </c>
      <c r="AR185" s="10" t="s">
        <v>5444</v>
      </c>
      <c r="AX185" s="13"/>
      <c r="AZ185" s="13"/>
      <c r="BB185" s="10">
        <v>0</v>
      </c>
      <c r="BC185" s="13">
        <v>40462</v>
      </c>
      <c r="BD185" s="13"/>
      <c r="BE185" s="10">
        <v>1</v>
      </c>
      <c r="BF185" s="10">
        <v>1</v>
      </c>
      <c r="BG185" s="10">
        <v>0</v>
      </c>
      <c r="BH185" s="13"/>
      <c r="BI185" s="13"/>
      <c r="BJ185" s="13"/>
      <c r="BK185" s="10">
        <v>0</v>
      </c>
      <c r="BL185" s="10">
        <v>0</v>
      </c>
      <c r="BN185" s="10">
        <v>184</v>
      </c>
    </row>
    <row r="186" spans="1:66" x14ac:dyDescent="0.2">
      <c r="A186" s="10" t="str">
        <f>TRIM(Tabulka_Dotaz_z_SqlDivadla[[#This Row],[ID2]])</f>
        <v>01/185816</v>
      </c>
      <c r="B186" s="10" t="s">
        <v>5445</v>
      </c>
      <c r="C186" s="10" t="s">
        <v>5446</v>
      </c>
      <c r="D186" s="10" t="s">
        <v>163</v>
      </c>
      <c r="E186" s="10" t="s">
        <v>163</v>
      </c>
      <c r="F186" s="10" t="s">
        <v>163</v>
      </c>
      <c r="G186" s="10" t="s">
        <v>1737</v>
      </c>
      <c r="H186" s="10" t="s">
        <v>794</v>
      </c>
      <c r="I186" s="10" t="s">
        <v>2213</v>
      </c>
      <c r="J186" s="10" t="s">
        <v>5447</v>
      </c>
      <c r="K186" s="10" t="s">
        <v>5448</v>
      </c>
      <c r="L186" s="10" t="s">
        <v>5449</v>
      </c>
      <c r="P186" s="10" t="s">
        <v>5435</v>
      </c>
      <c r="Q186" s="10" t="s">
        <v>5450</v>
      </c>
      <c r="U186" s="10" t="s">
        <v>163</v>
      </c>
      <c r="V186" s="10" t="s">
        <v>5451</v>
      </c>
      <c r="AE186" s="10" t="s">
        <v>5452</v>
      </c>
      <c r="AH186" s="10" t="s">
        <v>5453</v>
      </c>
      <c r="AI186" s="10" t="s">
        <v>5454</v>
      </c>
      <c r="AJ186" s="10" t="s">
        <v>5455</v>
      </c>
      <c r="AK186" s="10" t="s">
        <v>5456</v>
      </c>
      <c r="AX186" s="13"/>
      <c r="AZ186" s="13">
        <v>39464</v>
      </c>
      <c r="BB186" s="10">
        <v>0</v>
      </c>
      <c r="BC186" s="13">
        <v>40462</v>
      </c>
      <c r="BD186" s="13"/>
      <c r="BE186" s="10">
        <v>0</v>
      </c>
      <c r="BF186" s="10">
        <v>1</v>
      </c>
      <c r="BG186" s="10">
        <v>0</v>
      </c>
      <c r="BH186" s="13"/>
      <c r="BI186" s="13"/>
      <c r="BJ186" s="13"/>
      <c r="BK186" s="10">
        <v>1</v>
      </c>
      <c r="BL186" s="10">
        <v>0</v>
      </c>
      <c r="BN186" s="10">
        <v>185</v>
      </c>
    </row>
    <row r="187" spans="1:66" x14ac:dyDescent="0.2">
      <c r="A187" s="10" t="str">
        <f>TRIM(Tabulka_Dotaz_z_SqlDivadla[[#This Row],[ID2]])</f>
        <v>01/186110</v>
      </c>
      <c r="B187" s="10" t="s">
        <v>1125</v>
      </c>
      <c r="C187" s="10" t="s">
        <v>5457</v>
      </c>
      <c r="D187" s="10" t="s">
        <v>3206</v>
      </c>
      <c r="E187" s="10" t="s">
        <v>163</v>
      </c>
      <c r="F187" s="10" t="s">
        <v>163</v>
      </c>
      <c r="G187" s="10" t="s">
        <v>1849</v>
      </c>
      <c r="H187" s="10" t="s">
        <v>782</v>
      </c>
      <c r="I187" s="10" t="s">
        <v>2132</v>
      </c>
      <c r="J187" s="10" t="s">
        <v>5458</v>
      </c>
      <c r="K187" s="10" t="s">
        <v>5459</v>
      </c>
      <c r="L187" s="10" t="s">
        <v>5460</v>
      </c>
      <c r="P187" s="10" t="s">
        <v>2886</v>
      </c>
      <c r="Q187" s="10" t="s">
        <v>5461</v>
      </c>
      <c r="R187" s="10" t="s">
        <v>5462</v>
      </c>
      <c r="S187" s="10" t="s">
        <v>5984</v>
      </c>
      <c r="U187" s="10" t="s">
        <v>163</v>
      </c>
      <c r="V187" s="10" t="s">
        <v>5463</v>
      </c>
      <c r="W187" s="10" t="s">
        <v>7233</v>
      </c>
      <c r="X187" s="10" t="s">
        <v>7234</v>
      </c>
      <c r="Y187" s="10" t="s">
        <v>5464</v>
      </c>
      <c r="AC187" s="10" t="s">
        <v>1679</v>
      </c>
      <c r="AD187" s="10" t="s">
        <v>1687</v>
      </c>
      <c r="AE187" s="10" t="s">
        <v>5985</v>
      </c>
      <c r="AF187" s="10" t="s">
        <v>7235</v>
      </c>
      <c r="AH187" s="10" t="s">
        <v>2550</v>
      </c>
      <c r="AI187" s="10" t="s">
        <v>7236</v>
      </c>
      <c r="AJ187" s="10" t="s">
        <v>5465</v>
      </c>
      <c r="AK187" s="10" t="s">
        <v>5466</v>
      </c>
      <c r="AL187" s="10" t="s">
        <v>5460</v>
      </c>
      <c r="AM187" s="10" t="s">
        <v>2136</v>
      </c>
      <c r="AQ187" s="10" t="s">
        <v>5467</v>
      </c>
      <c r="AR187" s="10" t="s">
        <v>5468</v>
      </c>
      <c r="AX187" s="13"/>
      <c r="AZ187" s="13">
        <v>40178</v>
      </c>
      <c r="BB187" s="10">
        <v>0</v>
      </c>
      <c r="BC187" s="13">
        <v>40869</v>
      </c>
      <c r="BD187" s="13"/>
      <c r="BE187" s="10">
        <v>0</v>
      </c>
      <c r="BF187" s="10">
        <v>0</v>
      </c>
      <c r="BG187" s="10">
        <v>1</v>
      </c>
      <c r="BH187" s="13"/>
      <c r="BI187" s="13"/>
      <c r="BJ187" s="13"/>
      <c r="BK187" s="10">
        <v>1</v>
      </c>
      <c r="BL187" s="10">
        <v>0</v>
      </c>
      <c r="BN187" s="10">
        <v>186</v>
      </c>
    </row>
    <row r="188" spans="1:66" x14ac:dyDescent="0.2">
      <c r="A188" s="10" t="str">
        <f>TRIM(Tabulka_Dotaz_z_SqlDivadla[[#This Row],[ID2]])</f>
        <v>01/187111</v>
      </c>
      <c r="B188" s="10" t="s">
        <v>1273</v>
      </c>
      <c r="C188" s="10" t="s">
        <v>5469</v>
      </c>
      <c r="D188" s="10" t="s">
        <v>1737</v>
      </c>
      <c r="E188" s="10" t="s">
        <v>163</v>
      </c>
      <c r="F188" s="10" t="s">
        <v>163</v>
      </c>
      <c r="G188" s="10" t="s">
        <v>1831</v>
      </c>
      <c r="H188" s="10" t="s">
        <v>782</v>
      </c>
      <c r="I188" s="10" t="s">
        <v>1673</v>
      </c>
      <c r="J188" s="10" t="s">
        <v>5470</v>
      </c>
      <c r="K188" s="10" t="s">
        <v>5986</v>
      </c>
      <c r="L188" s="10" t="s">
        <v>1731</v>
      </c>
      <c r="P188" s="10" t="s">
        <v>5471</v>
      </c>
      <c r="Q188" s="10" t="s">
        <v>1688</v>
      </c>
      <c r="R188" s="10" t="s">
        <v>5472</v>
      </c>
      <c r="U188" s="10" t="s">
        <v>163</v>
      </c>
      <c r="V188" s="10" t="s">
        <v>5473</v>
      </c>
      <c r="X188" s="10" t="s">
        <v>5987</v>
      </c>
      <c r="Y188" s="10" t="s">
        <v>5474</v>
      </c>
      <c r="AC188" s="10" t="s">
        <v>1679</v>
      </c>
      <c r="AD188" s="10" t="s">
        <v>1687</v>
      </c>
      <c r="AE188" s="10" t="s">
        <v>5475</v>
      </c>
      <c r="AF188" s="10" t="s">
        <v>5988</v>
      </c>
      <c r="AH188" s="10" t="s">
        <v>5476</v>
      </c>
      <c r="AI188" s="10" t="s">
        <v>5989</v>
      </c>
      <c r="AJ188" s="10" t="s">
        <v>5990</v>
      </c>
      <c r="AK188" s="10" t="s">
        <v>5477</v>
      </c>
      <c r="AR188" s="10" t="s">
        <v>5478</v>
      </c>
      <c r="AX188" s="13">
        <v>37591</v>
      </c>
      <c r="AZ188" s="13"/>
      <c r="BB188" s="10">
        <v>0</v>
      </c>
      <c r="BC188" s="13">
        <v>40462</v>
      </c>
      <c r="BD188" s="13"/>
      <c r="BE188" s="10">
        <v>0</v>
      </c>
      <c r="BF188" s="10">
        <v>1</v>
      </c>
      <c r="BG188" s="10">
        <v>1</v>
      </c>
      <c r="BH188" s="13"/>
      <c r="BI188" s="13"/>
      <c r="BJ188" s="13"/>
      <c r="BK188" s="10">
        <v>0</v>
      </c>
      <c r="BL188" s="10">
        <v>0</v>
      </c>
      <c r="BN188" s="10">
        <v>187</v>
      </c>
    </row>
    <row r="189" spans="1:66" x14ac:dyDescent="0.2">
      <c r="A189" s="10" t="str">
        <f>TRIM(Tabulka_Dotaz_z_SqlDivadla[[#This Row],[ID2]])</f>
        <v>01/188622</v>
      </c>
      <c r="B189" s="10" t="s">
        <v>1257</v>
      </c>
      <c r="C189" s="10" t="s">
        <v>5003</v>
      </c>
      <c r="D189" s="10" t="s">
        <v>4006</v>
      </c>
      <c r="E189" s="10" t="s">
        <v>163</v>
      </c>
      <c r="F189" s="10" t="s">
        <v>163</v>
      </c>
      <c r="G189" s="10" t="s">
        <v>1805</v>
      </c>
      <c r="H189" s="10" t="s">
        <v>786</v>
      </c>
      <c r="I189" s="10" t="s">
        <v>1868</v>
      </c>
      <c r="J189" s="10" t="s">
        <v>5479</v>
      </c>
      <c r="K189" s="10" t="s">
        <v>5480</v>
      </c>
      <c r="L189" s="10" t="s">
        <v>5481</v>
      </c>
      <c r="P189" s="10" t="s">
        <v>5482</v>
      </c>
      <c r="Q189" s="10" t="s">
        <v>1872</v>
      </c>
      <c r="R189" s="10" t="s">
        <v>5483</v>
      </c>
      <c r="U189" s="10" t="s">
        <v>163</v>
      </c>
      <c r="V189" s="10" t="s">
        <v>5991</v>
      </c>
      <c r="X189" s="10" t="s">
        <v>5484</v>
      </c>
      <c r="Y189" s="10" t="s">
        <v>5485</v>
      </c>
      <c r="AC189" s="10" t="s">
        <v>2411</v>
      </c>
      <c r="AD189" s="10" t="s">
        <v>5482</v>
      </c>
      <c r="AE189" s="10" t="s">
        <v>5486</v>
      </c>
      <c r="AF189" s="10" t="s">
        <v>7237</v>
      </c>
      <c r="AH189" s="10" t="s">
        <v>5487</v>
      </c>
      <c r="AI189" s="10" t="s">
        <v>5488</v>
      </c>
      <c r="AK189" s="10" t="s">
        <v>5489</v>
      </c>
      <c r="AR189" s="10" t="s">
        <v>5490</v>
      </c>
      <c r="AX189" s="13"/>
      <c r="AZ189" s="13"/>
      <c r="BB189" s="10">
        <v>2</v>
      </c>
      <c r="BC189" s="13">
        <v>40829</v>
      </c>
      <c r="BD189" s="13"/>
      <c r="BE189" s="10">
        <v>1</v>
      </c>
      <c r="BF189" s="10">
        <v>1</v>
      </c>
      <c r="BG189" s="10">
        <v>1</v>
      </c>
      <c r="BH189" s="13"/>
      <c r="BI189" s="13"/>
      <c r="BJ189" s="13"/>
      <c r="BK189" s="10">
        <v>0</v>
      </c>
      <c r="BL189" s="10">
        <v>0</v>
      </c>
      <c r="BN189" s="10">
        <v>188</v>
      </c>
    </row>
    <row r="190" spans="1:66" x14ac:dyDescent="0.2">
      <c r="A190" s="10" t="str">
        <f>TRIM(Tabulka_Dotaz_z_SqlDivadla[[#This Row],[ID2]])</f>
        <v>01/189119</v>
      </c>
      <c r="B190" s="10" t="s">
        <v>1222</v>
      </c>
      <c r="C190" s="10" t="s">
        <v>5513</v>
      </c>
      <c r="D190" s="10" t="s">
        <v>3206</v>
      </c>
      <c r="E190" s="10" t="s">
        <v>163</v>
      </c>
      <c r="F190" s="10" t="s">
        <v>163</v>
      </c>
      <c r="G190" s="10" t="s">
        <v>1849</v>
      </c>
      <c r="H190" s="10" t="s">
        <v>782</v>
      </c>
      <c r="I190" s="10" t="s">
        <v>1823</v>
      </c>
      <c r="J190" s="10" t="s">
        <v>5514</v>
      </c>
      <c r="K190" s="10" t="s">
        <v>5992</v>
      </c>
      <c r="L190" s="10" t="s">
        <v>5515</v>
      </c>
      <c r="P190" s="10" t="s">
        <v>1752</v>
      </c>
      <c r="Q190" s="10" t="s">
        <v>5516</v>
      </c>
      <c r="R190" s="10" t="s">
        <v>5517</v>
      </c>
      <c r="S190" s="10" t="s">
        <v>5518</v>
      </c>
      <c r="U190" s="10" t="s">
        <v>163</v>
      </c>
      <c r="V190" s="10" t="s">
        <v>5519</v>
      </c>
      <c r="X190" s="10" t="s">
        <v>5311</v>
      </c>
      <c r="Y190" s="10" t="s">
        <v>5520</v>
      </c>
      <c r="AC190" s="10" t="s">
        <v>5521</v>
      </c>
      <c r="AD190" s="10" t="s">
        <v>5522</v>
      </c>
      <c r="AE190" s="10" t="s">
        <v>7238</v>
      </c>
      <c r="AF190" s="10" t="s">
        <v>5523</v>
      </c>
      <c r="AH190" s="10" t="s">
        <v>2550</v>
      </c>
      <c r="AI190" s="10" t="s">
        <v>5524</v>
      </c>
      <c r="AJ190" s="10" t="s">
        <v>7239</v>
      </c>
      <c r="AK190" s="10" t="s">
        <v>5311</v>
      </c>
      <c r="AL190" s="10" t="s">
        <v>5525</v>
      </c>
      <c r="AM190" s="10" t="s">
        <v>2205</v>
      </c>
      <c r="AQ190" s="10" t="s">
        <v>2469</v>
      </c>
      <c r="AR190" s="10" t="s">
        <v>5526</v>
      </c>
      <c r="AS190" s="10" t="s">
        <v>5518</v>
      </c>
      <c r="AU190" s="10" t="s">
        <v>5527</v>
      </c>
      <c r="AX190" s="13"/>
      <c r="AZ190" s="13"/>
      <c r="BB190" s="10">
        <v>0</v>
      </c>
      <c r="BC190" s="13">
        <v>40462</v>
      </c>
      <c r="BD190" s="13"/>
      <c r="BE190" s="10">
        <v>1</v>
      </c>
      <c r="BF190" s="10">
        <v>1</v>
      </c>
      <c r="BG190" s="10">
        <v>0</v>
      </c>
      <c r="BH190" s="13"/>
      <c r="BI190" s="13"/>
      <c r="BJ190" s="13"/>
      <c r="BK190" s="10">
        <v>0</v>
      </c>
      <c r="BL190" s="10">
        <v>1</v>
      </c>
      <c r="BN190" s="10">
        <v>189</v>
      </c>
    </row>
    <row r="191" spans="1:66" x14ac:dyDescent="0.2">
      <c r="A191" s="10" t="str">
        <f>TRIM(Tabulka_Dotaz_z_SqlDivadla[[#This Row],[ID2]])</f>
        <v>01/190113</v>
      </c>
      <c r="B191" s="10" t="s">
        <v>1106</v>
      </c>
      <c r="C191" s="10" t="s">
        <v>5491</v>
      </c>
      <c r="D191" s="10" t="s">
        <v>3206</v>
      </c>
      <c r="E191" s="10" t="s">
        <v>163</v>
      </c>
      <c r="F191" s="10" t="s">
        <v>163</v>
      </c>
      <c r="G191" s="10" t="s">
        <v>1849</v>
      </c>
      <c r="H191" s="10" t="s">
        <v>782</v>
      </c>
      <c r="I191" s="10" t="s">
        <v>2539</v>
      </c>
      <c r="J191" s="10" t="s">
        <v>660</v>
      </c>
      <c r="K191" s="10" t="s">
        <v>5492</v>
      </c>
      <c r="L191" s="10" t="s">
        <v>5493</v>
      </c>
      <c r="P191" s="10" t="s">
        <v>2543</v>
      </c>
      <c r="Q191" s="10" t="s">
        <v>5494</v>
      </c>
      <c r="R191" s="10" t="s">
        <v>5495</v>
      </c>
      <c r="U191" s="10" t="s">
        <v>163</v>
      </c>
      <c r="V191" s="10" t="s">
        <v>5496</v>
      </c>
      <c r="X191" s="10" t="s">
        <v>5993</v>
      </c>
      <c r="Y191" s="10" t="s">
        <v>5497</v>
      </c>
      <c r="AC191" s="10" t="s">
        <v>2548</v>
      </c>
      <c r="AD191" s="10" t="s">
        <v>2543</v>
      </c>
      <c r="AE191" s="10" t="s">
        <v>5994</v>
      </c>
      <c r="AF191" s="10" t="s">
        <v>5995</v>
      </c>
      <c r="AH191" s="10" t="s">
        <v>5498</v>
      </c>
      <c r="AI191" s="10" t="s">
        <v>7240</v>
      </c>
      <c r="AJ191" s="10" t="s">
        <v>7241</v>
      </c>
      <c r="AK191" s="10" t="s">
        <v>5499</v>
      </c>
      <c r="AR191" s="10" t="s">
        <v>5500</v>
      </c>
      <c r="AX191" s="13"/>
      <c r="AZ191" s="13"/>
      <c r="BB191" s="10">
        <v>0</v>
      </c>
      <c r="BC191" s="13">
        <v>40462</v>
      </c>
      <c r="BD191" s="13"/>
      <c r="BE191" s="10">
        <v>1</v>
      </c>
      <c r="BF191" s="10">
        <v>1</v>
      </c>
      <c r="BG191" s="10">
        <v>1</v>
      </c>
      <c r="BH191" s="13"/>
      <c r="BI191" s="13"/>
      <c r="BJ191" s="13"/>
      <c r="BK191" s="10">
        <v>0</v>
      </c>
      <c r="BL191" s="10">
        <v>0</v>
      </c>
    </row>
    <row r="192" spans="1:66" x14ac:dyDescent="0.2">
      <c r="A192" s="10" t="str">
        <f>TRIM(Tabulka_Dotaz_z_SqlDivadla[[#This Row],[ID2]])</f>
        <v>01/191111</v>
      </c>
      <c r="B192" s="10" t="s">
        <v>5501</v>
      </c>
      <c r="C192" s="10" t="s">
        <v>5502</v>
      </c>
      <c r="D192" s="10" t="s">
        <v>3324</v>
      </c>
      <c r="E192" s="10" t="s">
        <v>163</v>
      </c>
      <c r="F192" s="10" t="s">
        <v>163</v>
      </c>
      <c r="G192" s="10" t="s">
        <v>1737</v>
      </c>
      <c r="H192" s="10" t="s">
        <v>782</v>
      </c>
      <c r="I192" s="10" t="s">
        <v>1673</v>
      </c>
      <c r="J192" s="10" t="s">
        <v>5503</v>
      </c>
      <c r="K192" s="10" t="s">
        <v>5504</v>
      </c>
      <c r="L192" s="10" t="s">
        <v>5505</v>
      </c>
      <c r="P192" s="10" t="s">
        <v>1687</v>
      </c>
      <c r="Q192" s="10" t="s">
        <v>2443</v>
      </c>
      <c r="R192" s="10" t="s">
        <v>5506</v>
      </c>
      <c r="U192" s="10" t="s">
        <v>163</v>
      </c>
      <c r="V192" s="10" t="s">
        <v>5507</v>
      </c>
      <c r="X192" s="10" t="s">
        <v>5996</v>
      </c>
      <c r="AE192" s="10" t="s">
        <v>5997</v>
      </c>
      <c r="AF192" s="10" t="s">
        <v>5508</v>
      </c>
      <c r="AH192" s="10" t="s">
        <v>5509</v>
      </c>
      <c r="AI192" s="10" t="s">
        <v>5998</v>
      </c>
      <c r="AJ192" s="10" t="s">
        <v>5999</v>
      </c>
      <c r="AK192" s="10" t="s">
        <v>5510</v>
      </c>
      <c r="AR192" s="10" t="s">
        <v>5511</v>
      </c>
      <c r="AV192" s="10" t="s">
        <v>5512</v>
      </c>
      <c r="AX192" s="13"/>
      <c r="AZ192" s="13"/>
      <c r="BB192" s="10">
        <v>2</v>
      </c>
      <c r="BC192" s="13">
        <v>40462</v>
      </c>
      <c r="BD192" s="13"/>
      <c r="BE192" s="10">
        <v>0</v>
      </c>
      <c r="BF192" s="10">
        <v>1</v>
      </c>
      <c r="BG192" s="10">
        <v>1</v>
      </c>
      <c r="BH192" s="13"/>
      <c r="BI192" s="13"/>
      <c r="BJ192" s="13"/>
      <c r="BK192" s="10">
        <v>0</v>
      </c>
      <c r="BL192" s="10">
        <v>0</v>
      </c>
    </row>
    <row r="193" spans="1:66" x14ac:dyDescent="0.2">
      <c r="A193" s="10" t="str">
        <f>TRIM(Tabulka_Dotaz_z_SqlDivadla[[#This Row],[ID2]])</f>
        <v>01/192114</v>
      </c>
      <c r="B193" s="10" t="s">
        <v>5528</v>
      </c>
      <c r="C193" s="10" t="s">
        <v>5529</v>
      </c>
      <c r="D193" s="10" t="s">
        <v>3206</v>
      </c>
      <c r="E193" s="10" t="s">
        <v>163</v>
      </c>
      <c r="F193" s="10" t="s">
        <v>163</v>
      </c>
      <c r="G193" s="10" t="s">
        <v>1849</v>
      </c>
      <c r="H193" s="10" t="s">
        <v>782</v>
      </c>
      <c r="I193" s="10" t="s">
        <v>2111</v>
      </c>
      <c r="J193" s="10" t="s">
        <v>707</v>
      </c>
      <c r="K193" s="10" t="s">
        <v>5530</v>
      </c>
      <c r="L193" s="10" t="s">
        <v>5531</v>
      </c>
      <c r="P193" s="10" t="s">
        <v>3260</v>
      </c>
      <c r="Q193" s="10" t="s">
        <v>2057</v>
      </c>
      <c r="R193" s="10" t="s">
        <v>5532</v>
      </c>
      <c r="S193" s="10" t="s">
        <v>5533</v>
      </c>
      <c r="U193" s="10" t="s">
        <v>5534</v>
      </c>
      <c r="V193" s="10" t="s">
        <v>5535</v>
      </c>
      <c r="W193" s="10" t="s">
        <v>6000</v>
      </c>
      <c r="X193" s="10" t="s">
        <v>5536</v>
      </c>
      <c r="Y193" s="10" t="s">
        <v>5537</v>
      </c>
      <c r="AC193" s="10" t="s">
        <v>2121</v>
      </c>
      <c r="AD193" s="10" t="s">
        <v>3260</v>
      </c>
      <c r="AE193" s="10" t="s">
        <v>5538</v>
      </c>
      <c r="AF193" s="10" t="s">
        <v>5539</v>
      </c>
      <c r="AH193" s="10" t="s">
        <v>5540</v>
      </c>
      <c r="AI193" s="10" t="s">
        <v>5541</v>
      </c>
      <c r="AK193" s="10" t="s">
        <v>5536</v>
      </c>
      <c r="AR193" s="10" t="s">
        <v>5542</v>
      </c>
      <c r="AV193" s="10" t="s">
        <v>5541</v>
      </c>
      <c r="AX193" s="13"/>
      <c r="AZ193" s="13"/>
      <c r="BB193" s="10">
        <v>2</v>
      </c>
      <c r="BC193" s="13">
        <v>40462</v>
      </c>
      <c r="BD193" s="13"/>
      <c r="BE193" s="10">
        <v>1</v>
      </c>
      <c r="BF193" s="10">
        <v>1</v>
      </c>
      <c r="BG193" s="10">
        <v>0</v>
      </c>
      <c r="BH193" s="13"/>
      <c r="BI193" s="13"/>
      <c r="BJ193" s="13"/>
      <c r="BK193" s="10">
        <v>0</v>
      </c>
      <c r="BL193" s="10">
        <v>0</v>
      </c>
    </row>
    <row r="194" spans="1:66" x14ac:dyDescent="0.2">
      <c r="A194" s="10" t="str">
        <f>TRIM(Tabulka_Dotaz_z_SqlDivadla[[#This Row],[ID2]])</f>
        <v>01/193114</v>
      </c>
      <c r="B194" s="10" t="s">
        <v>5543</v>
      </c>
      <c r="C194" s="10" t="s">
        <v>5544</v>
      </c>
      <c r="D194" s="10" t="s">
        <v>3206</v>
      </c>
      <c r="E194" s="10" t="s">
        <v>163</v>
      </c>
      <c r="F194" s="10" t="s">
        <v>163</v>
      </c>
      <c r="G194" s="10" t="s">
        <v>1849</v>
      </c>
      <c r="H194" s="10" t="s">
        <v>782</v>
      </c>
      <c r="I194" s="10" t="s">
        <v>2111</v>
      </c>
      <c r="J194" s="10" t="s">
        <v>5545</v>
      </c>
      <c r="K194" s="10" t="s">
        <v>5546</v>
      </c>
      <c r="L194" s="10" t="s">
        <v>5547</v>
      </c>
      <c r="P194" s="10" t="s">
        <v>3530</v>
      </c>
      <c r="Q194" s="10" t="s">
        <v>2057</v>
      </c>
      <c r="R194" s="10" t="s">
        <v>5548</v>
      </c>
      <c r="U194" s="10" t="s">
        <v>163</v>
      </c>
      <c r="W194" s="10" t="s">
        <v>6001</v>
      </c>
      <c r="X194" s="10" t="s">
        <v>5549</v>
      </c>
      <c r="Y194" s="10" t="s">
        <v>5550</v>
      </c>
      <c r="AC194" s="10" t="s">
        <v>5551</v>
      </c>
      <c r="AD194" s="10" t="s">
        <v>3530</v>
      </c>
      <c r="AE194" s="10" t="s">
        <v>5552</v>
      </c>
      <c r="AI194" s="10" t="s">
        <v>5553</v>
      </c>
      <c r="AK194" s="10" t="s">
        <v>5549</v>
      </c>
      <c r="AX194" s="13"/>
      <c r="AZ194" s="13">
        <v>40129</v>
      </c>
      <c r="BB194" s="10">
        <v>0</v>
      </c>
      <c r="BC194" s="13">
        <v>40462</v>
      </c>
      <c r="BD194" s="13"/>
      <c r="BE194" s="10">
        <v>1</v>
      </c>
      <c r="BF194" s="10">
        <v>0</v>
      </c>
      <c r="BG194" s="10">
        <v>0</v>
      </c>
      <c r="BH194" s="13"/>
      <c r="BI194" s="13"/>
      <c r="BJ194" s="13"/>
      <c r="BK194" s="10">
        <v>1</v>
      </c>
      <c r="BL194" s="10">
        <v>0</v>
      </c>
    </row>
    <row r="195" spans="1:66" x14ac:dyDescent="0.2">
      <c r="A195" s="10" t="str">
        <f>TRIM(Tabulka_Dotaz_z_SqlDivadla[[#This Row],[ID2]])</f>
        <v>01/194111</v>
      </c>
      <c r="B195" s="10" t="s">
        <v>1221</v>
      </c>
      <c r="C195" s="10" t="s">
        <v>5594</v>
      </c>
      <c r="D195" s="10" t="s">
        <v>3206</v>
      </c>
      <c r="E195" s="10" t="s">
        <v>163</v>
      </c>
      <c r="F195" s="10" t="s">
        <v>163</v>
      </c>
      <c r="G195" s="10" t="s">
        <v>1849</v>
      </c>
      <c r="H195" s="10" t="s">
        <v>782</v>
      </c>
      <c r="I195" s="10" t="s">
        <v>1673</v>
      </c>
      <c r="J195" s="10" t="s">
        <v>5595</v>
      </c>
      <c r="K195" s="10" t="s">
        <v>5596</v>
      </c>
      <c r="L195" s="10" t="s">
        <v>2107</v>
      </c>
      <c r="P195" s="10" t="s">
        <v>1687</v>
      </c>
      <c r="Q195" s="10" t="s">
        <v>1688</v>
      </c>
      <c r="R195" s="10" t="s">
        <v>5597</v>
      </c>
      <c r="S195" s="10" t="s">
        <v>5598</v>
      </c>
      <c r="U195" s="10" t="s">
        <v>163</v>
      </c>
      <c r="V195" s="10" t="s">
        <v>5599</v>
      </c>
      <c r="X195" s="10" t="s">
        <v>5600</v>
      </c>
      <c r="Y195" s="10" t="s">
        <v>5601</v>
      </c>
      <c r="AC195" s="10" t="s">
        <v>1679</v>
      </c>
      <c r="AD195" s="10" t="s">
        <v>1687</v>
      </c>
      <c r="AE195" s="10" t="s">
        <v>5597</v>
      </c>
      <c r="AF195" s="10" t="s">
        <v>5598</v>
      </c>
      <c r="AH195" s="10" t="s">
        <v>5602</v>
      </c>
      <c r="AI195" s="10" t="s">
        <v>5603</v>
      </c>
      <c r="AJ195" s="10" t="s">
        <v>5604</v>
      </c>
      <c r="AK195" s="10" t="s">
        <v>5605</v>
      </c>
      <c r="AL195" s="10" t="s">
        <v>5601</v>
      </c>
      <c r="AM195" s="10" t="s">
        <v>1679</v>
      </c>
      <c r="AQ195" s="10" t="s">
        <v>2631</v>
      </c>
      <c r="AR195" s="10" t="s">
        <v>5606</v>
      </c>
      <c r="AX195" s="13"/>
      <c r="AZ195" s="13"/>
      <c r="BB195" s="10">
        <v>0</v>
      </c>
      <c r="BC195" s="13">
        <v>40462</v>
      </c>
      <c r="BD195" s="13"/>
      <c r="BE195" s="10">
        <v>1</v>
      </c>
      <c r="BF195" s="10">
        <v>1</v>
      </c>
      <c r="BG195" s="10">
        <v>1</v>
      </c>
      <c r="BH195" s="13"/>
      <c r="BI195" s="13"/>
      <c r="BJ195" s="13"/>
      <c r="BK195" s="10">
        <v>0</v>
      </c>
      <c r="BL195" s="10">
        <v>0</v>
      </c>
    </row>
    <row r="196" spans="1:66" x14ac:dyDescent="0.2">
      <c r="A196" s="10" t="str">
        <f>TRIM(Tabulka_Dotaz_z_SqlDivadla[[#This Row],[ID2]])</f>
        <v>01/195111</v>
      </c>
      <c r="B196" s="10" t="s">
        <v>1121</v>
      </c>
      <c r="C196" s="10" t="s">
        <v>1804</v>
      </c>
      <c r="D196" s="10" t="s">
        <v>4006</v>
      </c>
      <c r="E196" s="10" t="s">
        <v>163</v>
      </c>
      <c r="F196" s="10" t="s">
        <v>163</v>
      </c>
      <c r="G196" s="10" t="s">
        <v>1805</v>
      </c>
      <c r="H196" s="10" t="s">
        <v>782</v>
      </c>
      <c r="I196" s="10" t="s">
        <v>1673</v>
      </c>
      <c r="J196" s="10" t="s">
        <v>5607</v>
      </c>
      <c r="K196" s="10" t="s">
        <v>5608</v>
      </c>
      <c r="L196" s="10" t="s">
        <v>3559</v>
      </c>
      <c r="P196" s="10" t="s">
        <v>1913</v>
      </c>
      <c r="Q196" s="10" t="s">
        <v>1688</v>
      </c>
      <c r="R196" s="10" t="s">
        <v>6002</v>
      </c>
      <c r="U196" s="10" t="s">
        <v>163</v>
      </c>
      <c r="V196" s="10" t="s">
        <v>5609</v>
      </c>
      <c r="W196" s="10" t="s">
        <v>1725</v>
      </c>
      <c r="X196" s="10" t="s">
        <v>5610</v>
      </c>
      <c r="Y196" s="10" t="s">
        <v>5611</v>
      </c>
      <c r="AC196" s="10" t="s">
        <v>1679</v>
      </c>
      <c r="AD196" s="10" t="s">
        <v>1913</v>
      </c>
      <c r="AE196" s="10" t="s">
        <v>6003</v>
      </c>
      <c r="AH196" s="10" t="s">
        <v>5612</v>
      </c>
      <c r="AI196" s="10" t="s">
        <v>7242</v>
      </c>
      <c r="AK196" s="10" t="s">
        <v>3560</v>
      </c>
      <c r="AX196" s="13"/>
      <c r="AZ196" s="13"/>
      <c r="BB196" s="10">
        <v>2</v>
      </c>
      <c r="BC196" s="13">
        <v>40829</v>
      </c>
      <c r="BD196" s="13"/>
      <c r="BE196" s="10">
        <v>1</v>
      </c>
      <c r="BF196" s="10">
        <v>1</v>
      </c>
      <c r="BG196" s="10">
        <v>0</v>
      </c>
      <c r="BH196" s="13"/>
      <c r="BI196" s="13"/>
      <c r="BJ196" s="13"/>
      <c r="BK196" s="10">
        <v>0</v>
      </c>
      <c r="BL196" s="10">
        <v>0</v>
      </c>
    </row>
    <row r="197" spans="1:66" x14ac:dyDescent="0.2">
      <c r="A197" s="10" t="str">
        <f>TRIM(Tabulka_Dotaz_z_SqlDivadla[[#This Row],[ID2]])</f>
        <v>01/196111</v>
      </c>
      <c r="B197" s="10" t="s">
        <v>1223</v>
      </c>
      <c r="D197" s="10" t="s">
        <v>3217</v>
      </c>
      <c r="E197" s="10" t="s">
        <v>163</v>
      </c>
      <c r="F197" s="10" t="s">
        <v>163</v>
      </c>
      <c r="G197" s="10" t="s">
        <v>1887</v>
      </c>
      <c r="H197" s="10" t="s">
        <v>782</v>
      </c>
      <c r="I197" s="10" t="s">
        <v>1673</v>
      </c>
      <c r="J197" s="10" t="s">
        <v>5613</v>
      </c>
      <c r="K197" s="10" t="s">
        <v>5614</v>
      </c>
      <c r="L197" s="10" t="s">
        <v>5615</v>
      </c>
      <c r="P197" s="10" t="s">
        <v>1913</v>
      </c>
      <c r="Q197" s="10" t="s">
        <v>1688</v>
      </c>
      <c r="R197" s="10" t="s">
        <v>5616</v>
      </c>
      <c r="U197" s="10" t="s">
        <v>163</v>
      </c>
      <c r="V197" s="10" t="s">
        <v>5617</v>
      </c>
      <c r="X197" s="10" t="s">
        <v>5618</v>
      </c>
      <c r="Y197" s="10" t="s">
        <v>5619</v>
      </c>
      <c r="AC197" s="10" t="s">
        <v>1679</v>
      </c>
      <c r="AD197" s="10" t="s">
        <v>1913</v>
      </c>
      <c r="AE197" s="10" t="s">
        <v>5616</v>
      </c>
      <c r="AI197" s="10" t="s">
        <v>5620</v>
      </c>
      <c r="AJ197" s="10" t="s">
        <v>5621</v>
      </c>
      <c r="AK197" s="10" t="s">
        <v>5622</v>
      </c>
      <c r="AR197" s="10" t="s">
        <v>5623</v>
      </c>
      <c r="AX197" s="13"/>
      <c r="AZ197" s="13"/>
      <c r="BB197" s="10">
        <v>0</v>
      </c>
      <c r="BC197" s="13">
        <v>40462</v>
      </c>
      <c r="BD197" s="13"/>
      <c r="BE197" s="10">
        <v>1</v>
      </c>
      <c r="BF197" s="10">
        <v>1</v>
      </c>
      <c r="BG197" s="10">
        <v>0</v>
      </c>
      <c r="BH197" s="13"/>
      <c r="BI197" s="13"/>
      <c r="BJ197" s="13"/>
      <c r="BK197" s="10">
        <v>0</v>
      </c>
      <c r="BL197" s="10">
        <v>0</v>
      </c>
    </row>
    <row r="198" spans="1:66" x14ac:dyDescent="0.2">
      <c r="A198" s="10" t="str">
        <f>TRIM(Tabulka_Dotaz_z_SqlDivadla[[#This Row],[ID2]])</f>
        <v>01/197111</v>
      </c>
      <c r="B198" s="10" t="s">
        <v>1188</v>
      </c>
      <c r="C198" s="10" t="s">
        <v>2218</v>
      </c>
      <c r="D198" s="10" t="s">
        <v>3289</v>
      </c>
      <c r="E198" s="10" t="s">
        <v>163</v>
      </c>
      <c r="F198" s="10" t="s">
        <v>163</v>
      </c>
      <c r="G198" s="10" t="s">
        <v>1737</v>
      </c>
      <c r="H198" s="10" t="s">
        <v>782</v>
      </c>
      <c r="I198" s="10" t="s">
        <v>1673</v>
      </c>
      <c r="J198" s="10" t="s">
        <v>2219</v>
      </c>
      <c r="K198" s="10" t="s">
        <v>2220</v>
      </c>
      <c r="L198" s="10" t="s">
        <v>2221</v>
      </c>
      <c r="P198" s="10" t="s">
        <v>1687</v>
      </c>
      <c r="Q198" s="10" t="s">
        <v>1688</v>
      </c>
      <c r="R198" s="10" t="s">
        <v>2222</v>
      </c>
      <c r="S198" s="10" t="s">
        <v>2223</v>
      </c>
      <c r="U198" s="10" t="s">
        <v>163</v>
      </c>
      <c r="V198" s="10" t="s">
        <v>2224</v>
      </c>
      <c r="W198" s="10" t="s">
        <v>2225</v>
      </c>
      <c r="X198" s="10" t="s">
        <v>2226</v>
      </c>
      <c r="Y198" s="10" t="s">
        <v>2227</v>
      </c>
      <c r="AC198" s="10" t="s">
        <v>1679</v>
      </c>
      <c r="AD198" s="10" t="s">
        <v>1687</v>
      </c>
      <c r="AE198" s="10" t="s">
        <v>2228</v>
      </c>
      <c r="AF198" s="10" t="s">
        <v>2229</v>
      </c>
      <c r="AH198" s="10" t="s">
        <v>2230</v>
      </c>
      <c r="AI198" s="10" t="s">
        <v>2231</v>
      </c>
      <c r="AJ198" s="10" t="s">
        <v>2232</v>
      </c>
      <c r="AK198" s="10" t="s">
        <v>2233</v>
      </c>
      <c r="AR198" s="10" t="s">
        <v>2234</v>
      </c>
      <c r="AV198" s="10" t="s">
        <v>2235</v>
      </c>
      <c r="AX198" s="13"/>
      <c r="AZ198" s="13"/>
      <c r="BB198" s="10">
        <v>2</v>
      </c>
      <c r="BC198" s="13">
        <v>40462</v>
      </c>
      <c r="BD198" s="13"/>
      <c r="BE198" s="10">
        <v>1</v>
      </c>
      <c r="BF198" s="10">
        <v>1</v>
      </c>
      <c r="BG198" s="10">
        <v>0</v>
      </c>
      <c r="BH198" s="13"/>
      <c r="BI198" s="13"/>
      <c r="BJ198" s="13"/>
      <c r="BK198" s="10">
        <v>0</v>
      </c>
      <c r="BL198" s="10">
        <v>0</v>
      </c>
    </row>
    <row r="199" spans="1:66" x14ac:dyDescent="0.2">
      <c r="A199" s="10" t="str">
        <f>TRIM(Tabulka_Dotaz_z_SqlDivadla[[#This Row],[ID2]])</f>
        <v>01/199114</v>
      </c>
      <c r="B199" s="10" t="s">
        <v>5624</v>
      </c>
      <c r="D199" s="10" t="s">
        <v>163</v>
      </c>
      <c r="E199" s="10" t="s">
        <v>163</v>
      </c>
      <c r="F199" s="10" t="s">
        <v>163</v>
      </c>
      <c r="G199" s="10" t="s">
        <v>1887</v>
      </c>
      <c r="H199" s="10" t="s">
        <v>782</v>
      </c>
      <c r="I199" s="10" t="s">
        <v>2111</v>
      </c>
      <c r="J199" s="10" t="s">
        <v>5625</v>
      </c>
      <c r="K199" s="10" t="s">
        <v>5626</v>
      </c>
      <c r="L199" s="10" t="s">
        <v>5627</v>
      </c>
      <c r="P199" s="10" t="s">
        <v>2114</v>
      </c>
      <c r="Q199" s="10" t="s">
        <v>2057</v>
      </c>
      <c r="U199" s="10" t="s">
        <v>163</v>
      </c>
      <c r="X199" s="10" t="s">
        <v>1981</v>
      </c>
      <c r="AE199" s="10" t="s">
        <v>1983</v>
      </c>
      <c r="AJ199" s="10" t="s">
        <v>5628</v>
      </c>
      <c r="AK199" s="10" t="s">
        <v>1981</v>
      </c>
      <c r="AX199" s="13"/>
      <c r="AZ199" s="13"/>
      <c r="BB199" s="10">
        <v>0</v>
      </c>
      <c r="BC199" s="13">
        <v>40462</v>
      </c>
      <c r="BD199" s="13"/>
      <c r="BE199" s="10">
        <v>0</v>
      </c>
      <c r="BF199" s="10">
        <v>1</v>
      </c>
      <c r="BG199" s="10">
        <v>0</v>
      </c>
      <c r="BH199" s="13"/>
      <c r="BI199" s="13"/>
      <c r="BJ199" s="13"/>
      <c r="BK199" s="10">
        <v>0</v>
      </c>
      <c r="BL199" s="10">
        <v>1</v>
      </c>
    </row>
    <row r="200" spans="1:66" x14ac:dyDescent="0.2">
      <c r="A200" s="10" t="str">
        <f>TRIM(Tabulka_Dotaz_z_SqlDivadla[[#This Row],[ID2]])</f>
        <v>01/200114</v>
      </c>
      <c r="B200" s="10" t="s">
        <v>5629</v>
      </c>
      <c r="C200" s="10" t="s">
        <v>5630</v>
      </c>
      <c r="D200" s="10" t="s">
        <v>3206</v>
      </c>
      <c r="E200" s="10" t="s">
        <v>163</v>
      </c>
      <c r="F200" s="10" t="s">
        <v>163</v>
      </c>
      <c r="G200" s="10" t="s">
        <v>1849</v>
      </c>
      <c r="H200" s="10" t="s">
        <v>782</v>
      </c>
      <c r="I200" s="10" t="s">
        <v>2111</v>
      </c>
      <c r="J200" s="10" t="s">
        <v>5631</v>
      </c>
      <c r="K200" s="10" t="s">
        <v>5632</v>
      </c>
      <c r="L200" s="10" t="s">
        <v>5633</v>
      </c>
      <c r="P200" s="10" t="s">
        <v>2114</v>
      </c>
      <c r="Q200" s="10" t="s">
        <v>2057</v>
      </c>
      <c r="U200" s="10" t="s">
        <v>163</v>
      </c>
      <c r="X200" s="10" t="s">
        <v>5634</v>
      </c>
      <c r="AE200" s="10" t="s">
        <v>5635</v>
      </c>
      <c r="AI200" s="10" t="s">
        <v>5636</v>
      </c>
      <c r="AK200" s="10" t="s">
        <v>5634</v>
      </c>
      <c r="AX200" s="13"/>
      <c r="AZ200" s="13"/>
      <c r="BB200" s="10">
        <v>0</v>
      </c>
      <c r="BC200" s="13">
        <v>40462</v>
      </c>
      <c r="BD200" s="13"/>
      <c r="BE200" s="10">
        <v>0</v>
      </c>
      <c r="BF200" s="10">
        <v>1</v>
      </c>
      <c r="BG200" s="10">
        <v>0</v>
      </c>
      <c r="BH200" s="13"/>
      <c r="BI200" s="13"/>
      <c r="BJ200" s="13"/>
      <c r="BK200" s="10">
        <v>0</v>
      </c>
      <c r="BL200" s="10">
        <v>0</v>
      </c>
    </row>
    <row r="201" spans="1:66" x14ac:dyDescent="0.2">
      <c r="A201" s="10" t="str">
        <f>TRIM(Tabulka_Dotaz_z_SqlDivadla[[#This Row],[ID2]])</f>
        <v>01/201112</v>
      </c>
      <c r="B201" s="10" t="s">
        <v>2236</v>
      </c>
      <c r="C201" s="10" t="s">
        <v>2237</v>
      </c>
      <c r="D201" s="10" t="s">
        <v>163</v>
      </c>
      <c r="E201" s="10" t="s">
        <v>163</v>
      </c>
      <c r="F201" s="10" t="s">
        <v>163</v>
      </c>
      <c r="G201" s="10" t="s">
        <v>1887</v>
      </c>
      <c r="H201" s="10" t="s">
        <v>782</v>
      </c>
      <c r="I201" s="10" t="s">
        <v>1823</v>
      </c>
      <c r="J201" s="10" t="s">
        <v>2238</v>
      </c>
      <c r="K201" s="10" t="s">
        <v>2239</v>
      </c>
      <c r="L201" s="10" t="s">
        <v>2240</v>
      </c>
      <c r="P201" s="10" t="s">
        <v>1752</v>
      </c>
      <c r="Q201" s="10" t="s">
        <v>1753</v>
      </c>
      <c r="R201" s="10" t="s">
        <v>2241</v>
      </c>
      <c r="U201" s="10" t="s">
        <v>163</v>
      </c>
      <c r="W201" s="10" t="s">
        <v>6004</v>
      </c>
      <c r="X201" s="10" t="s">
        <v>2242</v>
      </c>
      <c r="Y201" s="10" t="s">
        <v>2243</v>
      </c>
      <c r="AC201" s="10" t="s">
        <v>2244</v>
      </c>
      <c r="AD201" s="10" t="s">
        <v>1761</v>
      </c>
      <c r="AE201" s="10" t="s">
        <v>2245</v>
      </c>
      <c r="AF201" s="10" t="s">
        <v>2246</v>
      </c>
      <c r="AH201" s="10" t="s">
        <v>2247</v>
      </c>
      <c r="AI201" s="10" t="s">
        <v>2248</v>
      </c>
      <c r="AJ201" s="10" t="s">
        <v>2249</v>
      </c>
      <c r="AK201" s="10" t="s">
        <v>2250</v>
      </c>
      <c r="AL201" s="10" t="s">
        <v>2251</v>
      </c>
      <c r="AM201" s="10" t="s">
        <v>1762</v>
      </c>
      <c r="AQ201" s="10" t="s">
        <v>2252</v>
      </c>
      <c r="AR201" s="10" t="s">
        <v>2253</v>
      </c>
      <c r="AX201" s="13"/>
      <c r="AZ201" s="13">
        <v>40129</v>
      </c>
      <c r="BB201" s="10">
        <v>0</v>
      </c>
      <c r="BC201" s="13">
        <v>40462</v>
      </c>
      <c r="BD201" s="13"/>
      <c r="BE201" s="10">
        <v>1</v>
      </c>
      <c r="BF201" s="10">
        <v>0</v>
      </c>
      <c r="BG201" s="10">
        <v>0</v>
      </c>
      <c r="BH201" s="13"/>
      <c r="BI201" s="13"/>
      <c r="BJ201" s="13"/>
      <c r="BK201" s="10">
        <v>1</v>
      </c>
      <c r="BL201" s="10">
        <v>0</v>
      </c>
      <c r="BN201" s="10">
        <v>271</v>
      </c>
    </row>
    <row r="202" spans="1:66" x14ac:dyDescent="0.2">
      <c r="A202" s="10" t="str">
        <f>TRIM(Tabulka_Dotaz_z_SqlDivadla[[#This Row],[ID2]])</f>
        <v>01/20321B</v>
      </c>
      <c r="B202" s="10" t="s">
        <v>1145</v>
      </c>
      <c r="D202" s="10" t="s">
        <v>3217</v>
      </c>
      <c r="E202" s="10" t="s">
        <v>163</v>
      </c>
      <c r="F202" s="10" t="s">
        <v>163</v>
      </c>
      <c r="G202" s="10" t="s">
        <v>1887</v>
      </c>
      <c r="H202" s="10" t="s">
        <v>804</v>
      </c>
      <c r="I202" s="10" t="s">
        <v>2254</v>
      </c>
      <c r="J202" s="10" t="s">
        <v>2255</v>
      </c>
      <c r="K202" s="10" t="s">
        <v>2256</v>
      </c>
      <c r="L202" s="10" t="s">
        <v>2257</v>
      </c>
      <c r="P202" s="10" t="s">
        <v>2258</v>
      </c>
      <c r="Q202" s="10" t="s">
        <v>2259</v>
      </c>
      <c r="R202" s="10" t="s">
        <v>2260</v>
      </c>
      <c r="S202" s="10" t="s">
        <v>2261</v>
      </c>
      <c r="U202" s="10" t="s">
        <v>163</v>
      </c>
      <c r="V202" s="10" t="s">
        <v>2262</v>
      </c>
      <c r="X202" s="10" t="s">
        <v>7243</v>
      </c>
      <c r="Y202" s="10" t="s">
        <v>2263</v>
      </c>
      <c r="AC202" s="10" t="s">
        <v>2264</v>
      </c>
      <c r="AD202" s="10" t="s">
        <v>2258</v>
      </c>
      <c r="AE202" s="10" t="s">
        <v>2265</v>
      </c>
      <c r="AF202" s="10" t="s">
        <v>2261</v>
      </c>
      <c r="AI202" s="10" t="s">
        <v>6006</v>
      </c>
      <c r="AJ202" s="10" t="s">
        <v>2266</v>
      </c>
      <c r="AK202" s="10" t="s">
        <v>843</v>
      </c>
      <c r="AR202" s="10" t="s">
        <v>2267</v>
      </c>
      <c r="AX202" s="13"/>
      <c r="AZ202" s="13"/>
      <c r="BB202" s="10">
        <v>0</v>
      </c>
      <c r="BC202" s="13">
        <v>40462</v>
      </c>
      <c r="BD202" s="13"/>
      <c r="BE202" s="10">
        <v>1</v>
      </c>
      <c r="BF202" s="10">
        <v>1</v>
      </c>
      <c r="BG202" s="10">
        <v>0</v>
      </c>
      <c r="BH202" s="13"/>
      <c r="BI202" s="13"/>
      <c r="BJ202" s="13"/>
      <c r="BK202" s="10">
        <v>0</v>
      </c>
      <c r="BL202" s="10">
        <v>0</v>
      </c>
    </row>
    <row r="203" spans="1:66" x14ac:dyDescent="0.2">
      <c r="A203" s="10" t="str">
        <f>TRIM(Tabulka_Dotaz_z_SqlDivadla[[#This Row],[ID2]])</f>
        <v>01/204424</v>
      </c>
      <c r="B203" s="10" t="s">
        <v>1203</v>
      </c>
      <c r="C203" s="10" t="s">
        <v>5637</v>
      </c>
      <c r="D203" s="10" t="s">
        <v>5085</v>
      </c>
      <c r="E203" s="10" t="s">
        <v>163</v>
      </c>
      <c r="F203" s="10" t="s">
        <v>163</v>
      </c>
      <c r="G203" s="10" t="s">
        <v>2025</v>
      </c>
      <c r="H203" s="10" t="s">
        <v>797</v>
      </c>
      <c r="I203" s="10" t="s">
        <v>4621</v>
      </c>
      <c r="J203" s="10" t="s">
        <v>5638</v>
      </c>
      <c r="K203" s="10" t="s">
        <v>5639</v>
      </c>
      <c r="L203" s="10" t="s">
        <v>5640</v>
      </c>
      <c r="P203" s="10" t="s">
        <v>5641</v>
      </c>
      <c r="Q203" s="10" t="s">
        <v>5642</v>
      </c>
      <c r="R203" s="10" t="s">
        <v>5643</v>
      </c>
      <c r="S203" s="10" t="s">
        <v>5644</v>
      </c>
      <c r="U203" s="10" t="s">
        <v>163</v>
      </c>
      <c r="V203" s="10" t="s">
        <v>5645</v>
      </c>
      <c r="X203" s="10" t="s">
        <v>7244</v>
      </c>
      <c r="Y203" s="10" t="s">
        <v>5647</v>
      </c>
      <c r="AC203" s="10" t="s">
        <v>5648</v>
      </c>
      <c r="AD203" s="10" t="s">
        <v>5641</v>
      </c>
      <c r="AE203" s="10" t="s">
        <v>5649</v>
      </c>
      <c r="AF203" s="10" t="s">
        <v>6005</v>
      </c>
      <c r="AH203" s="10" t="s">
        <v>5650</v>
      </c>
      <c r="AI203" s="10" t="s">
        <v>5651</v>
      </c>
      <c r="AK203" s="10" t="s">
        <v>5646</v>
      </c>
      <c r="AR203" s="10" t="s">
        <v>5652</v>
      </c>
      <c r="AX203" s="13"/>
      <c r="AZ203" s="13"/>
      <c r="BB203" s="10">
        <v>0</v>
      </c>
      <c r="BC203" s="13">
        <v>40830</v>
      </c>
      <c r="BD203" s="13"/>
      <c r="BE203" s="10">
        <v>1</v>
      </c>
      <c r="BF203" s="10">
        <v>1</v>
      </c>
      <c r="BG203" s="10">
        <v>0</v>
      </c>
      <c r="BH203" s="13"/>
      <c r="BI203" s="13"/>
      <c r="BJ203" s="13"/>
      <c r="BK203" s="10">
        <v>0</v>
      </c>
      <c r="BL203" s="10">
        <v>0</v>
      </c>
    </row>
    <row r="204" spans="1:66" x14ac:dyDescent="0.2">
      <c r="A204" s="10" t="str">
        <f>TRIM(Tabulka_Dotaz_z_SqlDivadla[[#This Row],[ID2]])</f>
        <v>01/205523</v>
      </c>
      <c r="B204" s="10" t="s">
        <v>1199</v>
      </c>
      <c r="C204" s="10" t="s">
        <v>5554</v>
      </c>
      <c r="D204" s="10" t="s">
        <v>5085</v>
      </c>
      <c r="E204" s="10" t="s">
        <v>163</v>
      </c>
      <c r="F204" s="10" t="s">
        <v>163</v>
      </c>
      <c r="G204" s="10" t="s">
        <v>2025</v>
      </c>
      <c r="H204" s="10" t="s">
        <v>823</v>
      </c>
      <c r="I204" s="10" t="s">
        <v>3765</v>
      </c>
      <c r="J204" s="10" t="s">
        <v>5555</v>
      </c>
      <c r="K204" s="10" t="s">
        <v>5556</v>
      </c>
      <c r="L204" s="10" t="s">
        <v>5557</v>
      </c>
      <c r="P204" s="10" t="s">
        <v>5558</v>
      </c>
      <c r="Q204" s="10" t="s">
        <v>5559</v>
      </c>
      <c r="R204" s="10" t="s">
        <v>5560</v>
      </c>
      <c r="U204" s="10" t="s">
        <v>163</v>
      </c>
      <c r="X204" s="10" t="s">
        <v>7245</v>
      </c>
      <c r="AE204" s="10" t="s">
        <v>5560</v>
      </c>
      <c r="AI204" s="10" t="s">
        <v>7246</v>
      </c>
      <c r="AJ204" s="10" t="s">
        <v>5561</v>
      </c>
      <c r="AK204" s="10" t="s">
        <v>5562</v>
      </c>
      <c r="AX204" s="13"/>
      <c r="AZ204" s="13"/>
      <c r="BB204" s="10">
        <v>2</v>
      </c>
      <c r="BC204" s="13">
        <v>40462</v>
      </c>
      <c r="BD204" s="13"/>
      <c r="BE204" s="10">
        <v>0</v>
      </c>
      <c r="BF204" s="10">
        <v>1</v>
      </c>
      <c r="BG204" s="10">
        <v>0</v>
      </c>
      <c r="BH204" s="13"/>
      <c r="BI204" s="13"/>
      <c r="BJ204" s="13"/>
      <c r="BK204" s="10">
        <v>0</v>
      </c>
      <c r="BL204" s="10">
        <v>0</v>
      </c>
    </row>
    <row r="205" spans="1:66" x14ac:dyDescent="0.2">
      <c r="A205" s="10" t="str">
        <f>TRIM(Tabulka_Dotaz_z_SqlDivadla[[#This Row],[ID2]])</f>
        <v>01/206724</v>
      </c>
      <c r="B205" s="10" t="s">
        <v>1127</v>
      </c>
      <c r="C205" s="10" t="s">
        <v>2294</v>
      </c>
      <c r="D205" s="10" t="s">
        <v>3206</v>
      </c>
      <c r="E205" s="10" t="s">
        <v>163</v>
      </c>
      <c r="F205" s="10" t="s">
        <v>163</v>
      </c>
      <c r="G205" s="10" t="s">
        <v>1849</v>
      </c>
      <c r="H205" s="10" t="s">
        <v>815</v>
      </c>
      <c r="I205" s="10" t="s">
        <v>2069</v>
      </c>
      <c r="J205" s="10" t="s">
        <v>2295</v>
      </c>
      <c r="K205" s="10" t="s">
        <v>6007</v>
      </c>
      <c r="L205" s="10" t="s">
        <v>6008</v>
      </c>
      <c r="P205" s="10" t="s">
        <v>6009</v>
      </c>
      <c r="Q205" s="10" t="s">
        <v>6010</v>
      </c>
      <c r="R205" s="10" t="s">
        <v>2297</v>
      </c>
      <c r="U205" s="10" t="s">
        <v>163</v>
      </c>
      <c r="V205" s="10" t="s">
        <v>6011</v>
      </c>
      <c r="W205" s="10" t="s">
        <v>6012</v>
      </c>
      <c r="X205" s="10" t="s">
        <v>2298</v>
      </c>
      <c r="Y205" s="10" t="s">
        <v>6008</v>
      </c>
      <c r="AC205" s="10" t="s">
        <v>6013</v>
      </c>
      <c r="AD205" s="10" t="s">
        <v>6009</v>
      </c>
      <c r="AE205" s="10" t="s">
        <v>2300</v>
      </c>
      <c r="AI205" s="10" t="s">
        <v>7247</v>
      </c>
      <c r="AJ205" s="10" t="s">
        <v>2302</v>
      </c>
      <c r="AK205" s="10" t="s">
        <v>2298</v>
      </c>
      <c r="AR205" s="10" t="s">
        <v>2303</v>
      </c>
      <c r="AV205" s="10" t="s">
        <v>2301</v>
      </c>
      <c r="AX205" s="13"/>
      <c r="AZ205" s="13"/>
      <c r="BB205" s="10">
        <v>0</v>
      </c>
      <c r="BC205" s="13">
        <v>40462</v>
      </c>
      <c r="BD205" s="13"/>
      <c r="BE205" s="10">
        <v>1</v>
      </c>
      <c r="BF205" s="10">
        <v>1</v>
      </c>
      <c r="BG205" s="10">
        <v>0</v>
      </c>
      <c r="BH205" s="13"/>
      <c r="BI205" s="13"/>
      <c r="BJ205" s="13"/>
      <c r="BK205" s="10">
        <v>0</v>
      </c>
      <c r="BL205" s="10">
        <v>0</v>
      </c>
    </row>
    <row r="206" spans="1:66" x14ac:dyDescent="0.2">
      <c r="A206" s="10" t="str">
        <f>TRIM(Tabulka_Dotaz_z_SqlDivadla[[#This Row],[ID2]])</f>
        <v>01/207115</v>
      </c>
      <c r="B206" s="10" t="s">
        <v>2304</v>
      </c>
      <c r="C206" s="10" t="s">
        <v>2305</v>
      </c>
      <c r="D206" s="10" t="s">
        <v>3206</v>
      </c>
      <c r="E206" s="10" t="s">
        <v>163</v>
      </c>
      <c r="F206" s="10" t="s">
        <v>163</v>
      </c>
      <c r="G206" s="10" t="s">
        <v>1849</v>
      </c>
      <c r="H206" s="10" t="s">
        <v>782</v>
      </c>
      <c r="I206" s="10" t="s">
        <v>1673</v>
      </c>
      <c r="J206" s="10" t="s">
        <v>2306</v>
      </c>
      <c r="K206" s="10" t="s">
        <v>2307</v>
      </c>
      <c r="L206" s="10" t="s">
        <v>2308</v>
      </c>
      <c r="P206" s="10" t="s">
        <v>1687</v>
      </c>
      <c r="Q206" s="10" t="s">
        <v>1688</v>
      </c>
      <c r="U206" s="10" t="s">
        <v>163</v>
      </c>
      <c r="X206" s="10" t="s">
        <v>2309</v>
      </c>
      <c r="Y206" s="10" t="s">
        <v>2310</v>
      </c>
      <c r="AC206" s="10" t="s">
        <v>1762</v>
      </c>
      <c r="AD206" s="10" t="s">
        <v>1761</v>
      </c>
      <c r="AE206" s="10" t="s">
        <v>2311</v>
      </c>
      <c r="AI206" s="10" t="s">
        <v>2312</v>
      </c>
      <c r="AK206" s="10" t="s">
        <v>2313</v>
      </c>
      <c r="AL206" s="10" t="s">
        <v>1852</v>
      </c>
      <c r="AM206" s="10" t="s">
        <v>1688</v>
      </c>
      <c r="AQ206" s="10" t="s">
        <v>1687</v>
      </c>
      <c r="AX206" s="13"/>
      <c r="AZ206" s="13">
        <v>40079</v>
      </c>
      <c r="BB206" s="10">
        <v>0</v>
      </c>
      <c r="BC206" s="13">
        <v>40462</v>
      </c>
      <c r="BD206" s="13"/>
      <c r="BE206" s="10">
        <v>0</v>
      </c>
      <c r="BF206" s="10">
        <v>1</v>
      </c>
      <c r="BG206" s="10">
        <v>0</v>
      </c>
      <c r="BH206" s="13"/>
      <c r="BI206" s="13"/>
      <c r="BJ206" s="13"/>
      <c r="BK206" s="10">
        <v>1</v>
      </c>
      <c r="BL206" s="10">
        <v>0</v>
      </c>
    </row>
    <row r="207" spans="1:66" x14ac:dyDescent="0.2">
      <c r="A207" s="10" t="str">
        <f>TRIM(Tabulka_Dotaz_z_SqlDivadla[[#This Row],[ID2]])</f>
        <v>01/208714</v>
      </c>
      <c r="B207" s="10" t="s">
        <v>2314</v>
      </c>
      <c r="D207" s="10" t="s">
        <v>163</v>
      </c>
      <c r="E207" s="10" t="s">
        <v>163</v>
      </c>
      <c r="F207" s="10" t="s">
        <v>163</v>
      </c>
      <c r="G207" s="10" t="s">
        <v>2315</v>
      </c>
      <c r="H207" s="10" t="s">
        <v>795</v>
      </c>
      <c r="I207" s="10" t="s">
        <v>2316</v>
      </c>
      <c r="J207" s="10" t="s">
        <v>2317</v>
      </c>
      <c r="K207" s="10" t="s">
        <v>2318</v>
      </c>
      <c r="L207" s="10" t="s">
        <v>2319</v>
      </c>
      <c r="P207" s="10" t="s">
        <v>2320</v>
      </c>
      <c r="Q207" s="10" t="s">
        <v>2321</v>
      </c>
      <c r="R207" s="10" t="s">
        <v>2322</v>
      </c>
      <c r="U207" s="10" t="s">
        <v>163</v>
      </c>
      <c r="X207" s="10" t="s">
        <v>2323</v>
      </c>
      <c r="AE207" s="10" t="s">
        <v>2324</v>
      </c>
      <c r="AJ207" s="10" t="s">
        <v>2325</v>
      </c>
      <c r="AK207" s="10" t="s">
        <v>2326</v>
      </c>
      <c r="AX207" s="13"/>
      <c r="AZ207" s="13">
        <v>40079</v>
      </c>
      <c r="BB207" s="10">
        <v>0</v>
      </c>
      <c r="BC207" s="13">
        <v>40462</v>
      </c>
      <c r="BD207" s="13"/>
      <c r="BE207" s="10">
        <v>0</v>
      </c>
      <c r="BF207" s="10">
        <v>1</v>
      </c>
      <c r="BG207" s="10">
        <v>0</v>
      </c>
      <c r="BH207" s="13"/>
      <c r="BI207" s="13"/>
      <c r="BJ207" s="13"/>
      <c r="BK207" s="10">
        <v>1</v>
      </c>
      <c r="BL207" s="10">
        <v>0</v>
      </c>
    </row>
    <row r="208" spans="1:66" x14ac:dyDescent="0.2">
      <c r="A208" s="10" t="str">
        <f>TRIM(Tabulka_Dotaz_z_SqlDivadla[[#This Row],[ID2]])</f>
        <v>01/209212</v>
      </c>
      <c r="B208" s="10" t="s">
        <v>2327</v>
      </c>
      <c r="C208" s="10" t="s">
        <v>2328</v>
      </c>
      <c r="D208" s="10" t="s">
        <v>3206</v>
      </c>
      <c r="E208" s="10" t="s">
        <v>163</v>
      </c>
      <c r="F208" s="10" t="s">
        <v>163</v>
      </c>
      <c r="G208" s="10" t="s">
        <v>1849</v>
      </c>
      <c r="H208" s="10" t="s">
        <v>804</v>
      </c>
      <c r="I208" s="10" t="s">
        <v>2329</v>
      </c>
      <c r="J208" s="10" t="s">
        <v>2330</v>
      </c>
      <c r="K208" s="10" t="s">
        <v>2331</v>
      </c>
      <c r="L208" s="10" t="s">
        <v>2332</v>
      </c>
      <c r="P208" s="10" t="s">
        <v>2333</v>
      </c>
      <c r="Q208" s="10" t="s">
        <v>2334</v>
      </c>
      <c r="R208" s="10" t="s">
        <v>2335</v>
      </c>
      <c r="U208" s="10" t="s">
        <v>163</v>
      </c>
      <c r="V208" s="10" t="s">
        <v>2336</v>
      </c>
      <c r="W208" s="10" t="s">
        <v>2337</v>
      </c>
      <c r="X208" s="10" t="s">
        <v>2338</v>
      </c>
      <c r="Y208" s="10" t="s">
        <v>2339</v>
      </c>
      <c r="AC208" s="10" t="s">
        <v>2340</v>
      </c>
      <c r="AD208" s="10" t="s">
        <v>2333</v>
      </c>
      <c r="AE208" s="10" t="s">
        <v>2341</v>
      </c>
      <c r="AI208" s="10" t="s">
        <v>2342</v>
      </c>
      <c r="AJ208" s="10" t="s">
        <v>2343</v>
      </c>
      <c r="AK208" s="10" t="s">
        <v>2344</v>
      </c>
      <c r="AR208" s="10" t="s">
        <v>2345</v>
      </c>
      <c r="AX208" s="13"/>
      <c r="AZ208" s="13"/>
      <c r="BB208" s="10">
        <v>0</v>
      </c>
      <c r="BC208" s="13">
        <v>40462</v>
      </c>
      <c r="BD208" s="13"/>
      <c r="BE208" s="10">
        <v>1</v>
      </c>
      <c r="BF208" s="10">
        <v>1</v>
      </c>
      <c r="BG208" s="10">
        <v>1</v>
      </c>
      <c r="BH208" s="13"/>
      <c r="BI208" s="13"/>
      <c r="BJ208" s="13"/>
      <c r="BK208" s="10">
        <v>0</v>
      </c>
      <c r="BL208" s="10">
        <v>1</v>
      </c>
    </row>
    <row r="209" spans="1:66" x14ac:dyDescent="0.2">
      <c r="A209" s="10" t="str">
        <f>TRIM(Tabulka_Dotaz_z_SqlDivadla[[#This Row],[ID2]])</f>
        <v>01/210218</v>
      </c>
      <c r="B209" s="10" t="s">
        <v>1181</v>
      </c>
      <c r="C209" s="10" t="s">
        <v>2385</v>
      </c>
      <c r="D209" s="10" t="s">
        <v>3206</v>
      </c>
      <c r="E209" s="10" t="s">
        <v>163</v>
      </c>
      <c r="F209" s="10" t="s">
        <v>163</v>
      </c>
      <c r="G209" s="10" t="s">
        <v>1849</v>
      </c>
      <c r="H209" s="10" t="s">
        <v>804</v>
      </c>
      <c r="I209" s="10" t="s">
        <v>2386</v>
      </c>
      <c r="J209" s="10" t="s">
        <v>2387</v>
      </c>
      <c r="K209" s="10" t="s">
        <v>2388</v>
      </c>
      <c r="L209" s="10" t="s">
        <v>2389</v>
      </c>
      <c r="P209" s="10" t="s">
        <v>2390</v>
      </c>
      <c r="Q209" s="10" t="s">
        <v>2391</v>
      </c>
      <c r="R209" s="10" t="s">
        <v>2392</v>
      </c>
      <c r="S209" s="10" t="s">
        <v>2393</v>
      </c>
      <c r="U209" s="10" t="s">
        <v>163</v>
      </c>
      <c r="V209" s="10" t="s">
        <v>2394</v>
      </c>
      <c r="X209" s="10" t="s">
        <v>7248</v>
      </c>
      <c r="Y209" s="10" t="s">
        <v>2396</v>
      </c>
      <c r="AC209" s="10" t="s">
        <v>2397</v>
      </c>
      <c r="AD209" s="10" t="s">
        <v>2390</v>
      </c>
      <c r="AE209" s="10" t="s">
        <v>6014</v>
      </c>
      <c r="AF209" s="10" t="s">
        <v>2393</v>
      </c>
      <c r="AH209" s="10" t="s">
        <v>2398</v>
      </c>
      <c r="AI209" s="10" t="s">
        <v>2399</v>
      </c>
      <c r="AJ209" s="10" t="s">
        <v>7249</v>
      </c>
      <c r="AK209" s="10" t="s">
        <v>2395</v>
      </c>
      <c r="AL209" s="10" t="s">
        <v>2389</v>
      </c>
      <c r="AM209" s="10" t="s">
        <v>2391</v>
      </c>
      <c r="AQ209" s="10" t="s">
        <v>2400</v>
      </c>
      <c r="AR209" s="10" t="s">
        <v>2401</v>
      </c>
      <c r="AS209" s="10" t="s">
        <v>2393</v>
      </c>
      <c r="AX209" s="13"/>
      <c r="AZ209" s="13"/>
      <c r="BB209" s="10">
        <v>2</v>
      </c>
      <c r="BC209" s="13">
        <v>40462</v>
      </c>
      <c r="BD209" s="13"/>
      <c r="BE209" s="10">
        <v>1</v>
      </c>
      <c r="BF209" s="10">
        <v>1</v>
      </c>
      <c r="BG209" s="10">
        <v>1</v>
      </c>
      <c r="BH209" s="13"/>
      <c r="BI209" s="13"/>
      <c r="BJ209" s="13"/>
      <c r="BK209" s="10">
        <v>0</v>
      </c>
      <c r="BL209" s="10">
        <v>0</v>
      </c>
    </row>
    <row r="210" spans="1:66" x14ac:dyDescent="0.2">
      <c r="A210" s="10" t="str">
        <f>TRIM(Tabulka_Dotaz_z_SqlDivadla[[#This Row],[ID2]])</f>
        <v>01/211622</v>
      </c>
      <c r="B210" s="10" t="s">
        <v>1128</v>
      </c>
      <c r="C210" s="10" t="s">
        <v>2402</v>
      </c>
      <c r="D210" s="10" t="s">
        <v>3206</v>
      </c>
      <c r="E210" s="10" t="s">
        <v>163</v>
      </c>
      <c r="F210" s="10" t="s">
        <v>163</v>
      </c>
      <c r="G210" s="10" t="s">
        <v>1849</v>
      </c>
      <c r="H210" s="10" t="s">
        <v>786</v>
      </c>
      <c r="I210" s="10" t="s">
        <v>1868</v>
      </c>
      <c r="J210" s="10" t="s">
        <v>2403</v>
      </c>
      <c r="K210" s="10" t="s">
        <v>2404</v>
      </c>
      <c r="L210" s="10" t="s">
        <v>2405</v>
      </c>
      <c r="P210" s="10" t="s">
        <v>2406</v>
      </c>
      <c r="Q210" s="10" t="s">
        <v>1872</v>
      </c>
      <c r="R210" s="10" t="s">
        <v>2407</v>
      </c>
      <c r="U210" s="10" t="s">
        <v>163</v>
      </c>
      <c r="V210" s="10" t="s">
        <v>2408</v>
      </c>
      <c r="X210" s="10" t="s">
        <v>2409</v>
      </c>
      <c r="Y210" s="10" t="s">
        <v>2410</v>
      </c>
      <c r="AC210" s="10" t="s">
        <v>2411</v>
      </c>
      <c r="AD210" s="10" t="s">
        <v>2406</v>
      </c>
      <c r="AE210" s="10" t="s">
        <v>2412</v>
      </c>
      <c r="AI210" s="10" t="s">
        <v>2413</v>
      </c>
      <c r="AJ210" s="10" t="s">
        <v>2414</v>
      </c>
      <c r="AK210" s="10" t="s">
        <v>2415</v>
      </c>
      <c r="AR210" s="10" t="s">
        <v>2416</v>
      </c>
      <c r="AX210" s="13"/>
      <c r="AZ210" s="13"/>
      <c r="BB210" s="10">
        <v>0</v>
      </c>
      <c r="BC210" s="13">
        <v>40462</v>
      </c>
      <c r="BD210" s="13"/>
      <c r="BE210" s="10">
        <v>1</v>
      </c>
      <c r="BF210" s="10">
        <v>1</v>
      </c>
      <c r="BG210" s="10">
        <v>0</v>
      </c>
      <c r="BH210" s="13"/>
      <c r="BI210" s="13"/>
      <c r="BJ210" s="13"/>
      <c r="BK210" s="10">
        <v>0</v>
      </c>
      <c r="BL210" s="10">
        <v>0</v>
      </c>
    </row>
    <row r="211" spans="1:66" x14ac:dyDescent="0.2">
      <c r="A211" s="10" t="str">
        <f>TRIM(Tabulka_Dotaz_z_SqlDivadla[[#This Row],[ID2]])</f>
        <v>01/212314</v>
      </c>
      <c r="B211" s="10" t="s">
        <v>2346</v>
      </c>
      <c r="C211" s="10" t="s">
        <v>2347</v>
      </c>
      <c r="D211" s="10" t="s">
        <v>5085</v>
      </c>
      <c r="E211" s="10" t="s">
        <v>163</v>
      </c>
      <c r="F211" s="10" t="s">
        <v>163</v>
      </c>
      <c r="G211" s="10" t="s">
        <v>2025</v>
      </c>
      <c r="H211" s="10" t="s">
        <v>789</v>
      </c>
      <c r="I211" s="10" t="s">
        <v>1882</v>
      </c>
      <c r="J211" s="10" t="s">
        <v>2348</v>
      </c>
      <c r="K211" s="10" t="s">
        <v>2349</v>
      </c>
      <c r="L211" s="10" t="s">
        <v>2350</v>
      </c>
      <c r="P211" s="10" t="s">
        <v>2351</v>
      </c>
      <c r="Q211" s="10" t="s">
        <v>2352</v>
      </c>
      <c r="U211" s="10" t="s">
        <v>163</v>
      </c>
      <c r="X211" s="10" t="s">
        <v>2353</v>
      </c>
      <c r="AE211" s="10" t="s">
        <v>2354</v>
      </c>
      <c r="AH211" s="10" t="s">
        <v>2355</v>
      </c>
      <c r="AI211" s="10" t="s">
        <v>2356</v>
      </c>
      <c r="AK211" s="10" t="s">
        <v>2357</v>
      </c>
      <c r="AX211" s="13"/>
      <c r="AZ211" s="13">
        <v>39386</v>
      </c>
      <c r="BB211" s="10">
        <v>0</v>
      </c>
      <c r="BC211" s="13">
        <v>40462</v>
      </c>
      <c r="BD211" s="13"/>
      <c r="BE211" s="10">
        <v>0</v>
      </c>
      <c r="BF211" s="10">
        <v>1</v>
      </c>
      <c r="BG211" s="10">
        <v>0</v>
      </c>
      <c r="BH211" s="13"/>
      <c r="BI211" s="13"/>
      <c r="BJ211" s="13"/>
      <c r="BK211" s="10">
        <v>1</v>
      </c>
      <c r="BL211" s="10">
        <v>0</v>
      </c>
    </row>
    <row r="212" spans="1:66" x14ac:dyDescent="0.2">
      <c r="A212" s="10" t="str">
        <f>TRIM(Tabulka_Dotaz_z_SqlDivadla[[#This Row],[ID2]])</f>
        <v>01/213111</v>
      </c>
      <c r="B212" s="10" t="s">
        <v>1209</v>
      </c>
      <c r="C212" s="10" t="s">
        <v>2358</v>
      </c>
      <c r="D212" s="10" t="s">
        <v>3217</v>
      </c>
      <c r="E212" s="10" t="s">
        <v>163</v>
      </c>
      <c r="F212" s="10" t="s">
        <v>163</v>
      </c>
      <c r="G212" s="10" t="s">
        <v>1887</v>
      </c>
      <c r="H212" s="10" t="s">
        <v>782</v>
      </c>
      <c r="I212" s="10" t="s">
        <v>1673</v>
      </c>
      <c r="J212" s="10" t="s">
        <v>2359</v>
      </c>
      <c r="K212" s="10" t="s">
        <v>2360</v>
      </c>
      <c r="L212" s="10" t="s">
        <v>2361</v>
      </c>
      <c r="P212" s="10" t="s">
        <v>2362</v>
      </c>
      <c r="Q212" s="10" t="s">
        <v>1688</v>
      </c>
      <c r="R212" s="10" t="s">
        <v>2363</v>
      </c>
      <c r="S212" s="10" t="s">
        <v>2364</v>
      </c>
      <c r="U212" s="10" t="s">
        <v>163</v>
      </c>
      <c r="V212" s="10" t="s">
        <v>2365</v>
      </c>
      <c r="X212" s="10" t="s">
        <v>2366</v>
      </c>
      <c r="Y212" s="10" t="s">
        <v>2367</v>
      </c>
      <c r="AC212" s="10" t="s">
        <v>1679</v>
      </c>
      <c r="AD212" s="10" t="s">
        <v>2362</v>
      </c>
      <c r="AE212" s="10" t="s">
        <v>2363</v>
      </c>
      <c r="AF212" s="10" t="s">
        <v>2368</v>
      </c>
      <c r="AH212" s="10" t="s">
        <v>2369</v>
      </c>
      <c r="AI212" s="10" t="s">
        <v>2370</v>
      </c>
      <c r="AK212" s="10" t="s">
        <v>877</v>
      </c>
      <c r="AR212" s="10" t="s">
        <v>2371</v>
      </c>
      <c r="AX212" s="13"/>
      <c r="AZ212" s="13"/>
      <c r="BB212" s="10">
        <v>2</v>
      </c>
      <c r="BC212" s="13">
        <v>40462</v>
      </c>
      <c r="BD212" s="13">
        <v>39464</v>
      </c>
      <c r="BE212" s="10">
        <v>1</v>
      </c>
      <c r="BF212" s="10">
        <v>1</v>
      </c>
      <c r="BG212" s="10">
        <v>0</v>
      </c>
      <c r="BH212" s="13"/>
      <c r="BI212" s="13"/>
      <c r="BJ212" s="13"/>
      <c r="BK212" s="10">
        <v>0</v>
      </c>
      <c r="BL212" s="10">
        <v>0</v>
      </c>
    </row>
    <row r="213" spans="1:66" x14ac:dyDescent="0.2">
      <c r="A213" s="10" t="str">
        <f>TRIM(Tabulka_Dotaz_z_SqlDivadla[[#This Row],[ID2]])</f>
        <v>01/214111</v>
      </c>
      <c r="B213" s="10" t="s">
        <v>1210</v>
      </c>
      <c r="C213" s="10" t="s">
        <v>3124</v>
      </c>
      <c r="D213" s="10" t="s">
        <v>163</v>
      </c>
      <c r="E213" s="10" t="s">
        <v>163</v>
      </c>
      <c r="F213" s="10" t="s">
        <v>163</v>
      </c>
      <c r="G213" s="10" t="s">
        <v>1887</v>
      </c>
      <c r="H213" s="10" t="s">
        <v>782</v>
      </c>
      <c r="I213" s="10" t="s">
        <v>1673</v>
      </c>
      <c r="J213" s="10" t="s">
        <v>5563</v>
      </c>
      <c r="K213" s="10" t="s">
        <v>5564</v>
      </c>
      <c r="L213" s="10" t="s">
        <v>2508</v>
      </c>
      <c r="P213" s="10" t="s">
        <v>1687</v>
      </c>
      <c r="Q213" s="10" t="s">
        <v>5565</v>
      </c>
      <c r="R213" s="10" t="s">
        <v>5566</v>
      </c>
      <c r="S213" s="10" t="s">
        <v>5567</v>
      </c>
      <c r="U213" s="10" t="s">
        <v>163</v>
      </c>
      <c r="V213" s="10" t="s">
        <v>5568</v>
      </c>
      <c r="X213" s="10" t="s">
        <v>5569</v>
      </c>
      <c r="Y213" s="10" t="s">
        <v>5570</v>
      </c>
      <c r="AC213" s="10" t="s">
        <v>1679</v>
      </c>
      <c r="AD213" s="10" t="s">
        <v>1687</v>
      </c>
      <c r="AE213" s="10" t="s">
        <v>5571</v>
      </c>
      <c r="AF213" s="10" t="s">
        <v>5567</v>
      </c>
      <c r="AH213" s="10" t="s">
        <v>5572</v>
      </c>
      <c r="AI213" s="10" t="s">
        <v>5573</v>
      </c>
      <c r="AJ213" s="10" t="s">
        <v>5574</v>
      </c>
      <c r="AK213" s="10" t="s">
        <v>878</v>
      </c>
      <c r="AR213" s="10" t="s">
        <v>5575</v>
      </c>
      <c r="AX213" s="13"/>
      <c r="AZ213" s="13"/>
      <c r="BB213" s="10">
        <v>3</v>
      </c>
      <c r="BC213" s="13">
        <v>40462</v>
      </c>
      <c r="BD213" s="13"/>
      <c r="BE213" s="10">
        <v>1</v>
      </c>
      <c r="BF213" s="10">
        <v>1</v>
      </c>
      <c r="BG213" s="10">
        <v>0</v>
      </c>
      <c r="BH213" s="13"/>
      <c r="BI213" s="13"/>
      <c r="BJ213" s="13"/>
      <c r="BK213" s="10">
        <v>0</v>
      </c>
      <c r="BL213" s="10">
        <v>0</v>
      </c>
    </row>
    <row r="214" spans="1:66" x14ac:dyDescent="0.2">
      <c r="A214" s="10" t="str">
        <f>TRIM(Tabulka_Dotaz_z_SqlDivadla[[#This Row],[ID2]])</f>
        <v>01/215111</v>
      </c>
      <c r="B214" s="10" t="s">
        <v>1242</v>
      </c>
      <c r="C214" s="10" t="s">
        <v>5576</v>
      </c>
      <c r="D214" s="10" t="s">
        <v>3206</v>
      </c>
      <c r="E214" s="10" t="s">
        <v>163</v>
      </c>
      <c r="F214" s="10" t="s">
        <v>163</v>
      </c>
      <c r="G214" s="10" t="s">
        <v>1849</v>
      </c>
      <c r="H214" s="10" t="s">
        <v>782</v>
      </c>
      <c r="I214" s="10" t="s">
        <v>1673</v>
      </c>
      <c r="J214" s="10" t="s">
        <v>5577</v>
      </c>
      <c r="K214" s="10" t="s">
        <v>5577</v>
      </c>
      <c r="L214" s="10" t="s">
        <v>5578</v>
      </c>
      <c r="P214" s="10" t="s">
        <v>1687</v>
      </c>
      <c r="Q214" s="10" t="s">
        <v>1688</v>
      </c>
      <c r="R214" s="10" t="s">
        <v>5579</v>
      </c>
      <c r="S214" s="10" t="s">
        <v>6015</v>
      </c>
      <c r="U214" s="10" t="s">
        <v>163</v>
      </c>
      <c r="V214" s="10" t="s">
        <v>6016</v>
      </c>
      <c r="X214" s="10" t="s">
        <v>5580</v>
      </c>
      <c r="Y214" s="10" t="s">
        <v>5581</v>
      </c>
      <c r="AC214" s="10" t="s">
        <v>1679</v>
      </c>
      <c r="AD214" s="10" t="s">
        <v>1687</v>
      </c>
      <c r="AE214" s="10" t="s">
        <v>6017</v>
      </c>
      <c r="AF214" s="10" t="s">
        <v>5582</v>
      </c>
      <c r="AH214" s="10" t="s">
        <v>5583</v>
      </c>
      <c r="AI214" s="10" t="s">
        <v>5584</v>
      </c>
      <c r="AJ214" s="10" t="s">
        <v>6018</v>
      </c>
      <c r="AK214" s="10" t="s">
        <v>899</v>
      </c>
      <c r="AR214" s="10" t="s">
        <v>5585</v>
      </c>
      <c r="AU214" s="10" t="s">
        <v>5583</v>
      </c>
      <c r="AX214" s="13"/>
      <c r="AZ214" s="13"/>
      <c r="BB214" s="10">
        <v>0</v>
      </c>
      <c r="BC214" s="13">
        <v>40462</v>
      </c>
      <c r="BD214" s="13"/>
      <c r="BE214" s="10">
        <v>1</v>
      </c>
      <c r="BF214" s="10">
        <v>1</v>
      </c>
      <c r="BG214" s="10">
        <v>0</v>
      </c>
      <c r="BH214" s="13"/>
      <c r="BI214" s="13"/>
      <c r="BJ214" s="13"/>
      <c r="BK214" s="10">
        <v>0</v>
      </c>
      <c r="BL214" s="10">
        <v>0</v>
      </c>
    </row>
    <row r="215" spans="1:66" x14ac:dyDescent="0.2">
      <c r="A215" s="10" t="str">
        <f>TRIM(Tabulka_Dotaz_z_SqlDivadla[[#This Row],[ID2]])</f>
        <v>01/216119</v>
      </c>
      <c r="B215" s="10" t="s">
        <v>1138</v>
      </c>
      <c r="C215" s="10" t="s">
        <v>2268</v>
      </c>
      <c r="D215" s="10" t="s">
        <v>3206</v>
      </c>
      <c r="E215" s="10" t="s">
        <v>163</v>
      </c>
      <c r="F215" s="10" t="s">
        <v>163</v>
      </c>
      <c r="G215" s="10" t="s">
        <v>1849</v>
      </c>
      <c r="H215" s="10" t="s">
        <v>782</v>
      </c>
      <c r="I215" s="10" t="s">
        <v>2269</v>
      </c>
      <c r="J215" s="10" t="s">
        <v>2270</v>
      </c>
      <c r="K215" s="10" t="s">
        <v>2271</v>
      </c>
      <c r="L215" s="10" t="s">
        <v>2272</v>
      </c>
      <c r="P215" s="10" t="s">
        <v>2273</v>
      </c>
      <c r="Q215" s="10" t="s">
        <v>2274</v>
      </c>
      <c r="R215" s="10" t="s">
        <v>2275</v>
      </c>
      <c r="U215" s="10" t="s">
        <v>163</v>
      </c>
      <c r="V215" s="10" t="s">
        <v>2276</v>
      </c>
      <c r="X215" s="10" t="s">
        <v>7250</v>
      </c>
      <c r="Y215" s="10" t="s">
        <v>2278</v>
      </c>
      <c r="AC215" s="10" t="s">
        <v>2279</v>
      </c>
      <c r="AD215" s="10" t="s">
        <v>2273</v>
      </c>
      <c r="AE215" s="10" t="s">
        <v>2280</v>
      </c>
      <c r="AF215" s="10" t="s">
        <v>7251</v>
      </c>
      <c r="AH215" s="10" t="s">
        <v>2281</v>
      </c>
      <c r="AI215" s="10" t="s">
        <v>2282</v>
      </c>
      <c r="AJ215" s="10" t="s">
        <v>7252</v>
      </c>
      <c r="AK215" s="10" t="s">
        <v>2277</v>
      </c>
      <c r="AR215" s="10" t="s">
        <v>2283</v>
      </c>
      <c r="AX215" s="13"/>
      <c r="AZ215" s="13"/>
      <c r="BB215" s="10">
        <v>0</v>
      </c>
      <c r="BC215" s="13">
        <v>40828</v>
      </c>
      <c r="BD215" s="13"/>
      <c r="BE215" s="10">
        <v>1</v>
      </c>
      <c r="BF215" s="10">
        <v>1</v>
      </c>
      <c r="BG215" s="10">
        <v>0</v>
      </c>
      <c r="BH215" s="13"/>
      <c r="BI215" s="13"/>
      <c r="BJ215" s="13"/>
      <c r="BK215" s="10">
        <v>0</v>
      </c>
      <c r="BL215" s="10">
        <v>1</v>
      </c>
    </row>
    <row r="216" spans="1:66" x14ac:dyDescent="0.2">
      <c r="A216" s="10" t="str">
        <f>TRIM(Tabulka_Dotaz_z_SqlDivadla[[#This Row],[ID2]])</f>
        <v>01/217114</v>
      </c>
      <c r="B216" s="10" t="s">
        <v>1216</v>
      </c>
      <c r="C216" s="10" t="s">
        <v>2417</v>
      </c>
      <c r="D216" s="10" t="s">
        <v>3289</v>
      </c>
      <c r="E216" s="10" t="s">
        <v>163</v>
      </c>
      <c r="F216" s="10" t="s">
        <v>163</v>
      </c>
      <c r="G216" s="10" t="s">
        <v>1737</v>
      </c>
      <c r="H216" s="10" t="s">
        <v>782</v>
      </c>
      <c r="I216" s="10" t="s">
        <v>2269</v>
      </c>
      <c r="J216" s="10" t="s">
        <v>2418</v>
      </c>
      <c r="K216" s="10" t="s">
        <v>6019</v>
      </c>
      <c r="L216" s="10" t="s">
        <v>2419</v>
      </c>
      <c r="P216" s="10" t="s">
        <v>2114</v>
      </c>
      <c r="Q216" s="10" t="s">
        <v>2057</v>
      </c>
      <c r="R216" s="10" t="s">
        <v>2420</v>
      </c>
      <c r="U216" s="10" t="s">
        <v>163</v>
      </c>
      <c r="V216" s="10" t="s">
        <v>2421</v>
      </c>
      <c r="W216" s="10" t="s">
        <v>1725</v>
      </c>
      <c r="X216" s="10" t="s">
        <v>2422</v>
      </c>
      <c r="Y216" s="10" t="s">
        <v>2423</v>
      </c>
      <c r="AC216" s="10" t="s">
        <v>2121</v>
      </c>
      <c r="AD216" s="10" t="s">
        <v>2114</v>
      </c>
      <c r="AE216" s="10" t="s">
        <v>2424</v>
      </c>
      <c r="AF216" s="10" t="s">
        <v>7253</v>
      </c>
      <c r="AH216" s="10" t="s">
        <v>2425</v>
      </c>
      <c r="AI216" s="10" t="s">
        <v>2426</v>
      </c>
      <c r="AK216" s="10" t="s">
        <v>2427</v>
      </c>
      <c r="AL216" s="10" t="s">
        <v>2428</v>
      </c>
      <c r="AM216" s="10" t="s">
        <v>2057</v>
      </c>
      <c r="AQ216" s="10" t="s">
        <v>2128</v>
      </c>
      <c r="AR216" s="10" t="s">
        <v>2429</v>
      </c>
      <c r="AX216" s="13"/>
      <c r="AZ216" s="13"/>
      <c r="BB216" s="10">
        <v>0</v>
      </c>
      <c r="BC216" s="13">
        <v>40462</v>
      </c>
      <c r="BD216" s="13"/>
      <c r="BE216" s="10">
        <v>1</v>
      </c>
      <c r="BF216" s="10">
        <v>1</v>
      </c>
      <c r="BG216" s="10">
        <v>1</v>
      </c>
      <c r="BH216" s="13"/>
      <c r="BI216" s="13"/>
      <c r="BJ216" s="13"/>
      <c r="BK216" s="10">
        <v>0</v>
      </c>
      <c r="BL216" s="10">
        <v>0</v>
      </c>
    </row>
    <row r="217" spans="1:66" x14ac:dyDescent="0.2">
      <c r="A217" s="10" t="str">
        <f>TRIM(Tabulka_Dotaz_z_SqlDivadla[[#This Row],[ID2]])</f>
        <v>01/218111</v>
      </c>
      <c r="B217" s="10" t="s">
        <v>1174</v>
      </c>
      <c r="C217" s="10" t="s">
        <v>2430</v>
      </c>
      <c r="D217" s="10" t="s">
        <v>3206</v>
      </c>
      <c r="E217" s="10" t="s">
        <v>163</v>
      </c>
      <c r="F217" s="10" t="s">
        <v>163</v>
      </c>
      <c r="G217" s="10" t="s">
        <v>1849</v>
      </c>
      <c r="H217" s="10" t="s">
        <v>782</v>
      </c>
      <c r="I217" s="10" t="s">
        <v>1673</v>
      </c>
      <c r="J217" s="10" t="s">
        <v>2431</v>
      </c>
      <c r="K217" s="10" t="s">
        <v>6020</v>
      </c>
      <c r="L217" s="10" t="s">
        <v>2432</v>
      </c>
      <c r="P217" s="10" t="s">
        <v>1687</v>
      </c>
      <c r="Q217" s="10" t="s">
        <v>1688</v>
      </c>
      <c r="R217" s="10" t="s">
        <v>2433</v>
      </c>
      <c r="U217" s="10" t="s">
        <v>163</v>
      </c>
      <c r="V217" s="10" t="s">
        <v>2434</v>
      </c>
      <c r="X217" s="10" t="s">
        <v>7254</v>
      </c>
      <c r="Y217" s="10" t="s">
        <v>2435</v>
      </c>
      <c r="AC217" s="10" t="s">
        <v>1679</v>
      </c>
      <c r="AD217" s="10" t="s">
        <v>1687</v>
      </c>
      <c r="AE217" s="10" t="s">
        <v>7255</v>
      </c>
      <c r="AF217" s="10" t="s">
        <v>2436</v>
      </c>
      <c r="AH217" s="10" t="s">
        <v>7256</v>
      </c>
      <c r="AI217" s="10" t="s">
        <v>7257</v>
      </c>
      <c r="AJ217" s="10" t="s">
        <v>7258</v>
      </c>
      <c r="AK217" s="10" t="s">
        <v>2437</v>
      </c>
      <c r="AR217" s="10" t="s">
        <v>2438</v>
      </c>
      <c r="AX217" s="13"/>
      <c r="AZ217" s="13"/>
      <c r="BB217" s="10">
        <v>0</v>
      </c>
      <c r="BC217" s="13">
        <v>40462</v>
      </c>
      <c r="BD217" s="13"/>
      <c r="BE217" s="10">
        <v>1</v>
      </c>
      <c r="BF217" s="10">
        <v>1</v>
      </c>
      <c r="BG217" s="10">
        <v>0</v>
      </c>
      <c r="BH217" s="13"/>
      <c r="BI217" s="13"/>
      <c r="BJ217" s="13"/>
      <c r="BK217" s="10">
        <v>0</v>
      </c>
      <c r="BL217" s="10">
        <v>0</v>
      </c>
    </row>
    <row r="218" spans="1:66" x14ac:dyDescent="0.2">
      <c r="A218" s="10" t="str">
        <f>TRIM(Tabulka_Dotaz_z_SqlDivadla[[#This Row],[ID2]])</f>
        <v>01/219111</v>
      </c>
      <c r="B218" s="10" t="s">
        <v>1142</v>
      </c>
      <c r="C218" s="10" t="s">
        <v>2439</v>
      </c>
      <c r="D218" s="10" t="s">
        <v>3206</v>
      </c>
      <c r="E218" s="10" t="s">
        <v>163</v>
      </c>
      <c r="F218" s="10" t="s">
        <v>163</v>
      </c>
      <c r="G218" s="10" t="s">
        <v>1849</v>
      </c>
      <c r="H218" s="10" t="s">
        <v>782</v>
      </c>
      <c r="I218" s="10" t="s">
        <v>1673</v>
      </c>
      <c r="J218" s="10" t="s">
        <v>2440</v>
      </c>
      <c r="K218" s="10" t="s">
        <v>2441</v>
      </c>
      <c r="L218" s="10" t="s">
        <v>2442</v>
      </c>
      <c r="P218" s="10" t="s">
        <v>1913</v>
      </c>
      <c r="Q218" s="10" t="s">
        <v>2443</v>
      </c>
      <c r="R218" s="10" t="s">
        <v>2444</v>
      </c>
      <c r="U218" s="10" t="s">
        <v>163</v>
      </c>
      <c r="V218" s="10" t="s">
        <v>2445</v>
      </c>
      <c r="X218" s="10" t="s">
        <v>2091</v>
      </c>
      <c r="Y218" s="10" t="s">
        <v>2442</v>
      </c>
      <c r="AC218" s="10" t="s">
        <v>1679</v>
      </c>
      <c r="AD218" s="10" t="s">
        <v>1913</v>
      </c>
      <c r="AE218" s="10" t="s">
        <v>2446</v>
      </c>
      <c r="AF218" s="10" t="s">
        <v>2447</v>
      </c>
      <c r="AH218" s="10" t="s">
        <v>2448</v>
      </c>
      <c r="AI218" s="10" t="s">
        <v>2449</v>
      </c>
      <c r="AK218" s="10" t="s">
        <v>2450</v>
      </c>
      <c r="AR218" s="10" t="s">
        <v>2451</v>
      </c>
      <c r="AX218" s="13"/>
      <c r="AZ218" s="13"/>
      <c r="BB218" s="10">
        <v>0</v>
      </c>
      <c r="BC218" s="13">
        <v>40462</v>
      </c>
      <c r="BD218" s="13"/>
      <c r="BE218" s="10">
        <v>1</v>
      </c>
      <c r="BF218" s="10">
        <v>1</v>
      </c>
      <c r="BG218" s="10">
        <v>0</v>
      </c>
      <c r="BH218" s="13"/>
      <c r="BI218" s="13"/>
      <c r="BJ218" s="13"/>
      <c r="BK218" s="10">
        <v>0</v>
      </c>
      <c r="BL218" s="10">
        <v>0</v>
      </c>
    </row>
    <row r="219" spans="1:66" x14ac:dyDescent="0.2">
      <c r="A219" s="10" t="str">
        <f>TRIM(Tabulka_Dotaz_z_SqlDivadla[[#This Row],[ID2]])</f>
        <v>01/220118</v>
      </c>
      <c r="B219" s="10" t="s">
        <v>1213</v>
      </c>
      <c r="C219" s="10" t="s">
        <v>2452</v>
      </c>
      <c r="D219" s="10" t="s">
        <v>3206</v>
      </c>
      <c r="E219" s="10" t="s">
        <v>163</v>
      </c>
      <c r="F219" s="10" t="s">
        <v>163</v>
      </c>
      <c r="G219" s="10" t="s">
        <v>1849</v>
      </c>
      <c r="H219" s="10" t="s">
        <v>782</v>
      </c>
      <c r="I219" s="10" t="s">
        <v>2453</v>
      </c>
      <c r="J219" s="10" t="s">
        <v>2454</v>
      </c>
      <c r="K219" s="10" t="s">
        <v>2455</v>
      </c>
      <c r="L219" s="10" t="s">
        <v>2456</v>
      </c>
      <c r="P219" s="10" t="s">
        <v>2457</v>
      </c>
      <c r="Q219" s="10" t="s">
        <v>2458</v>
      </c>
      <c r="R219" s="10" t="s">
        <v>2459</v>
      </c>
      <c r="S219" s="10" t="s">
        <v>2460</v>
      </c>
      <c r="U219" s="10" t="s">
        <v>163</v>
      </c>
      <c r="X219" s="10" t="s">
        <v>2461</v>
      </c>
      <c r="Y219" s="10" t="s">
        <v>2462</v>
      </c>
      <c r="AC219" s="10" t="s">
        <v>2463</v>
      </c>
      <c r="AD219" s="10" t="s">
        <v>2457</v>
      </c>
      <c r="AE219" s="10" t="s">
        <v>2464</v>
      </c>
      <c r="AF219" s="10" t="s">
        <v>2465</v>
      </c>
      <c r="AI219" s="10" t="s">
        <v>2466</v>
      </c>
      <c r="AJ219" s="10" t="s">
        <v>2467</v>
      </c>
      <c r="AK219" s="10" t="s">
        <v>2461</v>
      </c>
      <c r="AL219" s="10" t="s">
        <v>2468</v>
      </c>
      <c r="AM219" s="10" t="s">
        <v>1753</v>
      </c>
      <c r="AQ219" s="10" t="s">
        <v>2469</v>
      </c>
      <c r="AR219" s="10" t="s">
        <v>2470</v>
      </c>
      <c r="AS219" s="10" t="s">
        <v>2465</v>
      </c>
      <c r="AV219" s="10" t="s">
        <v>2471</v>
      </c>
      <c r="AX219" s="13"/>
      <c r="AZ219" s="13"/>
      <c r="BB219" s="10">
        <v>0</v>
      </c>
      <c r="BC219" s="13">
        <v>40462</v>
      </c>
      <c r="BD219" s="13"/>
      <c r="BE219" s="10">
        <v>1</v>
      </c>
      <c r="BF219" s="10">
        <v>1</v>
      </c>
      <c r="BG219" s="10">
        <v>0</v>
      </c>
      <c r="BH219" s="13"/>
      <c r="BI219" s="13"/>
      <c r="BJ219" s="13"/>
      <c r="BK219" s="10">
        <v>0</v>
      </c>
      <c r="BL219" s="10">
        <v>0</v>
      </c>
      <c r="BN219" s="10">
        <v>202</v>
      </c>
    </row>
    <row r="220" spans="1:66" x14ac:dyDescent="0.2">
      <c r="A220" s="10" t="str">
        <f>TRIM(Tabulka_Dotaz_z_SqlDivadla[[#This Row],[ID2]])</f>
        <v>01/22111B</v>
      </c>
      <c r="B220" s="10" t="s">
        <v>1182</v>
      </c>
      <c r="C220" s="10" t="s">
        <v>2472</v>
      </c>
      <c r="D220" s="10" t="s">
        <v>3206</v>
      </c>
      <c r="E220" s="10" t="s">
        <v>163</v>
      </c>
      <c r="F220" s="10" t="s">
        <v>163</v>
      </c>
      <c r="G220" s="10" t="s">
        <v>1849</v>
      </c>
      <c r="H220" s="10" t="s">
        <v>782</v>
      </c>
      <c r="I220" s="10" t="s">
        <v>2473</v>
      </c>
      <c r="J220" s="10" t="s">
        <v>2474</v>
      </c>
      <c r="K220" s="10" t="s">
        <v>2475</v>
      </c>
      <c r="L220" s="10" t="s">
        <v>2476</v>
      </c>
      <c r="P220" s="10" t="s">
        <v>2477</v>
      </c>
      <c r="Q220" s="10" t="s">
        <v>2478</v>
      </c>
      <c r="R220" s="10" t="s">
        <v>2479</v>
      </c>
      <c r="U220" s="10" t="s">
        <v>163</v>
      </c>
      <c r="V220" s="10" t="s">
        <v>2480</v>
      </c>
      <c r="X220" s="10" t="s">
        <v>7259</v>
      </c>
      <c r="Y220" s="10" t="s">
        <v>2481</v>
      </c>
      <c r="AC220" s="10" t="s">
        <v>2121</v>
      </c>
      <c r="AD220" s="10" t="s">
        <v>2477</v>
      </c>
      <c r="AE220" s="10" t="s">
        <v>7260</v>
      </c>
      <c r="AF220" s="10" t="s">
        <v>7261</v>
      </c>
      <c r="AI220" s="10" t="s">
        <v>7262</v>
      </c>
      <c r="AJ220" s="10" t="s">
        <v>2482</v>
      </c>
      <c r="AK220" s="10" t="s">
        <v>2483</v>
      </c>
      <c r="AR220" s="10" t="s">
        <v>2484</v>
      </c>
      <c r="AX220" s="13"/>
      <c r="AZ220" s="13"/>
      <c r="BB220" s="10">
        <v>0</v>
      </c>
      <c r="BC220" s="13">
        <v>40828</v>
      </c>
      <c r="BD220" s="13"/>
      <c r="BE220" s="10">
        <v>1</v>
      </c>
      <c r="BF220" s="10">
        <v>1</v>
      </c>
      <c r="BG220" s="10">
        <v>0</v>
      </c>
      <c r="BH220" s="13"/>
      <c r="BI220" s="13"/>
      <c r="BJ220" s="13"/>
      <c r="BK220" s="10">
        <v>0</v>
      </c>
      <c r="BL220" s="10">
        <v>0</v>
      </c>
    </row>
    <row r="221" spans="1:66" x14ac:dyDescent="0.2">
      <c r="A221" s="10" t="str">
        <f>TRIM(Tabulka_Dotaz_z_SqlDivadla[[#This Row],[ID2]])</f>
        <v>01/222311</v>
      </c>
      <c r="B221" s="10" t="s">
        <v>1152</v>
      </c>
      <c r="C221" s="10" t="s">
        <v>2485</v>
      </c>
      <c r="D221" s="10" t="s">
        <v>1737</v>
      </c>
      <c r="E221" s="10" t="s">
        <v>163</v>
      </c>
      <c r="F221" s="10" t="s">
        <v>163</v>
      </c>
      <c r="G221" s="10" t="s">
        <v>1831</v>
      </c>
      <c r="H221" s="10" t="s">
        <v>789</v>
      </c>
      <c r="I221" s="10" t="s">
        <v>2486</v>
      </c>
      <c r="J221" s="10" t="s">
        <v>2487</v>
      </c>
      <c r="K221" s="10" t="s">
        <v>2488</v>
      </c>
      <c r="L221" s="10" t="s">
        <v>2489</v>
      </c>
      <c r="P221" s="10" t="s">
        <v>2490</v>
      </c>
      <c r="Q221" s="10" t="s">
        <v>2491</v>
      </c>
      <c r="R221" s="10" t="s">
        <v>6021</v>
      </c>
      <c r="U221" s="10" t="s">
        <v>163</v>
      </c>
      <c r="V221" s="10" t="s">
        <v>6022</v>
      </c>
      <c r="X221" s="10" t="s">
        <v>6023</v>
      </c>
      <c r="AC221" s="10" t="s">
        <v>3736</v>
      </c>
      <c r="AE221" s="10" t="s">
        <v>6024</v>
      </c>
      <c r="AI221" s="10" t="s">
        <v>6025</v>
      </c>
      <c r="AK221" s="10" t="s">
        <v>6026</v>
      </c>
      <c r="AV221" s="10" t="s">
        <v>2493</v>
      </c>
      <c r="AX221" s="13"/>
      <c r="AZ221" s="13"/>
      <c r="BB221" s="10">
        <v>0</v>
      </c>
      <c r="BC221" s="13">
        <v>40462</v>
      </c>
      <c r="BD221" s="13"/>
      <c r="BE221" s="10">
        <v>0</v>
      </c>
      <c r="BF221" s="10">
        <v>1</v>
      </c>
      <c r="BG221" s="10">
        <v>0</v>
      </c>
      <c r="BH221" s="13"/>
      <c r="BI221" s="13"/>
      <c r="BJ221" s="13"/>
      <c r="BK221" s="10">
        <v>0</v>
      </c>
      <c r="BL221" s="10">
        <v>0</v>
      </c>
    </row>
    <row r="222" spans="1:66" x14ac:dyDescent="0.2">
      <c r="A222" s="10" t="str">
        <f>TRIM(Tabulka_Dotaz_z_SqlDivadla[[#This Row],[ID2]])</f>
        <v>01/223113</v>
      </c>
      <c r="B222" s="10" t="s">
        <v>1243</v>
      </c>
      <c r="C222" s="10" t="s">
        <v>2538</v>
      </c>
      <c r="D222" s="10" t="s">
        <v>3289</v>
      </c>
      <c r="E222" s="10" t="s">
        <v>163</v>
      </c>
      <c r="F222" s="10" t="s">
        <v>163</v>
      </c>
      <c r="G222" s="10" t="s">
        <v>1737</v>
      </c>
      <c r="H222" s="10" t="s">
        <v>782</v>
      </c>
      <c r="I222" s="10" t="s">
        <v>2539</v>
      </c>
      <c r="J222" s="10" t="s">
        <v>2540</v>
      </c>
      <c r="K222" s="10" t="s">
        <v>2541</v>
      </c>
      <c r="L222" s="10" t="s">
        <v>2542</v>
      </c>
      <c r="P222" s="10" t="s">
        <v>2543</v>
      </c>
      <c r="Q222" s="10" t="s">
        <v>2544</v>
      </c>
      <c r="R222" s="10" t="s">
        <v>2545</v>
      </c>
      <c r="U222" s="10" t="s">
        <v>163</v>
      </c>
      <c r="X222" s="10" t="s">
        <v>6027</v>
      </c>
      <c r="Y222" s="10" t="s">
        <v>2546</v>
      </c>
      <c r="Z222" s="10" t="s">
        <v>2547</v>
      </c>
      <c r="AC222" s="10" t="s">
        <v>2548</v>
      </c>
      <c r="AD222" s="10" t="s">
        <v>2543</v>
      </c>
      <c r="AE222" s="10" t="s">
        <v>6028</v>
      </c>
      <c r="AF222" s="10" t="s">
        <v>2549</v>
      </c>
      <c r="AH222" s="10" t="s">
        <v>2550</v>
      </c>
      <c r="AI222" s="10" t="s">
        <v>6029</v>
      </c>
      <c r="AJ222" s="10" t="s">
        <v>2551</v>
      </c>
      <c r="AK222" s="10" t="s">
        <v>2552</v>
      </c>
      <c r="AR222" s="10" t="s">
        <v>2553</v>
      </c>
      <c r="AX222" s="13"/>
      <c r="AZ222" s="13"/>
      <c r="BB222" s="10">
        <v>2</v>
      </c>
      <c r="BC222" s="13">
        <v>40462</v>
      </c>
      <c r="BD222" s="13"/>
      <c r="BE222" s="10">
        <v>1</v>
      </c>
      <c r="BF222" s="10">
        <v>1</v>
      </c>
      <c r="BG222" s="10">
        <v>0</v>
      </c>
      <c r="BH222" s="13"/>
      <c r="BI222" s="13"/>
      <c r="BJ222" s="13"/>
      <c r="BK222" s="10">
        <v>0</v>
      </c>
      <c r="BL222" s="10">
        <v>0</v>
      </c>
    </row>
    <row r="223" spans="1:66" x14ac:dyDescent="0.2">
      <c r="A223" s="10" t="str">
        <f>TRIM(Tabulka_Dotaz_z_SqlDivadla[[#This Row],[ID2]])</f>
        <v>01/224622</v>
      </c>
      <c r="B223" s="10" t="s">
        <v>5823</v>
      </c>
      <c r="D223" s="10" t="s">
        <v>3217</v>
      </c>
      <c r="E223" s="10" t="s">
        <v>163</v>
      </c>
      <c r="F223" s="10" t="s">
        <v>163</v>
      </c>
      <c r="G223" s="10" t="s">
        <v>1887</v>
      </c>
      <c r="H223" s="10" t="s">
        <v>786</v>
      </c>
      <c r="I223" s="10" t="s">
        <v>1868</v>
      </c>
      <c r="J223" s="10" t="s">
        <v>2554</v>
      </c>
      <c r="K223" s="10" t="s">
        <v>2555</v>
      </c>
      <c r="L223" s="10" t="s">
        <v>2556</v>
      </c>
      <c r="P223" s="10" t="s">
        <v>2557</v>
      </c>
      <c r="Q223" s="10" t="s">
        <v>1872</v>
      </c>
      <c r="R223" s="10" t="s">
        <v>2558</v>
      </c>
      <c r="S223" s="10" t="s">
        <v>2559</v>
      </c>
      <c r="U223" s="10" t="s">
        <v>163</v>
      </c>
      <c r="V223" s="10" t="s">
        <v>2560</v>
      </c>
      <c r="W223" s="10" t="s">
        <v>6030</v>
      </c>
      <c r="X223" s="10" t="s">
        <v>2561</v>
      </c>
      <c r="Y223" s="10" t="s">
        <v>2562</v>
      </c>
      <c r="AC223" s="10" t="s">
        <v>2411</v>
      </c>
      <c r="AD223" s="10" t="s">
        <v>2557</v>
      </c>
      <c r="AE223" s="10" t="s">
        <v>2563</v>
      </c>
      <c r="AF223" s="10" t="s">
        <v>2564</v>
      </c>
      <c r="AH223" s="10" t="s">
        <v>2569</v>
      </c>
      <c r="AI223" s="10" t="s">
        <v>7263</v>
      </c>
      <c r="AJ223" s="10" t="s">
        <v>7264</v>
      </c>
      <c r="AK223" s="10" t="s">
        <v>2566</v>
      </c>
      <c r="AR223" s="10" t="s">
        <v>2567</v>
      </c>
      <c r="AS223" s="10" t="s">
        <v>2568</v>
      </c>
      <c r="AU223" s="10" t="s">
        <v>2569</v>
      </c>
      <c r="AV223" s="10" t="s">
        <v>2565</v>
      </c>
      <c r="AX223" s="13"/>
      <c r="AZ223" s="13"/>
      <c r="BB223" s="10">
        <v>0</v>
      </c>
      <c r="BC223" s="13">
        <v>40829</v>
      </c>
      <c r="BD223" s="13">
        <v>39464</v>
      </c>
      <c r="BE223" s="10">
        <v>1</v>
      </c>
      <c r="BF223" s="10">
        <v>0</v>
      </c>
      <c r="BG223" s="10">
        <v>0</v>
      </c>
      <c r="BH223" s="13"/>
      <c r="BI223" s="13"/>
      <c r="BJ223" s="13"/>
      <c r="BK223" s="10">
        <v>0</v>
      </c>
      <c r="BL223" s="10">
        <v>0</v>
      </c>
    </row>
    <row r="224" spans="1:66" x14ac:dyDescent="0.2">
      <c r="A224" s="10" t="str">
        <f>TRIM(Tabulka_Dotaz_z_SqlDivadla[[#This Row],[ID2]])</f>
        <v>01/225219</v>
      </c>
      <c r="B224" s="10" t="s">
        <v>2614</v>
      </c>
      <c r="C224" s="10" t="s">
        <v>2615</v>
      </c>
      <c r="D224" s="10" t="s">
        <v>3217</v>
      </c>
      <c r="E224" s="10" t="s">
        <v>163</v>
      </c>
      <c r="F224" s="10" t="s">
        <v>163</v>
      </c>
      <c r="G224" s="10" t="s">
        <v>1737</v>
      </c>
      <c r="H224" s="10" t="s">
        <v>804</v>
      </c>
      <c r="I224" s="10" t="s">
        <v>2616</v>
      </c>
      <c r="J224" s="10" t="s">
        <v>2617</v>
      </c>
      <c r="K224" s="10" t="s">
        <v>2618</v>
      </c>
      <c r="L224" s="10" t="s">
        <v>2619</v>
      </c>
      <c r="P224" s="10" t="s">
        <v>2620</v>
      </c>
      <c r="Q224" s="10" t="s">
        <v>2621</v>
      </c>
      <c r="R224" s="10" t="s">
        <v>2622</v>
      </c>
      <c r="U224" s="10" t="s">
        <v>163</v>
      </c>
      <c r="V224" s="10" t="s">
        <v>2623</v>
      </c>
      <c r="X224" s="10" t="s">
        <v>2624</v>
      </c>
      <c r="Y224" s="10" t="s">
        <v>2619</v>
      </c>
      <c r="AC224" s="10" t="s">
        <v>2625</v>
      </c>
      <c r="AD224" s="10" t="s">
        <v>2620</v>
      </c>
      <c r="AE224" s="10" t="s">
        <v>2626</v>
      </c>
      <c r="AH224" s="10" t="s">
        <v>2627</v>
      </c>
      <c r="AI224" s="10" t="s">
        <v>2628</v>
      </c>
      <c r="AK224" s="10" t="s">
        <v>2629</v>
      </c>
      <c r="AL224" s="10" t="s">
        <v>2630</v>
      </c>
      <c r="AM224" s="10" t="s">
        <v>1679</v>
      </c>
      <c r="AQ224" s="10" t="s">
        <v>2631</v>
      </c>
      <c r="AR224" s="10" t="s">
        <v>2632</v>
      </c>
      <c r="AU224" s="10" t="s">
        <v>2627</v>
      </c>
      <c r="AV224" s="10" t="s">
        <v>2628</v>
      </c>
      <c r="AX224" s="13"/>
      <c r="AZ224" s="13"/>
      <c r="BB224" s="10">
        <v>2</v>
      </c>
      <c r="BC224" s="13">
        <v>40462</v>
      </c>
      <c r="BD224" s="13"/>
      <c r="BE224" s="10">
        <v>1</v>
      </c>
      <c r="BF224" s="10">
        <v>1</v>
      </c>
      <c r="BG224" s="10">
        <v>0</v>
      </c>
      <c r="BH224" s="13"/>
      <c r="BI224" s="13"/>
      <c r="BJ224" s="13"/>
      <c r="BK224" s="10">
        <v>0</v>
      </c>
      <c r="BL224" s="10">
        <v>0</v>
      </c>
    </row>
    <row r="225" spans="1:69" x14ac:dyDescent="0.2">
      <c r="A225" s="10" t="str">
        <f>TRIM(Tabulka_Dotaz_z_SqlDivadla[[#This Row],[ID2]])</f>
        <v>01/226724</v>
      </c>
      <c r="B225" s="10" t="s">
        <v>2633</v>
      </c>
      <c r="C225" s="10" t="s">
        <v>2634</v>
      </c>
      <c r="D225" s="10" t="s">
        <v>1737</v>
      </c>
      <c r="G225" s="10" t="s">
        <v>1831</v>
      </c>
      <c r="H225" s="10" t="s">
        <v>815</v>
      </c>
      <c r="I225" s="10" t="s">
        <v>2069</v>
      </c>
      <c r="J225" s="10" t="s">
        <v>2635</v>
      </c>
      <c r="K225" s="10" t="s">
        <v>2636</v>
      </c>
      <c r="L225" s="10" t="s">
        <v>2637</v>
      </c>
      <c r="P225" s="10" t="s">
        <v>2072</v>
      </c>
      <c r="Q225" s="10" t="s">
        <v>2296</v>
      </c>
      <c r="R225" s="10" t="s">
        <v>2638</v>
      </c>
      <c r="V225" s="10" t="s">
        <v>2639</v>
      </c>
      <c r="W225" s="10" t="s">
        <v>2640</v>
      </c>
      <c r="X225" s="10" t="s">
        <v>2641</v>
      </c>
      <c r="Y225" s="10" t="s">
        <v>2637</v>
      </c>
      <c r="AC225" s="10" t="s">
        <v>2299</v>
      </c>
      <c r="AD225" s="10" t="s">
        <v>2072</v>
      </c>
      <c r="AE225" s="10" t="s">
        <v>7275</v>
      </c>
      <c r="AF225" s="10" t="s">
        <v>6031</v>
      </c>
      <c r="AI225" s="10" t="s">
        <v>2642</v>
      </c>
      <c r="AK225" s="10" t="s">
        <v>2643</v>
      </c>
      <c r="AR225" s="10" t="s">
        <v>2644</v>
      </c>
      <c r="AX225" s="13"/>
      <c r="AZ225" s="13">
        <v>1</v>
      </c>
      <c r="BB225" s="10">
        <v>0</v>
      </c>
      <c r="BC225" s="13">
        <v>40829</v>
      </c>
      <c r="BD225" s="13">
        <v>39464</v>
      </c>
      <c r="BE225" s="10">
        <v>1</v>
      </c>
      <c r="BF225" s="10">
        <v>1</v>
      </c>
      <c r="BH225" s="13"/>
      <c r="BI225" s="13"/>
      <c r="BJ225" s="13"/>
      <c r="BK225" s="10">
        <v>0</v>
      </c>
    </row>
    <row r="226" spans="1:69" x14ac:dyDescent="0.2">
      <c r="A226" s="10" t="str">
        <f>TRIM(Tabulka_Dotaz_z_SqlDivadla[[#This Row],[ID2]])</f>
        <v>01/227111</v>
      </c>
      <c r="B226" s="10" t="s">
        <v>6093</v>
      </c>
      <c r="C226" s="10" t="s">
        <v>2645</v>
      </c>
      <c r="D226" s="10" t="s">
        <v>3324</v>
      </c>
      <c r="G226" s="10" t="s">
        <v>1737</v>
      </c>
      <c r="H226" s="10" t="s">
        <v>782</v>
      </c>
      <c r="I226" s="10" t="s">
        <v>1673</v>
      </c>
      <c r="J226" s="10" t="s">
        <v>2646</v>
      </c>
      <c r="K226" s="10" t="s">
        <v>2647</v>
      </c>
      <c r="L226" s="10" t="s">
        <v>2648</v>
      </c>
      <c r="P226" s="10" t="s">
        <v>1687</v>
      </c>
      <c r="Q226" s="10" t="s">
        <v>1767</v>
      </c>
      <c r="R226" s="10" t="s">
        <v>2649</v>
      </c>
      <c r="V226" s="10" t="s">
        <v>2650</v>
      </c>
      <c r="W226" s="10" t="s">
        <v>2651</v>
      </c>
      <c r="X226" s="10" t="s">
        <v>6032</v>
      </c>
      <c r="Y226" s="10" t="s">
        <v>2648</v>
      </c>
      <c r="AC226" s="10" t="s">
        <v>1679</v>
      </c>
      <c r="AD226" s="10" t="s">
        <v>1687</v>
      </c>
      <c r="AE226" s="10" t="s">
        <v>2652</v>
      </c>
      <c r="AH226" s="10" t="s">
        <v>2653</v>
      </c>
      <c r="AI226" s="10" t="s">
        <v>2654</v>
      </c>
      <c r="AK226" s="10" t="s">
        <v>2655</v>
      </c>
      <c r="AR226" s="10" t="s">
        <v>2656</v>
      </c>
      <c r="AX226" s="13"/>
      <c r="AZ226" s="13">
        <v>1</v>
      </c>
      <c r="BB226" s="10">
        <v>0</v>
      </c>
      <c r="BC226" s="13">
        <v>40462</v>
      </c>
      <c r="BD226" s="13">
        <v>39398</v>
      </c>
      <c r="BE226" s="10">
        <v>1</v>
      </c>
      <c r="BF226" s="10">
        <v>1</v>
      </c>
      <c r="BH226" s="13"/>
      <c r="BI226" s="13"/>
      <c r="BJ226" s="13"/>
      <c r="BK226" s="10">
        <v>0</v>
      </c>
    </row>
    <row r="227" spans="1:69" x14ac:dyDescent="0.2">
      <c r="A227" s="10" t="str">
        <f>TRIM(Tabulka_Dotaz_z_SqlDivadla[[#This Row],[ID2]])</f>
        <v>01/228315</v>
      </c>
      <c r="B227" s="10" t="s">
        <v>2677</v>
      </c>
      <c r="C227" s="10" t="s">
        <v>2678</v>
      </c>
      <c r="D227" s="10" t="s">
        <v>5085</v>
      </c>
      <c r="E227" s="10" t="s">
        <v>2679</v>
      </c>
      <c r="G227" s="10" t="s">
        <v>2025</v>
      </c>
      <c r="H227" s="10" t="s">
        <v>789</v>
      </c>
      <c r="I227" s="10" t="s">
        <v>2680</v>
      </c>
      <c r="J227" s="10" t="s">
        <v>2681</v>
      </c>
      <c r="K227" s="10" t="s">
        <v>2682</v>
      </c>
      <c r="L227" s="10" t="s">
        <v>2683</v>
      </c>
      <c r="P227" s="10" t="s">
        <v>2684</v>
      </c>
      <c r="Q227" s="10" t="s">
        <v>2685</v>
      </c>
      <c r="R227" s="10" t="s">
        <v>6033</v>
      </c>
      <c r="S227" s="10" t="s">
        <v>2436</v>
      </c>
      <c r="V227" s="10" t="s">
        <v>2686</v>
      </c>
      <c r="W227" s="10" t="s">
        <v>2687</v>
      </c>
      <c r="X227" s="10" t="s">
        <v>6034</v>
      </c>
      <c r="Y227" s="10" t="s">
        <v>2683</v>
      </c>
      <c r="AC227" s="10" t="s">
        <v>2688</v>
      </c>
      <c r="AD227" s="10" t="s">
        <v>2684</v>
      </c>
      <c r="AE227" s="10" t="s">
        <v>2689</v>
      </c>
      <c r="AH227" s="10" t="s">
        <v>6035</v>
      </c>
      <c r="AI227" s="10" t="s">
        <v>2690</v>
      </c>
      <c r="AK227" s="10" t="s">
        <v>2691</v>
      </c>
      <c r="AR227" s="10" t="s">
        <v>2692</v>
      </c>
      <c r="AX227" s="13"/>
      <c r="AZ227" s="13">
        <v>1</v>
      </c>
      <c r="BB227" s="10">
        <v>0</v>
      </c>
      <c r="BC227" s="13">
        <v>40462</v>
      </c>
      <c r="BD227" s="13"/>
      <c r="BE227" s="10">
        <v>1</v>
      </c>
      <c r="BF227" s="10">
        <v>1</v>
      </c>
      <c r="BH227" s="13"/>
      <c r="BI227" s="13"/>
      <c r="BJ227" s="13"/>
      <c r="BK227" s="10">
        <v>0</v>
      </c>
    </row>
    <row r="228" spans="1:69" x14ac:dyDescent="0.2">
      <c r="A228" s="10" t="str">
        <f>TRIM(Tabulka_Dotaz_z_SqlDivadla[[#This Row],[ID2]])</f>
        <v>01/229615</v>
      </c>
      <c r="B228" s="10" t="s">
        <v>2693</v>
      </c>
      <c r="C228" s="10" t="s">
        <v>2694</v>
      </c>
      <c r="D228" s="10" t="s">
        <v>5085</v>
      </c>
      <c r="E228" s="10" t="s">
        <v>2679</v>
      </c>
      <c r="G228" s="10" t="s">
        <v>2025</v>
      </c>
      <c r="H228" s="10" t="s">
        <v>790</v>
      </c>
      <c r="I228" s="10" t="s">
        <v>2695</v>
      </c>
      <c r="J228" s="10" t="s">
        <v>2696</v>
      </c>
      <c r="K228" s="10" t="s">
        <v>2697</v>
      </c>
      <c r="L228" s="10" t="s">
        <v>2698</v>
      </c>
      <c r="P228" s="10" t="s">
        <v>2699</v>
      </c>
      <c r="Q228" s="10" t="s">
        <v>2700</v>
      </c>
      <c r="R228" s="10" t="s">
        <v>2701</v>
      </c>
      <c r="S228" s="10" t="s">
        <v>6036</v>
      </c>
      <c r="U228" s="10" t="s">
        <v>2702</v>
      </c>
      <c r="V228" s="10" t="s">
        <v>2703</v>
      </c>
      <c r="X228" s="10" t="s">
        <v>7276</v>
      </c>
      <c r="Y228" s="10" t="s">
        <v>2698</v>
      </c>
      <c r="Z228" s="10" t="s">
        <v>1812</v>
      </c>
      <c r="AC228" s="10" t="s">
        <v>2704</v>
      </c>
      <c r="AD228" s="10" t="s">
        <v>2699</v>
      </c>
      <c r="AE228" s="10" t="s">
        <v>6037</v>
      </c>
      <c r="AH228" s="10" t="s">
        <v>2705</v>
      </c>
      <c r="AI228" s="10" t="s">
        <v>6038</v>
      </c>
      <c r="AJ228" s="10" t="s">
        <v>2706</v>
      </c>
      <c r="AK228" s="10" t="s">
        <v>2707</v>
      </c>
      <c r="AR228" s="10" t="s">
        <v>2708</v>
      </c>
      <c r="AW228" s="10" t="s">
        <v>2709</v>
      </c>
      <c r="AX228" s="13"/>
      <c r="AZ228" s="13">
        <v>1</v>
      </c>
      <c r="BB228" s="10">
        <v>0</v>
      </c>
      <c r="BC228" s="13">
        <v>40462</v>
      </c>
      <c r="BD228" s="13"/>
      <c r="BE228" s="10">
        <v>1</v>
      </c>
      <c r="BF228" s="10">
        <v>1</v>
      </c>
      <c r="BH228" s="13"/>
      <c r="BI228" s="13"/>
      <c r="BJ228" s="13"/>
      <c r="BK228" s="10">
        <v>0</v>
      </c>
      <c r="BQ228" s="10">
        <v>1</v>
      </c>
    </row>
    <row r="229" spans="1:69" x14ac:dyDescent="0.2">
      <c r="A229" s="10" t="str">
        <f>TRIM(Tabulka_Dotaz_z_SqlDivadla[[#This Row],[ID2]])</f>
        <v>01/230119</v>
      </c>
      <c r="B229" s="10" t="s">
        <v>2750</v>
      </c>
      <c r="D229" s="10" t="s">
        <v>3206</v>
      </c>
      <c r="E229" s="10" t="s">
        <v>163</v>
      </c>
      <c r="F229" s="10" t="s">
        <v>163</v>
      </c>
      <c r="G229" s="10" t="s">
        <v>1849</v>
      </c>
      <c r="H229" s="10" t="s">
        <v>782</v>
      </c>
      <c r="I229" s="10" t="s">
        <v>2269</v>
      </c>
      <c r="J229" s="10" t="s">
        <v>2751</v>
      </c>
      <c r="K229" s="10" t="s">
        <v>2752</v>
      </c>
      <c r="L229" s="10" t="s">
        <v>2753</v>
      </c>
      <c r="P229" s="10" t="s">
        <v>2521</v>
      </c>
      <c r="Q229" s="10" t="s">
        <v>2754</v>
      </c>
      <c r="R229" s="10" t="s">
        <v>2755</v>
      </c>
      <c r="U229" s="10" t="s">
        <v>163</v>
      </c>
      <c r="V229" s="10" t="s">
        <v>2756</v>
      </c>
      <c r="W229" s="10" t="s">
        <v>2757</v>
      </c>
      <c r="X229" s="10" t="s">
        <v>2758</v>
      </c>
      <c r="Y229" s="10" t="s">
        <v>2753</v>
      </c>
      <c r="AC229" s="10" t="s">
        <v>2759</v>
      </c>
      <c r="AD229" s="10" t="s">
        <v>2521</v>
      </c>
      <c r="AE229" s="10" t="s">
        <v>2760</v>
      </c>
      <c r="AI229" s="10" t="s">
        <v>2761</v>
      </c>
      <c r="AK229" s="10" t="s">
        <v>2762</v>
      </c>
      <c r="AR229" s="10" t="s">
        <v>2763</v>
      </c>
      <c r="AX229" s="13"/>
      <c r="AZ229" s="13"/>
      <c r="BB229" s="10">
        <v>0</v>
      </c>
      <c r="BC229" s="13">
        <v>40462</v>
      </c>
      <c r="BD229" s="13"/>
      <c r="BE229" s="10">
        <v>1</v>
      </c>
      <c r="BF229" s="10">
        <v>1</v>
      </c>
      <c r="BG229" s="10">
        <v>0</v>
      </c>
      <c r="BH229" s="13"/>
      <c r="BI229" s="13"/>
      <c r="BJ229" s="13"/>
      <c r="BK229" s="10">
        <v>0</v>
      </c>
      <c r="BL229" s="10">
        <v>0</v>
      </c>
    </row>
    <row r="230" spans="1:69" x14ac:dyDescent="0.2">
      <c r="A230" s="10" t="str">
        <f>TRIM(Tabulka_Dotaz_z_SqlDivadla[[#This Row],[ID2]])</f>
        <v>01/231411</v>
      </c>
      <c r="B230" s="10" t="s">
        <v>2764</v>
      </c>
      <c r="C230" s="10" t="s">
        <v>2765</v>
      </c>
      <c r="D230" s="10" t="s">
        <v>3289</v>
      </c>
      <c r="E230" s="10" t="s">
        <v>2766</v>
      </c>
      <c r="G230" s="10" t="s">
        <v>1737</v>
      </c>
      <c r="H230" s="10" t="s">
        <v>803</v>
      </c>
      <c r="I230" s="10" t="s">
        <v>1934</v>
      </c>
      <c r="J230" s="10" t="s">
        <v>2767</v>
      </c>
      <c r="K230" s="10" t="s">
        <v>2768</v>
      </c>
      <c r="L230" s="10" t="s">
        <v>2769</v>
      </c>
      <c r="P230" s="10" t="s">
        <v>1937</v>
      </c>
      <c r="Q230" s="10" t="s">
        <v>2770</v>
      </c>
      <c r="R230" s="10" t="s">
        <v>2771</v>
      </c>
      <c r="W230" s="10" t="s">
        <v>2772</v>
      </c>
      <c r="X230" s="10" t="s">
        <v>2773</v>
      </c>
      <c r="Y230" s="10" t="s">
        <v>2769</v>
      </c>
      <c r="AC230" s="10" t="s">
        <v>2774</v>
      </c>
      <c r="AD230" s="10" t="s">
        <v>1937</v>
      </c>
      <c r="AE230" s="10" t="s">
        <v>7277</v>
      </c>
      <c r="AF230" s="10" t="s">
        <v>2775</v>
      </c>
      <c r="AH230" s="10" t="s">
        <v>2776</v>
      </c>
      <c r="AI230" s="10" t="s">
        <v>7278</v>
      </c>
      <c r="AJ230" s="10" t="s">
        <v>2777</v>
      </c>
      <c r="AK230" s="10" t="s">
        <v>2778</v>
      </c>
      <c r="AR230" s="10" t="s">
        <v>2779</v>
      </c>
      <c r="AU230" s="10" t="s">
        <v>2780</v>
      </c>
      <c r="AX230" s="13"/>
      <c r="AZ230" s="13">
        <v>1</v>
      </c>
      <c r="BB230" s="10">
        <v>2</v>
      </c>
      <c r="BC230" s="13">
        <v>40847</v>
      </c>
      <c r="BD230" s="13"/>
      <c r="BE230" s="10">
        <v>1</v>
      </c>
      <c r="BF230" s="10">
        <v>1</v>
      </c>
      <c r="BH230" s="13"/>
      <c r="BI230" s="13"/>
      <c r="BJ230" s="13"/>
      <c r="BK230" s="10">
        <v>0</v>
      </c>
    </row>
    <row r="231" spans="1:69" x14ac:dyDescent="0.2">
      <c r="A231" s="10" t="str">
        <f>TRIM(Tabulka_Dotaz_z_SqlDivadla[[#This Row],[ID2]])</f>
        <v>01/232112</v>
      </c>
      <c r="B231" s="10" t="s">
        <v>2494</v>
      </c>
      <c r="C231" s="10" t="s">
        <v>2495</v>
      </c>
      <c r="D231" s="10" t="s">
        <v>3206</v>
      </c>
      <c r="G231" s="10" t="s">
        <v>1849</v>
      </c>
      <c r="H231" s="10" t="s">
        <v>782</v>
      </c>
      <c r="I231" s="10" t="s">
        <v>1823</v>
      </c>
      <c r="J231" s="10" t="s">
        <v>6039</v>
      </c>
      <c r="K231" s="10" t="s">
        <v>6040</v>
      </c>
      <c r="L231" s="10" t="s">
        <v>2496</v>
      </c>
      <c r="M231" s="10" t="s">
        <v>2497</v>
      </c>
      <c r="P231" s="10" t="s">
        <v>1752</v>
      </c>
      <c r="Q231" s="10" t="s">
        <v>2498</v>
      </c>
      <c r="R231" s="10" t="s">
        <v>2499</v>
      </c>
      <c r="V231" s="10" t="s">
        <v>2500</v>
      </c>
      <c r="W231" s="10" t="s">
        <v>6041</v>
      </c>
      <c r="X231" s="10" t="s">
        <v>6042</v>
      </c>
      <c r="Y231" s="10" t="s">
        <v>2496</v>
      </c>
      <c r="AC231" s="10" t="s">
        <v>2205</v>
      </c>
      <c r="AD231" s="10" t="s">
        <v>1752</v>
      </c>
      <c r="AE231" s="10" t="s">
        <v>6043</v>
      </c>
      <c r="AI231" s="10" t="s">
        <v>6044</v>
      </c>
      <c r="AJ231" s="10" t="s">
        <v>6045</v>
      </c>
      <c r="AK231" s="10" t="s">
        <v>2501</v>
      </c>
      <c r="AX231" s="13"/>
      <c r="AZ231" s="13">
        <v>1</v>
      </c>
      <c r="BA231" s="10" t="s">
        <v>2196</v>
      </c>
      <c r="BB231" s="10">
        <v>2</v>
      </c>
      <c r="BC231" s="13">
        <v>40462</v>
      </c>
      <c r="BD231" s="13">
        <v>39182</v>
      </c>
      <c r="BE231" s="10">
        <v>1</v>
      </c>
      <c r="BF231" s="10">
        <v>1</v>
      </c>
      <c r="BH231" s="13"/>
      <c r="BI231" s="13"/>
      <c r="BJ231" s="13"/>
      <c r="BK231" s="10">
        <v>0</v>
      </c>
    </row>
    <row r="232" spans="1:69" x14ac:dyDescent="0.2">
      <c r="A232" s="10" t="str">
        <f>TRIM(Tabulka_Dotaz_z_SqlDivadla[[#This Row],[ID2]])</f>
        <v>01/233313</v>
      </c>
      <c r="B232" s="10" t="s">
        <v>2826</v>
      </c>
      <c r="C232" s="10" t="s">
        <v>2827</v>
      </c>
      <c r="D232" s="10" t="s">
        <v>5085</v>
      </c>
      <c r="E232" s="10" t="s">
        <v>2679</v>
      </c>
      <c r="G232" s="10" t="s">
        <v>2025</v>
      </c>
      <c r="H232" s="10" t="s">
        <v>789</v>
      </c>
      <c r="I232" s="10" t="s">
        <v>2828</v>
      </c>
      <c r="J232" s="10" t="s">
        <v>2829</v>
      </c>
      <c r="K232" s="10" t="s">
        <v>2830</v>
      </c>
      <c r="L232" s="10" t="s">
        <v>2831</v>
      </c>
      <c r="M232" s="10" t="s">
        <v>2832</v>
      </c>
      <c r="P232" s="10" t="s">
        <v>1884</v>
      </c>
      <c r="Q232" s="10" t="s">
        <v>2833</v>
      </c>
      <c r="R232" s="10" t="s">
        <v>6046</v>
      </c>
      <c r="U232" s="10" t="s">
        <v>2834</v>
      </c>
      <c r="V232" s="10" t="s">
        <v>6047</v>
      </c>
      <c r="X232" s="10" t="s">
        <v>7279</v>
      </c>
      <c r="Y232" s="10" t="s">
        <v>2835</v>
      </c>
      <c r="AC232" s="10" t="s">
        <v>2836</v>
      </c>
      <c r="AD232" s="10" t="s">
        <v>1884</v>
      </c>
      <c r="AE232" s="10" t="s">
        <v>6048</v>
      </c>
      <c r="AH232" s="10" t="s">
        <v>7280</v>
      </c>
      <c r="AI232" s="10" t="s">
        <v>6049</v>
      </c>
      <c r="AK232" s="10" t="s">
        <v>2837</v>
      </c>
      <c r="AR232" s="10" t="s">
        <v>2838</v>
      </c>
      <c r="AX232" s="13"/>
      <c r="AZ232" s="13">
        <v>1</v>
      </c>
      <c r="BB232" s="10">
        <v>2</v>
      </c>
      <c r="BC232" s="13">
        <v>40462</v>
      </c>
      <c r="BD232" s="13"/>
      <c r="BE232" s="10">
        <v>1</v>
      </c>
      <c r="BF232" s="10">
        <v>1</v>
      </c>
      <c r="BH232" s="13"/>
      <c r="BI232" s="13"/>
      <c r="BJ232" s="13"/>
      <c r="BK232" s="10">
        <v>0</v>
      </c>
    </row>
    <row r="233" spans="1:69" x14ac:dyDescent="0.2">
      <c r="A233" s="10" t="str">
        <f>TRIM(Tabulka_Dotaz_z_SqlDivadla[[#This Row],[ID2]])</f>
        <v>01/234218</v>
      </c>
      <c r="B233" s="10" t="s">
        <v>2839</v>
      </c>
      <c r="C233" s="10" t="s">
        <v>2840</v>
      </c>
      <c r="D233" s="10" t="s">
        <v>3289</v>
      </c>
      <c r="G233" s="10" t="s">
        <v>1737</v>
      </c>
      <c r="H233" s="10" t="s">
        <v>804</v>
      </c>
      <c r="I233" s="10" t="s">
        <v>2386</v>
      </c>
      <c r="J233" s="10" t="s">
        <v>2841</v>
      </c>
      <c r="K233" s="10" t="s">
        <v>2842</v>
      </c>
      <c r="L233" s="10" t="s">
        <v>2843</v>
      </c>
      <c r="P233" s="10" t="s">
        <v>2844</v>
      </c>
      <c r="Q233" s="10" t="s">
        <v>2845</v>
      </c>
      <c r="R233" s="10" t="s">
        <v>2846</v>
      </c>
      <c r="V233" s="10" t="s">
        <v>2847</v>
      </c>
      <c r="W233" s="10" t="s">
        <v>2848</v>
      </c>
      <c r="X233" s="10" t="s">
        <v>2849</v>
      </c>
      <c r="Y233" s="10" t="s">
        <v>2843</v>
      </c>
      <c r="AC233" s="10" t="s">
        <v>2845</v>
      </c>
      <c r="AD233" s="10" t="s">
        <v>2844</v>
      </c>
      <c r="AE233" s="10" t="s">
        <v>2850</v>
      </c>
      <c r="AF233" s="10" t="s">
        <v>2851</v>
      </c>
      <c r="AH233" s="10" t="s">
        <v>2852</v>
      </c>
      <c r="AI233" s="10" t="s">
        <v>2853</v>
      </c>
      <c r="AK233" s="10" t="s">
        <v>2854</v>
      </c>
      <c r="AL233" s="10" t="s">
        <v>2855</v>
      </c>
      <c r="AM233" s="10" t="s">
        <v>2845</v>
      </c>
      <c r="AQ233" s="10" t="s">
        <v>2856</v>
      </c>
      <c r="AR233" s="10" t="s">
        <v>2857</v>
      </c>
      <c r="AV233" s="10" t="s">
        <v>2853</v>
      </c>
      <c r="AX233" s="13"/>
      <c r="AZ233" s="13">
        <v>1</v>
      </c>
      <c r="BB233" s="10">
        <v>0</v>
      </c>
      <c r="BC233" s="13">
        <v>40462</v>
      </c>
      <c r="BD233" s="13"/>
      <c r="BE233" s="10">
        <v>1</v>
      </c>
      <c r="BF233" s="10">
        <v>1</v>
      </c>
      <c r="BH233" s="13"/>
      <c r="BI233" s="13"/>
      <c r="BJ233" s="13"/>
      <c r="BK233" s="10">
        <v>0</v>
      </c>
    </row>
    <row r="234" spans="1:69" x14ac:dyDescent="0.2">
      <c r="A234" s="10" t="str">
        <f>TRIM(Tabulka_Dotaz_z_SqlDivadla[[#This Row],[ID2]])</f>
        <v>01/235525</v>
      </c>
      <c r="B234" s="10" t="s">
        <v>2911</v>
      </c>
      <c r="D234" s="10" t="s">
        <v>5085</v>
      </c>
      <c r="G234" s="10" t="s">
        <v>2025</v>
      </c>
      <c r="H234" s="10" t="s">
        <v>823</v>
      </c>
      <c r="I234" s="10" t="s">
        <v>2912</v>
      </c>
      <c r="J234" s="10" t="s">
        <v>2913</v>
      </c>
      <c r="K234" s="10" t="s">
        <v>2914</v>
      </c>
      <c r="L234" s="10" t="s">
        <v>2915</v>
      </c>
      <c r="P234" s="10" t="s">
        <v>2916</v>
      </c>
      <c r="Q234" s="10" t="s">
        <v>2917</v>
      </c>
      <c r="R234" s="10" t="s">
        <v>2918</v>
      </c>
      <c r="S234" s="10" t="s">
        <v>2919</v>
      </c>
      <c r="V234" s="10" t="s">
        <v>2920</v>
      </c>
      <c r="W234" s="10" t="s">
        <v>7281</v>
      </c>
      <c r="X234" s="10" t="s">
        <v>2921</v>
      </c>
      <c r="Y234" s="10" t="s">
        <v>2915</v>
      </c>
      <c r="AC234" s="10" t="s">
        <v>2917</v>
      </c>
      <c r="AD234" s="10" t="s">
        <v>2916</v>
      </c>
      <c r="AE234" s="10" t="s">
        <v>2922</v>
      </c>
      <c r="AF234" s="10" t="s">
        <v>2919</v>
      </c>
      <c r="AI234" s="10" t="s">
        <v>2923</v>
      </c>
      <c r="AJ234" s="10" t="s">
        <v>1725</v>
      </c>
      <c r="AK234" s="10" t="s">
        <v>2924</v>
      </c>
      <c r="AL234" s="10" t="s">
        <v>2915</v>
      </c>
      <c r="AM234" s="10" t="s">
        <v>2917</v>
      </c>
      <c r="AQ234" s="10" t="s">
        <v>2925</v>
      </c>
      <c r="AR234" s="10" t="s">
        <v>2926</v>
      </c>
      <c r="AS234" s="10" t="s">
        <v>2919</v>
      </c>
      <c r="AV234" s="10" t="s">
        <v>2923</v>
      </c>
      <c r="AW234" s="10" t="s">
        <v>1725</v>
      </c>
      <c r="AX234" s="13"/>
      <c r="AZ234" s="13">
        <v>40870</v>
      </c>
      <c r="BB234" s="10">
        <v>0</v>
      </c>
      <c r="BC234" s="13">
        <v>40870</v>
      </c>
      <c r="BD234" s="13">
        <v>39470</v>
      </c>
      <c r="BE234" s="10">
        <v>1</v>
      </c>
      <c r="BF234" s="10">
        <v>0</v>
      </c>
      <c r="BH234" s="13"/>
      <c r="BI234" s="13"/>
      <c r="BJ234" s="13"/>
      <c r="BK234" s="10">
        <v>1</v>
      </c>
      <c r="BO234" s="10">
        <v>0</v>
      </c>
      <c r="BP234" s="10">
        <v>0</v>
      </c>
      <c r="BQ234" s="10">
        <v>0</v>
      </c>
    </row>
    <row r="235" spans="1:69" x14ac:dyDescent="0.2">
      <c r="A235" s="10" t="str">
        <f>TRIM(Tabulka_Dotaz_z_SqlDivadla[[#This Row],[ID2]])</f>
        <v>01/236118</v>
      </c>
      <c r="B235" s="10" t="s">
        <v>2927</v>
      </c>
      <c r="C235" s="10" t="s">
        <v>2928</v>
      </c>
      <c r="D235" s="10" t="s">
        <v>3206</v>
      </c>
      <c r="G235" s="10" t="s">
        <v>1849</v>
      </c>
      <c r="H235" s="10" t="s">
        <v>782</v>
      </c>
      <c r="I235" s="10" t="s">
        <v>2453</v>
      </c>
      <c r="J235" s="10" t="s">
        <v>2929</v>
      </c>
      <c r="K235" s="10" t="s">
        <v>2930</v>
      </c>
      <c r="L235" s="10" t="s">
        <v>2931</v>
      </c>
      <c r="P235" s="10" t="s">
        <v>2932</v>
      </c>
      <c r="Q235" s="10" t="s">
        <v>2933</v>
      </c>
      <c r="R235" s="10" t="s">
        <v>2934</v>
      </c>
      <c r="V235" s="10" t="s">
        <v>2935</v>
      </c>
      <c r="X235" s="10" t="s">
        <v>2936</v>
      </c>
      <c r="Y235" s="10" t="s">
        <v>2931</v>
      </c>
      <c r="AC235" s="10" t="s">
        <v>2463</v>
      </c>
      <c r="AD235" s="10" t="s">
        <v>2932</v>
      </c>
      <c r="AE235" s="10" t="s">
        <v>6050</v>
      </c>
      <c r="AF235" s="10" t="s">
        <v>7282</v>
      </c>
      <c r="AI235" s="10" t="s">
        <v>2937</v>
      </c>
      <c r="AJ235" s="10" t="s">
        <v>1725</v>
      </c>
      <c r="AK235" s="10" t="s">
        <v>2938</v>
      </c>
      <c r="AR235" s="10" t="s">
        <v>2939</v>
      </c>
      <c r="AX235" s="13"/>
      <c r="AZ235" s="13">
        <v>1</v>
      </c>
      <c r="BB235" s="10">
        <v>0</v>
      </c>
      <c r="BC235" s="13">
        <v>40828</v>
      </c>
      <c r="BD235" s="13"/>
      <c r="BE235" s="10">
        <v>1</v>
      </c>
      <c r="BF235" s="10">
        <v>1</v>
      </c>
      <c r="BH235" s="13"/>
      <c r="BI235" s="13"/>
      <c r="BJ235" s="13"/>
      <c r="BK235" s="10">
        <v>0</v>
      </c>
    </row>
    <row r="236" spans="1:69" x14ac:dyDescent="0.2">
      <c r="A236" s="10" t="str">
        <f>TRIM(Tabulka_Dotaz_z_SqlDivadla[[#This Row],[ID2]])</f>
        <v>01/23711A</v>
      </c>
      <c r="B236" s="10" t="s">
        <v>2976</v>
      </c>
      <c r="C236" s="10" t="s">
        <v>2977</v>
      </c>
      <c r="D236" s="10" t="s">
        <v>3206</v>
      </c>
      <c r="G236" s="10" t="s">
        <v>1849</v>
      </c>
      <c r="H236" s="10" t="s">
        <v>782</v>
      </c>
      <c r="I236" s="10" t="s">
        <v>2132</v>
      </c>
      <c r="J236" s="10" t="s">
        <v>2978</v>
      </c>
      <c r="K236" s="10" t="s">
        <v>2979</v>
      </c>
      <c r="L236" s="10" t="s">
        <v>2980</v>
      </c>
      <c r="P236" s="10" t="s">
        <v>2886</v>
      </c>
      <c r="Q236" s="10" t="s">
        <v>2981</v>
      </c>
      <c r="R236" s="10" t="s">
        <v>2982</v>
      </c>
      <c r="S236" s="10" t="s">
        <v>6051</v>
      </c>
      <c r="V236" s="10" t="s">
        <v>2983</v>
      </c>
      <c r="X236" s="10" t="s">
        <v>2984</v>
      </c>
      <c r="Y236" s="10" t="s">
        <v>2980</v>
      </c>
      <c r="AC236" s="10" t="s">
        <v>2985</v>
      </c>
      <c r="AD236" s="10" t="s">
        <v>2886</v>
      </c>
      <c r="AE236" s="10" t="s">
        <v>2986</v>
      </c>
      <c r="AF236" s="10" t="s">
        <v>6051</v>
      </c>
      <c r="AI236" s="10" t="s">
        <v>2987</v>
      </c>
      <c r="AJ236" s="10" t="s">
        <v>1725</v>
      </c>
      <c r="AK236" s="10" t="s">
        <v>2988</v>
      </c>
      <c r="AR236" s="10" t="s">
        <v>2989</v>
      </c>
      <c r="AX236" s="13"/>
      <c r="AZ236" s="13">
        <v>1</v>
      </c>
      <c r="BB236" s="10">
        <v>0</v>
      </c>
      <c r="BC236" s="13">
        <v>40462</v>
      </c>
      <c r="BD236" s="13"/>
      <c r="BE236" s="10">
        <v>1</v>
      </c>
      <c r="BF236" s="10">
        <v>1</v>
      </c>
      <c r="BH236" s="13"/>
      <c r="BI236" s="13"/>
      <c r="BJ236" s="13"/>
      <c r="BK236" s="10">
        <v>0</v>
      </c>
    </row>
    <row r="237" spans="1:69" x14ac:dyDescent="0.2">
      <c r="A237" s="10" t="str">
        <f>TRIM(Tabulka_Dotaz_z_SqlDivadla[[#This Row],[ID2]])</f>
        <v>01/238114</v>
      </c>
      <c r="B237" s="10" t="s">
        <v>2990</v>
      </c>
      <c r="C237" s="10" t="s">
        <v>2991</v>
      </c>
      <c r="D237" s="10" t="s">
        <v>3206</v>
      </c>
      <c r="G237" s="10" t="s">
        <v>1849</v>
      </c>
      <c r="H237" s="10" t="s">
        <v>782</v>
      </c>
      <c r="I237" s="10" t="s">
        <v>2111</v>
      </c>
      <c r="J237" s="10" t="s">
        <v>2992</v>
      </c>
      <c r="K237" s="10" t="s">
        <v>2993</v>
      </c>
      <c r="L237" s="10" t="s">
        <v>2994</v>
      </c>
      <c r="P237" s="10" t="s">
        <v>2114</v>
      </c>
      <c r="Q237" s="10" t="s">
        <v>2115</v>
      </c>
      <c r="R237" s="10" t="s">
        <v>6052</v>
      </c>
      <c r="S237" s="10" t="s">
        <v>2995</v>
      </c>
      <c r="V237" s="10" t="s">
        <v>2996</v>
      </c>
      <c r="X237" s="10" t="s">
        <v>7289</v>
      </c>
      <c r="Y237" s="10" t="s">
        <v>2994</v>
      </c>
      <c r="AC237" s="10" t="s">
        <v>2121</v>
      </c>
      <c r="AD237" s="10" t="s">
        <v>2114</v>
      </c>
      <c r="AE237" s="10" t="s">
        <v>7290</v>
      </c>
      <c r="AF237" s="10" t="s">
        <v>7291</v>
      </c>
      <c r="AI237" s="10" t="s">
        <v>7292</v>
      </c>
      <c r="AJ237" s="10" t="s">
        <v>7293</v>
      </c>
      <c r="AK237" s="10" t="s">
        <v>2997</v>
      </c>
      <c r="AR237" s="10" t="s">
        <v>2998</v>
      </c>
      <c r="AX237" s="13"/>
      <c r="AZ237" s="13">
        <v>1</v>
      </c>
      <c r="BB237" s="10">
        <v>0</v>
      </c>
      <c r="BC237" s="13">
        <v>40828</v>
      </c>
      <c r="BD237" s="13"/>
      <c r="BE237" s="10">
        <v>1</v>
      </c>
      <c r="BF237" s="10">
        <v>1</v>
      </c>
      <c r="BH237" s="13"/>
      <c r="BI237" s="13"/>
      <c r="BJ237" s="13"/>
      <c r="BK237" s="10">
        <v>0</v>
      </c>
    </row>
    <row r="238" spans="1:69" x14ac:dyDescent="0.2">
      <c r="A238" s="10" t="str">
        <f>TRIM(Tabulka_Dotaz_z_SqlDivadla[[#This Row],[ID2]])</f>
        <v>01/239622</v>
      </c>
      <c r="B238" s="10" t="s">
        <v>3044</v>
      </c>
      <c r="C238" s="10" t="s">
        <v>3045</v>
      </c>
      <c r="D238" s="10" t="s">
        <v>3217</v>
      </c>
      <c r="G238" s="10" t="s">
        <v>1887</v>
      </c>
      <c r="H238" s="10" t="s">
        <v>786</v>
      </c>
      <c r="I238" s="10" t="s">
        <v>1868</v>
      </c>
      <c r="J238" s="10" t="s">
        <v>3046</v>
      </c>
      <c r="K238" s="10" t="s">
        <v>3047</v>
      </c>
      <c r="L238" s="10" t="s">
        <v>3048</v>
      </c>
      <c r="P238" s="10" t="s">
        <v>3042</v>
      </c>
      <c r="Q238" s="10" t="s">
        <v>3049</v>
      </c>
      <c r="R238" s="10" t="s">
        <v>3050</v>
      </c>
      <c r="V238" s="10" t="s">
        <v>3051</v>
      </c>
      <c r="X238" s="10" t="s">
        <v>3052</v>
      </c>
      <c r="Y238" s="10" t="s">
        <v>3048</v>
      </c>
      <c r="AC238" s="10" t="s">
        <v>2411</v>
      </c>
      <c r="AD238" s="10" t="s">
        <v>3042</v>
      </c>
      <c r="AE238" s="10" t="s">
        <v>3053</v>
      </c>
      <c r="AF238" s="10" t="s">
        <v>6053</v>
      </c>
      <c r="AI238" s="10" t="s">
        <v>7294</v>
      </c>
      <c r="AJ238" s="10" t="s">
        <v>7295</v>
      </c>
      <c r="AK238" s="10" t="s">
        <v>3054</v>
      </c>
      <c r="AR238" s="10" t="s">
        <v>3055</v>
      </c>
      <c r="AX238" s="13"/>
      <c r="AZ238" s="13">
        <v>1</v>
      </c>
      <c r="BB238" s="10">
        <v>0</v>
      </c>
      <c r="BC238" s="13">
        <v>40829</v>
      </c>
      <c r="BD238" s="13"/>
      <c r="BE238" s="10">
        <v>1</v>
      </c>
      <c r="BF238" s="10">
        <v>1</v>
      </c>
      <c r="BH238" s="13"/>
      <c r="BI238" s="13"/>
      <c r="BJ238" s="13"/>
      <c r="BK238" s="10">
        <v>0</v>
      </c>
    </row>
    <row r="239" spans="1:69" x14ac:dyDescent="0.2">
      <c r="A239" s="10" t="str">
        <f>TRIM(Tabulka_Dotaz_z_SqlDivadla[[#This Row],[ID2]])</f>
        <v>01/240625</v>
      </c>
      <c r="B239" s="10" t="s">
        <v>3056</v>
      </c>
      <c r="D239" s="10" t="s">
        <v>3217</v>
      </c>
      <c r="G239" s="10" t="s">
        <v>1887</v>
      </c>
      <c r="H239" s="10" t="s">
        <v>786</v>
      </c>
      <c r="I239" s="10" t="s">
        <v>3057</v>
      </c>
      <c r="J239" s="10" t="s">
        <v>3058</v>
      </c>
      <c r="K239" s="10" t="s">
        <v>7296</v>
      </c>
      <c r="L239" s="10" t="s">
        <v>7297</v>
      </c>
      <c r="P239" s="10" t="s">
        <v>3060</v>
      </c>
      <c r="Q239" s="10" t="s">
        <v>7298</v>
      </c>
      <c r="R239" s="10" t="s">
        <v>3061</v>
      </c>
      <c r="V239" s="10" t="s">
        <v>3062</v>
      </c>
      <c r="W239" s="10" t="s">
        <v>3063</v>
      </c>
      <c r="X239" s="10" t="s">
        <v>6054</v>
      </c>
      <c r="Y239" s="10" t="s">
        <v>3059</v>
      </c>
      <c r="AC239" s="10" t="s">
        <v>3064</v>
      </c>
      <c r="AD239" s="10" t="s">
        <v>3060</v>
      </c>
      <c r="AE239" s="10" t="s">
        <v>3065</v>
      </c>
      <c r="AI239" s="10" t="s">
        <v>7299</v>
      </c>
      <c r="AJ239" s="10" t="s">
        <v>7300</v>
      </c>
      <c r="AK239" s="10" t="s">
        <v>3066</v>
      </c>
      <c r="AR239" s="10" t="s">
        <v>3067</v>
      </c>
      <c r="AX239" s="13"/>
      <c r="AZ239" s="13">
        <v>1</v>
      </c>
      <c r="BB239" s="10">
        <v>0</v>
      </c>
      <c r="BC239" s="13">
        <v>40870</v>
      </c>
      <c r="BD239" s="13"/>
      <c r="BE239" s="10">
        <v>1</v>
      </c>
      <c r="BF239" s="10">
        <v>1</v>
      </c>
      <c r="BH239" s="13"/>
      <c r="BI239" s="13"/>
      <c r="BJ239" s="13"/>
      <c r="BK239" s="10">
        <v>0</v>
      </c>
    </row>
    <row r="240" spans="1:69" x14ac:dyDescent="0.2">
      <c r="A240" s="10" t="str">
        <f>TRIM(Tabulka_Dotaz_z_SqlDivadla[[#This Row],[ID2]])</f>
        <v>01/241534</v>
      </c>
      <c r="B240" s="10" t="s">
        <v>3092</v>
      </c>
      <c r="C240" s="10" t="s">
        <v>3093</v>
      </c>
      <c r="D240" s="10" t="s">
        <v>5085</v>
      </c>
      <c r="G240" s="10" t="s">
        <v>2025</v>
      </c>
      <c r="H240" s="10" t="s">
        <v>791</v>
      </c>
      <c r="I240" s="10" t="s">
        <v>3094</v>
      </c>
      <c r="J240" s="10" t="s">
        <v>6055</v>
      </c>
      <c r="K240" s="10" t="s">
        <v>6056</v>
      </c>
      <c r="L240" s="10" t="s">
        <v>3095</v>
      </c>
      <c r="P240" s="10" t="s">
        <v>3096</v>
      </c>
      <c r="Q240" s="10" t="s">
        <v>3097</v>
      </c>
      <c r="R240" s="10" t="s">
        <v>3098</v>
      </c>
      <c r="S240" s="10" t="s">
        <v>3099</v>
      </c>
      <c r="V240" s="10" t="s">
        <v>3100</v>
      </c>
      <c r="W240" s="10" t="s">
        <v>1725</v>
      </c>
      <c r="X240" s="10" t="s">
        <v>6057</v>
      </c>
      <c r="Y240" s="10" t="s">
        <v>3095</v>
      </c>
      <c r="AC240" s="10" t="s">
        <v>3101</v>
      </c>
      <c r="AD240" s="10" t="s">
        <v>3096</v>
      </c>
      <c r="AE240" s="10" t="s">
        <v>6058</v>
      </c>
      <c r="AF240" s="10" t="s">
        <v>6059</v>
      </c>
      <c r="AI240" s="10" t="s">
        <v>3102</v>
      </c>
      <c r="AJ240" s="10" t="s">
        <v>3103</v>
      </c>
      <c r="AK240" s="10" t="s">
        <v>3104</v>
      </c>
      <c r="AR240" s="10" t="s">
        <v>3105</v>
      </c>
      <c r="AX240" s="13"/>
      <c r="AZ240" s="13">
        <v>1</v>
      </c>
      <c r="BB240" s="10">
        <v>0</v>
      </c>
      <c r="BC240" s="13">
        <v>40847</v>
      </c>
      <c r="BD240" s="13"/>
      <c r="BE240" s="10">
        <v>1</v>
      </c>
      <c r="BF240" s="10">
        <v>1</v>
      </c>
      <c r="BH240" s="13"/>
      <c r="BI240" s="13"/>
      <c r="BJ240" s="13"/>
      <c r="BK240" s="10">
        <v>0</v>
      </c>
    </row>
    <row r="241" spans="1:69" x14ac:dyDescent="0.2">
      <c r="A241" s="10" t="str">
        <f>TRIM(Tabulka_Dotaz_z_SqlDivadla[[#This Row],[ID2]])</f>
        <v>01/242514</v>
      </c>
      <c r="B241" s="10" t="s">
        <v>3106</v>
      </c>
      <c r="C241" s="10" t="s">
        <v>3107</v>
      </c>
      <c r="D241" s="10" t="s">
        <v>3289</v>
      </c>
      <c r="E241" s="10" t="s">
        <v>163</v>
      </c>
      <c r="F241" s="10" t="s">
        <v>163</v>
      </c>
      <c r="G241" s="10" t="s">
        <v>1737</v>
      </c>
      <c r="H241" s="10" t="s">
        <v>809</v>
      </c>
      <c r="I241" s="10" t="s">
        <v>3108</v>
      </c>
      <c r="J241" s="10" t="s">
        <v>3109</v>
      </c>
      <c r="K241" s="10" t="s">
        <v>3110</v>
      </c>
      <c r="L241" s="10" t="s">
        <v>3111</v>
      </c>
      <c r="P241" s="10" t="s">
        <v>3112</v>
      </c>
      <c r="Q241" s="10" t="s">
        <v>3113</v>
      </c>
      <c r="R241" s="10" t="s">
        <v>3114</v>
      </c>
      <c r="S241" s="10" t="s">
        <v>2436</v>
      </c>
      <c r="U241" s="10" t="s">
        <v>163</v>
      </c>
      <c r="V241" s="10" t="s">
        <v>3115</v>
      </c>
      <c r="W241" s="10" t="s">
        <v>3116</v>
      </c>
      <c r="X241" s="10" t="s">
        <v>6060</v>
      </c>
      <c r="Y241" s="10" t="s">
        <v>3111</v>
      </c>
      <c r="AC241" s="10" t="s">
        <v>3117</v>
      </c>
      <c r="AD241" s="10" t="s">
        <v>3112</v>
      </c>
      <c r="AE241" s="10" t="s">
        <v>3118</v>
      </c>
      <c r="AF241" s="10" t="s">
        <v>7311</v>
      </c>
      <c r="AH241" s="10" t="s">
        <v>7312</v>
      </c>
      <c r="AI241" s="10" t="s">
        <v>7313</v>
      </c>
      <c r="AJ241" s="10" t="s">
        <v>7314</v>
      </c>
      <c r="AK241" s="10" t="s">
        <v>3120</v>
      </c>
      <c r="AL241" s="10" t="s">
        <v>3111</v>
      </c>
      <c r="AM241" s="10" t="s">
        <v>3117</v>
      </c>
      <c r="AQ241" s="10" t="s">
        <v>3121</v>
      </c>
      <c r="AR241" s="10" t="s">
        <v>3122</v>
      </c>
      <c r="AV241" s="10" t="s">
        <v>3119</v>
      </c>
      <c r="AX241" s="13"/>
      <c r="AZ241" s="13"/>
      <c r="BB241" s="10">
        <v>2</v>
      </c>
      <c r="BC241" s="13">
        <v>40847</v>
      </c>
      <c r="BD241" s="13"/>
      <c r="BE241" s="10">
        <v>1</v>
      </c>
      <c r="BF241" s="10">
        <v>1</v>
      </c>
      <c r="BG241" s="10">
        <v>0</v>
      </c>
      <c r="BH241" s="13"/>
      <c r="BI241" s="13"/>
      <c r="BJ241" s="13"/>
      <c r="BK241" s="10">
        <v>0</v>
      </c>
      <c r="BL241" s="10">
        <v>0</v>
      </c>
    </row>
    <row r="242" spans="1:69" x14ac:dyDescent="0.2">
      <c r="A242" s="10" t="str">
        <f>TRIM(Tabulka_Dotaz_z_SqlDivadla[[#This Row],[ID2]])</f>
        <v>01/243114</v>
      </c>
      <c r="B242" s="10" t="s">
        <v>3136</v>
      </c>
      <c r="C242" s="10" t="s">
        <v>3137</v>
      </c>
      <c r="D242" s="10" t="s">
        <v>3206</v>
      </c>
      <c r="G242" s="10" t="s">
        <v>1849</v>
      </c>
      <c r="H242" s="10" t="s">
        <v>782</v>
      </c>
      <c r="I242" s="10" t="s">
        <v>2111</v>
      </c>
      <c r="J242" s="10" t="s">
        <v>3138</v>
      </c>
      <c r="K242" s="10" t="s">
        <v>3139</v>
      </c>
      <c r="L242" s="10" t="s">
        <v>3140</v>
      </c>
      <c r="P242" s="10" t="s">
        <v>2114</v>
      </c>
      <c r="Q242" s="10" t="s">
        <v>2115</v>
      </c>
      <c r="R242" s="10" t="s">
        <v>3141</v>
      </c>
      <c r="V242" s="10" t="s">
        <v>3142</v>
      </c>
      <c r="X242" s="10" t="s">
        <v>3143</v>
      </c>
      <c r="Y242" s="10" t="s">
        <v>3140</v>
      </c>
      <c r="AC242" s="10" t="s">
        <v>2121</v>
      </c>
      <c r="AD242" s="10" t="s">
        <v>2114</v>
      </c>
      <c r="AE242" s="10" t="s">
        <v>3144</v>
      </c>
      <c r="AI242" s="10" t="s">
        <v>7315</v>
      </c>
      <c r="AJ242" s="10" t="s">
        <v>7316</v>
      </c>
      <c r="AK242" s="10" t="s">
        <v>3145</v>
      </c>
      <c r="AR242" s="10" t="s">
        <v>3146</v>
      </c>
      <c r="AX242" s="13"/>
      <c r="AZ242" s="13">
        <v>1</v>
      </c>
      <c r="BB242" s="10">
        <v>0</v>
      </c>
      <c r="BC242" s="13">
        <v>40462</v>
      </c>
      <c r="BD242" s="13"/>
      <c r="BE242" s="10">
        <v>1</v>
      </c>
      <c r="BF242" s="10">
        <v>1</v>
      </c>
      <c r="BH242" s="13"/>
      <c r="BI242" s="13"/>
      <c r="BJ242" s="13"/>
      <c r="BK242" s="10">
        <v>0</v>
      </c>
    </row>
    <row r="243" spans="1:69" x14ac:dyDescent="0.2">
      <c r="A243" s="10" t="str">
        <f>TRIM(Tabulka_Dotaz_z_SqlDivadla[[#This Row],[ID2]])</f>
        <v>01/244623</v>
      </c>
      <c r="B243" s="10" t="s">
        <v>3147</v>
      </c>
      <c r="C243" s="10" t="s">
        <v>3148</v>
      </c>
      <c r="D243" s="10" t="s">
        <v>3206</v>
      </c>
      <c r="G243" s="10" t="s">
        <v>1849</v>
      </c>
      <c r="H243" s="10" t="s">
        <v>786</v>
      </c>
      <c r="I243" s="10" t="s">
        <v>3149</v>
      </c>
      <c r="J243" s="10" t="s">
        <v>3150</v>
      </c>
      <c r="K243" s="10" t="s">
        <v>3151</v>
      </c>
      <c r="L243" s="10" t="s">
        <v>3152</v>
      </c>
      <c r="P243" s="10" t="s">
        <v>3153</v>
      </c>
      <c r="Q243" s="10" t="s">
        <v>3154</v>
      </c>
      <c r="R243" s="10" t="s">
        <v>3155</v>
      </c>
      <c r="V243" s="10" t="s">
        <v>3156</v>
      </c>
      <c r="X243" s="10" t="s">
        <v>3157</v>
      </c>
      <c r="Y243" s="10" t="s">
        <v>3152</v>
      </c>
      <c r="AC243" s="10" t="s">
        <v>3158</v>
      </c>
      <c r="AD243" s="10" t="s">
        <v>3153</v>
      </c>
      <c r="AE243" s="10" t="s">
        <v>3159</v>
      </c>
      <c r="AI243" s="10" t="s">
        <v>3160</v>
      </c>
      <c r="AJ243" s="10" t="s">
        <v>1725</v>
      </c>
      <c r="AK243" s="10" t="s">
        <v>3161</v>
      </c>
      <c r="AR243" s="10" t="s">
        <v>3162</v>
      </c>
      <c r="AX243" s="13"/>
      <c r="AZ243" s="13">
        <v>1</v>
      </c>
      <c r="BB243" s="10">
        <v>0</v>
      </c>
      <c r="BC243" s="13">
        <v>40462</v>
      </c>
      <c r="BD243" s="13"/>
      <c r="BE243" s="10">
        <v>1</v>
      </c>
      <c r="BF243" s="10">
        <v>1</v>
      </c>
      <c r="BH243" s="13"/>
      <c r="BI243" s="13"/>
      <c r="BJ243" s="13"/>
      <c r="BK243" s="10">
        <v>0</v>
      </c>
    </row>
    <row r="244" spans="1:69" x14ac:dyDescent="0.2">
      <c r="A244" s="10" t="str">
        <f>TRIM(Tabulka_Dotaz_z_SqlDivadla[[#This Row],[ID2]])</f>
        <v>01/245514</v>
      </c>
      <c r="B244" s="10" t="s">
        <v>3204</v>
      </c>
      <c r="C244" s="10" t="s">
        <v>3205</v>
      </c>
      <c r="D244" s="10" t="s">
        <v>3206</v>
      </c>
      <c r="G244" s="10" t="s">
        <v>1849</v>
      </c>
      <c r="H244" s="10" t="s">
        <v>809</v>
      </c>
      <c r="I244" s="10" t="s">
        <v>3108</v>
      </c>
      <c r="J244" s="10" t="s">
        <v>3207</v>
      </c>
      <c r="K244" s="10" t="s">
        <v>3208</v>
      </c>
      <c r="L244" s="10" t="s">
        <v>3209</v>
      </c>
      <c r="P244" s="10" t="s">
        <v>3112</v>
      </c>
      <c r="Q244" s="10" t="s">
        <v>3113</v>
      </c>
      <c r="R244" s="10" t="s">
        <v>3210</v>
      </c>
      <c r="V244" s="10" t="s">
        <v>3211</v>
      </c>
      <c r="W244" s="10" t="s">
        <v>3212</v>
      </c>
      <c r="X244" s="10" t="s">
        <v>7317</v>
      </c>
      <c r="Y244" s="10" t="s">
        <v>3209</v>
      </c>
      <c r="AC244" s="10" t="s">
        <v>3117</v>
      </c>
      <c r="AD244" s="10" t="s">
        <v>3112</v>
      </c>
      <c r="AE244" s="10" t="s">
        <v>3213</v>
      </c>
      <c r="AI244" s="10" t="s">
        <v>7318</v>
      </c>
      <c r="AJ244" s="10" t="s">
        <v>3214</v>
      </c>
      <c r="AK244" s="10" t="s">
        <v>3215</v>
      </c>
      <c r="AX244" s="13"/>
      <c r="AZ244" s="13">
        <v>1</v>
      </c>
      <c r="BB244" s="10">
        <v>0</v>
      </c>
      <c r="BC244" s="13">
        <v>40462</v>
      </c>
      <c r="BD244" s="13">
        <v>1</v>
      </c>
      <c r="BE244" s="10">
        <v>1</v>
      </c>
      <c r="BF244" s="10">
        <v>1</v>
      </c>
      <c r="BG244" s="10">
        <v>0</v>
      </c>
      <c r="BH244" s="13">
        <v>1</v>
      </c>
      <c r="BI244" s="13">
        <v>1</v>
      </c>
      <c r="BJ244" s="13">
        <v>1</v>
      </c>
      <c r="BK244" s="10">
        <v>0</v>
      </c>
      <c r="BL244" s="10">
        <v>0</v>
      </c>
      <c r="BN244" s="10">
        <v>0</v>
      </c>
      <c r="BO244" s="10">
        <v>0</v>
      </c>
      <c r="BP244" s="10">
        <v>0</v>
      </c>
      <c r="BQ244" s="10">
        <v>0</v>
      </c>
    </row>
    <row r="245" spans="1:69" x14ac:dyDescent="0.2">
      <c r="A245" s="10" t="str">
        <f>TRIM(Tabulka_Dotaz_z_SqlDivadla[[#This Row],[ID2]])</f>
        <v>01/246513</v>
      </c>
      <c r="B245" s="10" t="s">
        <v>3216</v>
      </c>
      <c r="D245" s="10" t="s">
        <v>3217</v>
      </c>
      <c r="G245" s="10" t="s">
        <v>1887</v>
      </c>
      <c r="H245" s="10" t="s">
        <v>809</v>
      </c>
      <c r="I245" s="10" t="s">
        <v>3218</v>
      </c>
      <c r="J245" s="10" t="s">
        <v>3219</v>
      </c>
      <c r="K245" s="10" t="s">
        <v>3220</v>
      </c>
      <c r="L245" s="10" t="s">
        <v>3221</v>
      </c>
      <c r="P245" s="10" t="s">
        <v>3222</v>
      </c>
      <c r="Q245" s="10" t="s">
        <v>3223</v>
      </c>
      <c r="R245" s="10" t="s">
        <v>3224</v>
      </c>
      <c r="V245" s="10" t="s">
        <v>3225</v>
      </c>
      <c r="X245" s="10" t="s">
        <v>3226</v>
      </c>
      <c r="Y245" s="10" t="s">
        <v>3221</v>
      </c>
      <c r="AC245" s="10" t="s">
        <v>3227</v>
      </c>
      <c r="AD245" s="10" t="s">
        <v>3222</v>
      </c>
      <c r="AE245" s="10" t="s">
        <v>3228</v>
      </c>
      <c r="AI245" s="10" t="s">
        <v>3229</v>
      </c>
      <c r="AK245" s="10" t="s">
        <v>3230</v>
      </c>
      <c r="AR245" s="10" t="s">
        <v>3231</v>
      </c>
      <c r="AV245" s="10" t="s">
        <v>3229</v>
      </c>
      <c r="AX245" s="13"/>
      <c r="AZ245" s="13"/>
      <c r="BB245" s="10">
        <v>0</v>
      </c>
      <c r="BC245" s="13">
        <v>40462</v>
      </c>
      <c r="BD245" s="13">
        <v>1</v>
      </c>
      <c r="BE245" s="10">
        <v>0</v>
      </c>
      <c r="BF245" s="10">
        <v>0</v>
      </c>
      <c r="BG245" s="10">
        <v>0</v>
      </c>
      <c r="BH245" s="13">
        <v>1</v>
      </c>
      <c r="BI245" s="13">
        <v>1</v>
      </c>
      <c r="BJ245" s="13">
        <v>1</v>
      </c>
      <c r="BK245" s="10">
        <v>0</v>
      </c>
      <c r="BL245" s="10">
        <v>0</v>
      </c>
      <c r="BN245" s="10">
        <v>0</v>
      </c>
      <c r="BO245" s="10">
        <v>0</v>
      </c>
      <c r="BP245" s="10">
        <v>0</v>
      </c>
      <c r="BQ245" s="10">
        <v>0</v>
      </c>
    </row>
    <row r="246" spans="1:69" x14ac:dyDescent="0.2">
      <c r="A246" s="10" t="str">
        <f>TRIM(Tabulka_Dotaz_z_SqlDivadla[[#This Row],[ID2]])</f>
        <v>01/247218</v>
      </c>
      <c r="B246" s="10" t="s">
        <v>3274</v>
      </c>
      <c r="C246" s="10" t="s">
        <v>3275</v>
      </c>
      <c r="D246" s="10" t="s">
        <v>3217</v>
      </c>
      <c r="G246" s="10" t="s">
        <v>1887</v>
      </c>
      <c r="H246" s="10" t="s">
        <v>804</v>
      </c>
      <c r="I246" s="10" t="s">
        <v>2386</v>
      </c>
      <c r="J246" s="10" t="s">
        <v>3276</v>
      </c>
      <c r="K246" s="10" t="s">
        <v>3277</v>
      </c>
      <c r="L246" s="10" t="s">
        <v>3278</v>
      </c>
      <c r="M246" s="10" t="s">
        <v>1812</v>
      </c>
      <c r="P246" s="10" t="s">
        <v>2897</v>
      </c>
      <c r="Q246" s="10" t="s">
        <v>3279</v>
      </c>
      <c r="R246" s="10" t="s">
        <v>3280</v>
      </c>
      <c r="W246" s="10" t="s">
        <v>6061</v>
      </c>
      <c r="X246" s="10" t="s">
        <v>3281</v>
      </c>
      <c r="Y246" s="10" t="s">
        <v>3278</v>
      </c>
      <c r="AC246" s="10" t="s">
        <v>3282</v>
      </c>
      <c r="AD246" s="10" t="s">
        <v>2897</v>
      </c>
      <c r="AE246" s="10" t="s">
        <v>3283</v>
      </c>
      <c r="AI246" s="10" t="s">
        <v>3284</v>
      </c>
      <c r="AK246" s="10" t="s">
        <v>3285</v>
      </c>
      <c r="AR246" s="10" t="s">
        <v>3286</v>
      </c>
      <c r="AS246" s="10" t="s">
        <v>3287</v>
      </c>
      <c r="AV246" s="10" t="s">
        <v>3284</v>
      </c>
      <c r="AX246" s="13"/>
      <c r="AZ246" s="13"/>
      <c r="BB246" s="10">
        <v>2</v>
      </c>
      <c r="BC246" s="13">
        <v>40462</v>
      </c>
      <c r="BD246" s="13">
        <v>1</v>
      </c>
      <c r="BE246" s="10">
        <v>0</v>
      </c>
      <c r="BF246" s="10">
        <v>0</v>
      </c>
      <c r="BG246" s="10">
        <v>0</v>
      </c>
      <c r="BH246" s="13">
        <v>1</v>
      </c>
      <c r="BI246" s="13">
        <v>1</v>
      </c>
      <c r="BJ246" s="13">
        <v>1</v>
      </c>
      <c r="BK246" s="10">
        <v>0</v>
      </c>
      <c r="BL246" s="10">
        <v>0</v>
      </c>
      <c r="BN246" s="10">
        <v>0</v>
      </c>
      <c r="BO246" s="10">
        <v>0</v>
      </c>
      <c r="BP246" s="10">
        <v>0</v>
      </c>
      <c r="BQ246" s="10">
        <v>0</v>
      </c>
    </row>
    <row r="247" spans="1:69" x14ac:dyDescent="0.2">
      <c r="A247" s="10" t="str">
        <f>TRIM(Tabulka_Dotaz_z_SqlDivadla[[#This Row],[ID2]])</f>
        <v>01/248118</v>
      </c>
      <c r="B247" s="10" t="s">
        <v>3288</v>
      </c>
      <c r="D247" s="10" t="s">
        <v>3289</v>
      </c>
      <c r="G247" s="10" t="s">
        <v>1737</v>
      </c>
      <c r="H247" s="10" t="s">
        <v>782</v>
      </c>
      <c r="I247" s="10" t="s">
        <v>2453</v>
      </c>
      <c r="J247" s="10" t="s">
        <v>3290</v>
      </c>
      <c r="K247" s="10" t="s">
        <v>6062</v>
      </c>
      <c r="L247" s="10" t="s">
        <v>3291</v>
      </c>
      <c r="P247" s="10" t="s">
        <v>2932</v>
      </c>
      <c r="Q247" s="10" t="s">
        <v>3292</v>
      </c>
      <c r="R247" s="10" t="s">
        <v>6063</v>
      </c>
      <c r="V247" s="10" t="s">
        <v>6064</v>
      </c>
      <c r="X247" s="10" t="s">
        <v>7319</v>
      </c>
      <c r="Y247" s="10" t="s">
        <v>3291</v>
      </c>
      <c r="AC247" s="10" t="s">
        <v>3293</v>
      </c>
      <c r="AD247" s="10" t="s">
        <v>2932</v>
      </c>
      <c r="AE247" s="10" t="s">
        <v>7320</v>
      </c>
      <c r="AH247" s="10" t="s">
        <v>7321</v>
      </c>
      <c r="AI247" s="10" t="s">
        <v>7322</v>
      </c>
      <c r="AJ247" s="10" t="s">
        <v>7323</v>
      </c>
      <c r="AX247" s="13"/>
      <c r="AZ247" s="13"/>
      <c r="BB247" s="10">
        <v>2</v>
      </c>
      <c r="BC247" s="13">
        <v>40462</v>
      </c>
      <c r="BD247" s="13">
        <v>1</v>
      </c>
      <c r="BE247" s="10">
        <v>0</v>
      </c>
      <c r="BF247" s="10">
        <v>1</v>
      </c>
      <c r="BG247" s="10">
        <v>0</v>
      </c>
      <c r="BH247" s="13">
        <v>1</v>
      </c>
      <c r="BI247" s="13">
        <v>1</v>
      </c>
      <c r="BJ247" s="13">
        <v>1</v>
      </c>
      <c r="BK247" s="10">
        <v>0</v>
      </c>
      <c r="BL247" s="10">
        <v>0</v>
      </c>
      <c r="BN247" s="10">
        <v>0</v>
      </c>
      <c r="BO247" s="10">
        <v>0</v>
      </c>
      <c r="BP247" s="10">
        <v>0</v>
      </c>
      <c r="BQ247" s="10">
        <v>0</v>
      </c>
    </row>
    <row r="248" spans="1:69" x14ac:dyDescent="0.2">
      <c r="A248" s="10" t="str">
        <f>TRIM(Tabulka_Dotaz_z_SqlDivadla[[#This Row],[ID2]])</f>
        <v>01/249521</v>
      </c>
      <c r="B248" s="10" t="s">
        <v>3294</v>
      </c>
      <c r="C248" s="10" t="s">
        <v>3295</v>
      </c>
      <c r="D248" s="10" t="s">
        <v>3206</v>
      </c>
      <c r="G248" s="10" t="s">
        <v>1849</v>
      </c>
      <c r="H248" s="10" t="s">
        <v>823</v>
      </c>
      <c r="I248" s="10" t="s">
        <v>1817</v>
      </c>
      <c r="J248" s="10" t="s">
        <v>3296</v>
      </c>
      <c r="K248" s="10" t="s">
        <v>3297</v>
      </c>
      <c r="L248" s="10" t="s">
        <v>3298</v>
      </c>
      <c r="P248" s="10" t="s">
        <v>3299</v>
      </c>
      <c r="Q248" s="10" t="s">
        <v>3300</v>
      </c>
      <c r="V248" s="10" t="s">
        <v>3301</v>
      </c>
      <c r="W248" s="10" t="s">
        <v>3302</v>
      </c>
      <c r="X248" s="10" t="s">
        <v>7324</v>
      </c>
      <c r="Y248" s="10" t="s">
        <v>3298</v>
      </c>
      <c r="AC248" s="10" t="s">
        <v>3303</v>
      </c>
      <c r="AD248" s="10" t="s">
        <v>3299</v>
      </c>
      <c r="AE248" s="10" t="s">
        <v>3304</v>
      </c>
      <c r="AI248" s="10" t="s">
        <v>3305</v>
      </c>
      <c r="AJ248" s="10" t="s">
        <v>3306</v>
      </c>
      <c r="AK248" s="10" t="s">
        <v>3307</v>
      </c>
      <c r="AX248" s="13"/>
      <c r="AZ248" s="13"/>
      <c r="BB248" s="10">
        <v>2</v>
      </c>
      <c r="BC248" s="13">
        <v>40462</v>
      </c>
      <c r="BD248" s="13">
        <v>1</v>
      </c>
      <c r="BE248" s="10">
        <v>0</v>
      </c>
      <c r="BF248" s="10">
        <v>1</v>
      </c>
      <c r="BG248" s="10">
        <v>0</v>
      </c>
      <c r="BH248" s="13">
        <v>1</v>
      </c>
      <c r="BI248" s="13">
        <v>1</v>
      </c>
      <c r="BJ248" s="13">
        <v>1</v>
      </c>
      <c r="BK248" s="10">
        <v>0</v>
      </c>
      <c r="BL248" s="10">
        <v>0</v>
      </c>
      <c r="BN248" s="10">
        <v>0</v>
      </c>
      <c r="BO248" s="10">
        <v>0</v>
      </c>
      <c r="BP248" s="10">
        <v>0</v>
      </c>
      <c r="BQ248" s="10">
        <v>0</v>
      </c>
    </row>
    <row r="249" spans="1:69" x14ac:dyDescent="0.2">
      <c r="A249" s="10" t="str">
        <f>TRIM(Tabulka_Dotaz_z_SqlDivadla[[#This Row],[ID2]])</f>
        <v>01/250111</v>
      </c>
      <c r="B249" s="10" t="s">
        <v>3322</v>
      </c>
      <c r="C249" s="10" t="s">
        <v>3323</v>
      </c>
      <c r="D249" s="10" t="s">
        <v>3324</v>
      </c>
      <c r="G249" s="10" t="s">
        <v>1737</v>
      </c>
      <c r="H249" s="10" t="s">
        <v>782</v>
      </c>
      <c r="I249" s="10" t="s">
        <v>1673</v>
      </c>
      <c r="J249" s="10" t="s">
        <v>3325</v>
      </c>
      <c r="K249" s="10" t="s">
        <v>3326</v>
      </c>
      <c r="L249" s="10" t="s">
        <v>3327</v>
      </c>
      <c r="P249" s="10" t="s">
        <v>1687</v>
      </c>
      <c r="Q249" s="10" t="s">
        <v>1767</v>
      </c>
      <c r="R249" s="10" t="s">
        <v>3328</v>
      </c>
      <c r="S249" s="10" t="s">
        <v>3329</v>
      </c>
      <c r="V249" s="10" t="s">
        <v>6065</v>
      </c>
      <c r="W249" s="10" t="s">
        <v>3330</v>
      </c>
      <c r="X249" s="10" t="s">
        <v>3331</v>
      </c>
      <c r="Y249" s="10" t="s">
        <v>3327</v>
      </c>
      <c r="AC249" s="10" t="s">
        <v>1679</v>
      </c>
      <c r="AD249" s="10" t="s">
        <v>1687</v>
      </c>
      <c r="AE249" s="10" t="s">
        <v>3332</v>
      </c>
      <c r="AX249" s="13"/>
      <c r="AZ249" s="13">
        <v>1</v>
      </c>
      <c r="BB249" s="10">
        <v>2</v>
      </c>
      <c r="BC249" s="13">
        <v>40462</v>
      </c>
      <c r="BD249" s="13">
        <v>1</v>
      </c>
      <c r="BE249" s="10">
        <v>0</v>
      </c>
      <c r="BF249" s="10">
        <v>1</v>
      </c>
      <c r="BG249" s="10">
        <v>0</v>
      </c>
      <c r="BH249" s="13">
        <v>1</v>
      </c>
      <c r="BI249" s="13">
        <v>1</v>
      </c>
      <c r="BJ249" s="13">
        <v>1</v>
      </c>
      <c r="BK249" s="10">
        <v>0</v>
      </c>
      <c r="BL249" s="10">
        <v>0</v>
      </c>
      <c r="BN249" s="10">
        <v>0</v>
      </c>
      <c r="BO249" s="10">
        <v>0</v>
      </c>
      <c r="BP249" s="10">
        <v>0</v>
      </c>
      <c r="BQ249" s="10">
        <v>0</v>
      </c>
    </row>
    <row r="250" spans="1:69" x14ac:dyDescent="0.2">
      <c r="A250" s="10" t="str">
        <f>TRIM(Tabulka_Dotaz_z_SqlDivadla[[#This Row],[ID2]])</f>
        <v>01/251117</v>
      </c>
      <c r="B250" s="10" t="s">
        <v>3333</v>
      </c>
      <c r="C250" s="10" t="s">
        <v>3334</v>
      </c>
      <c r="D250" s="10" t="s">
        <v>3217</v>
      </c>
      <c r="G250" s="10" t="s">
        <v>1887</v>
      </c>
      <c r="H250" s="10" t="s">
        <v>782</v>
      </c>
      <c r="I250" s="10" t="s">
        <v>2530</v>
      </c>
      <c r="J250" s="10" t="s">
        <v>3335</v>
      </c>
      <c r="K250" s="10" t="s">
        <v>6066</v>
      </c>
      <c r="L250" s="10" t="s">
        <v>3336</v>
      </c>
      <c r="P250" s="10" t="s">
        <v>2533</v>
      </c>
      <c r="Q250" s="10" t="s">
        <v>3337</v>
      </c>
      <c r="R250" s="10" t="s">
        <v>3338</v>
      </c>
      <c r="V250" s="10" t="s">
        <v>6067</v>
      </c>
      <c r="X250" s="10" t="s">
        <v>7325</v>
      </c>
      <c r="Y250" s="10" t="s">
        <v>3336</v>
      </c>
      <c r="AC250" s="10" t="s">
        <v>3339</v>
      </c>
      <c r="AD250" s="10" t="s">
        <v>2533</v>
      </c>
      <c r="AE250" s="10" t="s">
        <v>7326</v>
      </c>
      <c r="AF250" s="10" t="s">
        <v>7327</v>
      </c>
      <c r="AI250" s="10" t="s">
        <v>3340</v>
      </c>
      <c r="AK250" s="10" t="s">
        <v>3341</v>
      </c>
      <c r="AR250" s="10" t="s">
        <v>3342</v>
      </c>
      <c r="AX250" s="13"/>
      <c r="AZ250" s="13">
        <v>1</v>
      </c>
      <c r="BA250" s="10" t="s">
        <v>3343</v>
      </c>
      <c r="BB250" s="10">
        <v>0</v>
      </c>
      <c r="BC250" s="13">
        <v>40462</v>
      </c>
      <c r="BD250" s="13">
        <v>1</v>
      </c>
      <c r="BE250" s="10">
        <v>0</v>
      </c>
      <c r="BF250" s="10">
        <v>1</v>
      </c>
      <c r="BG250" s="10">
        <v>0</v>
      </c>
      <c r="BH250" s="13">
        <v>1</v>
      </c>
      <c r="BI250" s="13">
        <v>1</v>
      </c>
      <c r="BJ250" s="13">
        <v>1</v>
      </c>
      <c r="BK250" s="10">
        <v>0</v>
      </c>
      <c r="BL250" s="10">
        <v>0</v>
      </c>
      <c r="BN250" s="10">
        <v>0</v>
      </c>
      <c r="BO250" s="10">
        <v>0</v>
      </c>
      <c r="BP250" s="10">
        <v>0</v>
      </c>
      <c r="BQ250" s="10">
        <v>0</v>
      </c>
    </row>
    <row r="251" spans="1:69" x14ac:dyDescent="0.2">
      <c r="A251" s="10" t="str">
        <f>TRIM(Tabulka_Dotaz_z_SqlDivadla[[#This Row],[ID2]])</f>
        <v>01/252511</v>
      </c>
      <c r="B251" s="10" t="s">
        <v>3344</v>
      </c>
      <c r="C251" s="10" t="s">
        <v>3345</v>
      </c>
      <c r="D251" s="10" t="s">
        <v>3289</v>
      </c>
      <c r="G251" s="10" t="s">
        <v>1737</v>
      </c>
      <c r="H251" s="10" t="s">
        <v>809</v>
      </c>
      <c r="I251" s="10" t="s">
        <v>2160</v>
      </c>
      <c r="J251" s="10" t="s">
        <v>3346</v>
      </c>
      <c r="K251" s="10" t="s">
        <v>6068</v>
      </c>
      <c r="L251" s="10" t="s">
        <v>3347</v>
      </c>
      <c r="P251" s="10" t="s">
        <v>3348</v>
      </c>
      <c r="Q251" s="10" t="s">
        <v>3349</v>
      </c>
      <c r="R251" s="10" t="s">
        <v>3350</v>
      </c>
      <c r="V251" s="10" t="s">
        <v>3351</v>
      </c>
      <c r="X251" s="10" t="s">
        <v>7328</v>
      </c>
      <c r="Y251" s="10" t="s">
        <v>3347</v>
      </c>
      <c r="AC251" s="10" t="s">
        <v>3352</v>
      </c>
      <c r="AD251" s="10" t="s">
        <v>3348</v>
      </c>
      <c r="AE251" s="10" t="s">
        <v>3353</v>
      </c>
      <c r="AI251" s="10" t="s">
        <v>7329</v>
      </c>
      <c r="AK251" s="10" t="s">
        <v>3354</v>
      </c>
      <c r="AX251" s="13"/>
      <c r="AZ251" s="13">
        <v>1</v>
      </c>
      <c r="BB251" s="10">
        <v>2</v>
      </c>
      <c r="BC251" s="13">
        <v>40847</v>
      </c>
      <c r="BD251" s="13">
        <v>1</v>
      </c>
      <c r="BE251" s="10">
        <v>0</v>
      </c>
      <c r="BF251" s="10">
        <v>0</v>
      </c>
      <c r="BG251" s="10">
        <v>0</v>
      </c>
      <c r="BH251" s="13">
        <v>1</v>
      </c>
      <c r="BI251" s="13">
        <v>1</v>
      </c>
      <c r="BJ251" s="13">
        <v>1</v>
      </c>
      <c r="BK251" s="10">
        <v>0</v>
      </c>
      <c r="BL251" s="10">
        <v>0</v>
      </c>
      <c r="BN251" s="10">
        <v>0</v>
      </c>
      <c r="BO251" s="10">
        <v>0</v>
      </c>
      <c r="BP251" s="10">
        <v>0</v>
      </c>
      <c r="BQ251" s="10">
        <v>0</v>
      </c>
    </row>
    <row r="252" spans="1:69" x14ac:dyDescent="0.2">
      <c r="A252" s="10" t="str">
        <f>TRIM(Tabulka_Dotaz_z_SqlDivadla[[#This Row],[ID2]])</f>
        <v>01/253202</v>
      </c>
      <c r="B252" s="10" t="s">
        <v>6069</v>
      </c>
      <c r="C252" s="10" t="s">
        <v>6070</v>
      </c>
      <c r="D252" s="10" t="s">
        <v>3206</v>
      </c>
      <c r="G252" s="10" t="s">
        <v>1849</v>
      </c>
      <c r="H252" s="10" t="s">
        <v>804</v>
      </c>
      <c r="I252" s="10" t="s">
        <v>2329</v>
      </c>
      <c r="J252" s="10" t="s">
        <v>6071</v>
      </c>
      <c r="K252" s="10" t="s">
        <v>6072</v>
      </c>
      <c r="L252" s="10" t="s">
        <v>6073</v>
      </c>
      <c r="P252" s="10" t="s">
        <v>6074</v>
      </c>
      <c r="Q252" s="10" t="s">
        <v>6075</v>
      </c>
      <c r="R252" s="10" t="s">
        <v>6076</v>
      </c>
      <c r="V252" s="10" t="s">
        <v>6077</v>
      </c>
      <c r="X252" s="10" t="s">
        <v>6078</v>
      </c>
      <c r="AE252" s="10" t="s">
        <v>6079</v>
      </c>
      <c r="AI252" s="10" t="s">
        <v>6080</v>
      </c>
      <c r="AX252" s="13"/>
      <c r="AZ252" s="13"/>
      <c r="BB252" s="10">
        <v>2</v>
      </c>
      <c r="BC252" s="13">
        <v>40462</v>
      </c>
      <c r="BD252" s="13">
        <v>1</v>
      </c>
      <c r="BE252" s="10">
        <v>0</v>
      </c>
      <c r="BF252" s="10">
        <v>1</v>
      </c>
      <c r="BG252" s="10">
        <v>0</v>
      </c>
      <c r="BH252" s="13">
        <v>1</v>
      </c>
      <c r="BI252" s="13">
        <v>1</v>
      </c>
      <c r="BJ252" s="13">
        <v>1</v>
      </c>
      <c r="BK252" s="10">
        <v>0</v>
      </c>
      <c r="BL252" s="10">
        <v>0</v>
      </c>
      <c r="BN252" s="10">
        <v>0</v>
      </c>
      <c r="BO252" s="10">
        <v>0</v>
      </c>
      <c r="BP252" s="10">
        <v>0</v>
      </c>
      <c r="BQ252" s="10">
        <v>0</v>
      </c>
    </row>
    <row r="253" spans="1:69" x14ac:dyDescent="0.2">
      <c r="A253" s="10" t="str">
        <f>TRIM(Tabulka_Dotaz_z_SqlDivadla[[#This Row],[ID2]])</f>
        <v>01/254116</v>
      </c>
      <c r="B253" s="10" t="s">
        <v>6096</v>
      </c>
      <c r="C253" s="10" t="s">
        <v>6097</v>
      </c>
      <c r="D253" s="10" t="s">
        <v>3217</v>
      </c>
      <c r="G253" s="10" t="s">
        <v>1737</v>
      </c>
      <c r="H253" s="10" t="s">
        <v>782</v>
      </c>
      <c r="I253" s="10" t="s">
        <v>1861</v>
      </c>
      <c r="J253" s="10" t="s">
        <v>6098</v>
      </c>
      <c r="K253" s="10" t="s">
        <v>6099</v>
      </c>
      <c r="L253" s="10" t="s">
        <v>6100</v>
      </c>
      <c r="P253" s="10" t="s">
        <v>1968</v>
      </c>
      <c r="Q253" s="10" t="s">
        <v>6101</v>
      </c>
      <c r="R253" s="10" t="s">
        <v>6102</v>
      </c>
      <c r="V253" s="10" t="s">
        <v>6103</v>
      </c>
      <c r="X253" s="10" t="s">
        <v>7330</v>
      </c>
      <c r="Y253" s="10" t="s">
        <v>1895</v>
      </c>
      <c r="AE253" s="10" t="s">
        <v>7331</v>
      </c>
      <c r="AF253" s="10" t="s">
        <v>2436</v>
      </c>
      <c r="AH253" s="10" t="s">
        <v>7332</v>
      </c>
      <c r="AI253" s="10" t="s">
        <v>7333</v>
      </c>
      <c r="AJ253" s="10" t="s">
        <v>7334</v>
      </c>
      <c r="AX253" s="13"/>
      <c r="AZ253" s="13">
        <v>1</v>
      </c>
      <c r="BB253" s="10">
        <v>1</v>
      </c>
      <c r="BC253" s="13">
        <v>40829</v>
      </c>
      <c r="BD253" s="13">
        <v>1</v>
      </c>
      <c r="BE253" s="10">
        <v>0</v>
      </c>
      <c r="BF253" s="10">
        <v>1</v>
      </c>
      <c r="BG253" s="10">
        <v>0</v>
      </c>
      <c r="BH253" s="13">
        <v>1</v>
      </c>
      <c r="BI253" s="13">
        <v>1</v>
      </c>
      <c r="BJ253" s="13">
        <v>1</v>
      </c>
      <c r="BK253" s="10">
        <v>0</v>
      </c>
      <c r="BL253" s="10">
        <v>0</v>
      </c>
      <c r="BN253" s="10">
        <v>0</v>
      </c>
      <c r="BO253" s="10">
        <v>0</v>
      </c>
      <c r="BP253" s="10">
        <v>0</v>
      </c>
      <c r="BQ253" s="10">
        <v>0</v>
      </c>
    </row>
    <row r="254" spans="1:69" x14ac:dyDescent="0.2">
      <c r="A254" s="10" t="str">
        <f>TRIM(Tabulka_Dotaz_z_SqlDivadla[[#This Row],[ID2]])</f>
        <v>01/255611</v>
      </c>
      <c r="B254" s="10" t="s">
        <v>6104</v>
      </c>
      <c r="D254" s="10" t="s">
        <v>3217</v>
      </c>
      <c r="G254" s="10" t="s">
        <v>1737</v>
      </c>
      <c r="H254" s="10" t="s">
        <v>790</v>
      </c>
      <c r="I254" s="10" t="s">
        <v>6105</v>
      </c>
      <c r="J254" s="10" t="s">
        <v>6106</v>
      </c>
      <c r="K254" s="10" t="s">
        <v>6107</v>
      </c>
      <c r="L254" s="10" t="s">
        <v>6108</v>
      </c>
      <c r="P254" s="10" t="s">
        <v>6109</v>
      </c>
      <c r="Q254" s="10" t="s">
        <v>6110</v>
      </c>
      <c r="R254" s="10" t="s">
        <v>6111</v>
      </c>
      <c r="V254" s="10" t="s">
        <v>6112</v>
      </c>
      <c r="X254" s="10" t="s">
        <v>6113</v>
      </c>
      <c r="AE254" s="10" t="s">
        <v>6114</v>
      </c>
      <c r="AI254" s="10" t="s">
        <v>7335</v>
      </c>
      <c r="AX254" s="13"/>
      <c r="AZ254" s="13"/>
      <c r="BB254" s="10">
        <v>2</v>
      </c>
      <c r="BC254" s="13">
        <v>40462</v>
      </c>
      <c r="BD254" s="13">
        <v>1</v>
      </c>
      <c r="BE254" s="10">
        <v>0</v>
      </c>
      <c r="BF254" s="10">
        <v>0</v>
      </c>
      <c r="BG254" s="10">
        <v>0</v>
      </c>
      <c r="BH254" s="13">
        <v>1</v>
      </c>
      <c r="BI254" s="13">
        <v>1</v>
      </c>
      <c r="BJ254" s="13">
        <v>1</v>
      </c>
      <c r="BK254" s="10">
        <v>0</v>
      </c>
      <c r="BL254" s="10">
        <v>0</v>
      </c>
      <c r="BN254" s="10">
        <v>0</v>
      </c>
      <c r="BO254" s="10">
        <v>0</v>
      </c>
      <c r="BP254" s="10">
        <v>0</v>
      </c>
      <c r="BQ254" s="10">
        <v>0</v>
      </c>
    </row>
    <row r="255" spans="1:69" x14ac:dyDescent="0.2">
      <c r="A255" s="10" t="str">
        <f>TRIM(Tabulka_Dotaz_z_SqlDivadla[[#This Row],[ID2]])</f>
        <v>01/256119</v>
      </c>
      <c r="B255" s="10" t="s">
        <v>6115</v>
      </c>
      <c r="C255" s="10" t="s">
        <v>6116</v>
      </c>
      <c r="D255" s="10" t="s">
        <v>3289</v>
      </c>
      <c r="G255" s="10" t="s">
        <v>1737</v>
      </c>
      <c r="H255" s="10" t="s">
        <v>782</v>
      </c>
      <c r="I255" s="10" t="s">
        <v>2269</v>
      </c>
      <c r="J255" s="10" t="s">
        <v>6117</v>
      </c>
      <c r="K255" s="10" t="s">
        <v>6118</v>
      </c>
      <c r="L255" s="10" t="s">
        <v>6119</v>
      </c>
      <c r="P255" s="10" t="s">
        <v>2521</v>
      </c>
      <c r="Q255" s="10" t="s">
        <v>2754</v>
      </c>
      <c r="R255" s="10" t="s">
        <v>6120</v>
      </c>
      <c r="V255" s="10" t="s">
        <v>6121</v>
      </c>
      <c r="W255" s="10" t="s">
        <v>6122</v>
      </c>
      <c r="X255" s="10" t="s">
        <v>7336</v>
      </c>
      <c r="AE255" s="10" t="s">
        <v>6123</v>
      </c>
      <c r="AH255" s="10" t="s">
        <v>7337</v>
      </c>
      <c r="AI255" s="10" t="s">
        <v>7338</v>
      </c>
      <c r="AX255" s="13"/>
      <c r="AZ255" s="13"/>
      <c r="BB255" s="10">
        <v>2</v>
      </c>
      <c r="BC255" s="13">
        <v>40827</v>
      </c>
      <c r="BD255" s="13">
        <v>1</v>
      </c>
      <c r="BE255" s="10">
        <v>0</v>
      </c>
      <c r="BF255" s="10">
        <v>1</v>
      </c>
      <c r="BG255" s="10">
        <v>0</v>
      </c>
      <c r="BH255" s="13">
        <v>1</v>
      </c>
      <c r="BI255" s="13">
        <v>1</v>
      </c>
      <c r="BJ255" s="13">
        <v>1</v>
      </c>
      <c r="BK255" s="10">
        <v>0</v>
      </c>
      <c r="BL255" s="10">
        <v>0</v>
      </c>
      <c r="BN255" s="10">
        <v>0</v>
      </c>
      <c r="BO255" s="10">
        <v>0</v>
      </c>
      <c r="BP255" s="10">
        <v>0</v>
      </c>
      <c r="BQ255" s="10">
        <v>0</v>
      </c>
    </row>
    <row r="256" spans="1:69" x14ac:dyDescent="0.2">
      <c r="A256" s="10" t="str">
        <f>TRIM(Tabulka_Dotaz_z_SqlDivadla[[#This Row],[ID2]])</f>
        <v>01/257115</v>
      </c>
      <c r="B256" s="10" t="s">
        <v>5879</v>
      </c>
      <c r="D256" s="10" t="s">
        <v>1737</v>
      </c>
      <c r="G256" s="10" t="s">
        <v>1831</v>
      </c>
      <c r="H256" s="10" t="s">
        <v>782</v>
      </c>
      <c r="I256" s="10" t="s">
        <v>1758</v>
      </c>
      <c r="J256" s="10" t="s">
        <v>5880</v>
      </c>
      <c r="K256" s="10" t="s">
        <v>5881</v>
      </c>
      <c r="L256" s="10" t="s">
        <v>5882</v>
      </c>
      <c r="P256" s="10" t="s">
        <v>1761</v>
      </c>
      <c r="Q256" s="10" t="s">
        <v>5883</v>
      </c>
      <c r="R256" s="10" t="s">
        <v>5884</v>
      </c>
      <c r="V256" s="10" t="s">
        <v>5885</v>
      </c>
      <c r="X256" s="10" t="s">
        <v>7339</v>
      </c>
      <c r="AE256" s="10" t="s">
        <v>7340</v>
      </c>
      <c r="AI256" s="10" t="s">
        <v>7341</v>
      </c>
      <c r="AJ256" s="10" t="s">
        <v>7342</v>
      </c>
      <c r="AX256" s="13"/>
      <c r="AZ256" s="13"/>
      <c r="BB256" s="10">
        <v>1</v>
      </c>
      <c r="BC256" s="13">
        <v>40828</v>
      </c>
      <c r="BD256" s="13">
        <v>1</v>
      </c>
      <c r="BE256" s="10">
        <v>0</v>
      </c>
      <c r="BF256" s="10">
        <v>1</v>
      </c>
      <c r="BG256" s="10">
        <v>0</v>
      </c>
      <c r="BH256" s="13">
        <v>1</v>
      </c>
      <c r="BI256" s="13">
        <v>1</v>
      </c>
      <c r="BJ256" s="13">
        <v>1</v>
      </c>
      <c r="BK256" s="10">
        <v>0</v>
      </c>
      <c r="BL256" s="10">
        <v>0</v>
      </c>
      <c r="BN256" s="10">
        <v>0</v>
      </c>
      <c r="BO256" s="10">
        <v>0</v>
      </c>
      <c r="BP256" s="10">
        <v>0</v>
      </c>
      <c r="BQ256" s="10">
        <v>0</v>
      </c>
    </row>
    <row r="257" spans="1:69" x14ac:dyDescent="0.2">
      <c r="A257" s="10" t="str">
        <f>TRIM(Tabulka_Dotaz_z_SqlDivadla[[#This Row],[ID2]])</f>
        <v>01/258119</v>
      </c>
      <c r="B257" s="10" t="s">
        <v>6094</v>
      </c>
      <c r="C257" s="10" t="s">
        <v>6081</v>
      </c>
      <c r="D257" s="10" t="s">
        <v>5085</v>
      </c>
      <c r="G257" s="10" t="s">
        <v>2025</v>
      </c>
      <c r="H257" s="10" t="s">
        <v>782</v>
      </c>
      <c r="I257" s="10" t="s">
        <v>2269</v>
      </c>
      <c r="J257" s="10" t="s">
        <v>6082</v>
      </c>
      <c r="K257" s="10" t="s">
        <v>6083</v>
      </c>
      <c r="L257" s="10" t="s">
        <v>6084</v>
      </c>
      <c r="P257" s="10" t="s">
        <v>4928</v>
      </c>
      <c r="Q257" s="10" t="s">
        <v>6085</v>
      </c>
      <c r="R257" s="10" t="s">
        <v>6086</v>
      </c>
      <c r="V257" s="10" t="s">
        <v>6087</v>
      </c>
      <c r="X257" s="10" t="s">
        <v>6088</v>
      </c>
      <c r="Y257" s="10" t="s">
        <v>6084</v>
      </c>
      <c r="AC257" s="10" t="s">
        <v>3626</v>
      </c>
      <c r="AD257" s="10" t="s">
        <v>4928</v>
      </c>
      <c r="AE257" s="10" t="s">
        <v>6089</v>
      </c>
      <c r="AH257" s="10" t="s">
        <v>6090</v>
      </c>
      <c r="AI257" s="10" t="s">
        <v>7343</v>
      </c>
      <c r="AJ257" s="10" t="s">
        <v>7344</v>
      </c>
      <c r="AK257" s="10" t="s">
        <v>6091</v>
      </c>
      <c r="AX257" s="13"/>
      <c r="AZ257" s="13"/>
      <c r="BB257" s="10">
        <v>1</v>
      </c>
      <c r="BC257" s="13">
        <v>40830</v>
      </c>
      <c r="BD257" s="13">
        <v>1</v>
      </c>
      <c r="BE257" s="10">
        <v>0</v>
      </c>
      <c r="BF257" s="10">
        <v>1</v>
      </c>
      <c r="BG257" s="10">
        <v>0</v>
      </c>
      <c r="BH257" s="13">
        <v>1</v>
      </c>
      <c r="BI257" s="13">
        <v>1</v>
      </c>
      <c r="BJ257" s="13">
        <v>1</v>
      </c>
      <c r="BK257" s="10">
        <v>0</v>
      </c>
      <c r="BL257" s="10">
        <v>0</v>
      </c>
      <c r="BN257" s="10">
        <v>0</v>
      </c>
      <c r="BO257" s="10">
        <v>0</v>
      </c>
      <c r="BP257" s="10">
        <v>0</v>
      </c>
      <c r="BQ257" s="10">
        <v>0</v>
      </c>
    </row>
    <row r="258" spans="1:69" x14ac:dyDescent="0.2">
      <c r="A258" s="10" t="str">
        <f>TRIM(Tabulka_Dotaz_z_SqlDivadla[[#This Row],[ID2]])</f>
        <v>01/259424</v>
      </c>
      <c r="B258" s="10" t="s">
        <v>6715</v>
      </c>
      <c r="J258" s="10" t="s">
        <v>6716</v>
      </c>
      <c r="K258" s="10" t="s">
        <v>6717</v>
      </c>
      <c r="L258" s="10" t="s">
        <v>6718</v>
      </c>
      <c r="P258" s="10" t="s">
        <v>5641</v>
      </c>
      <c r="Q258" s="10" t="s">
        <v>6719</v>
      </c>
      <c r="R258" s="10" t="s">
        <v>6720</v>
      </c>
      <c r="X258" s="10" t="s">
        <v>6721</v>
      </c>
      <c r="AE258" s="10" t="s">
        <v>6722</v>
      </c>
      <c r="AX258" s="13"/>
      <c r="AZ258" s="13"/>
      <c r="BC258" s="13">
        <v>40829</v>
      </c>
      <c r="BD258" s="13"/>
      <c r="BH258" s="13"/>
      <c r="BI258" s="13"/>
      <c r="BJ258" s="13"/>
    </row>
    <row r="259" spans="1:69" x14ac:dyDescent="0.2">
      <c r="A259" s="10" t="str">
        <f>TRIM(Tabulka_Dotaz_z_SqlDivadla[[#This Row],[ID2]])</f>
        <v>01/259424</v>
      </c>
      <c r="B259" s="10" t="s">
        <v>6715</v>
      </c>
      <c r="C259" s="10" t="s">
        <v>7345</v>
      </c>
      <c r="D259" s="10" t="s">
        <v>3206</v>
      </c>
      <c r="G259" s="10" t="s">
        <v>1849</v>
      </c>
      <c r="H259" s="10" t="s">
        <v>797</v>
      </c>
      <c r="I259" s="10" t="s">
        <v>4621</v>
      </c>
      <c r="J259" s="10" t="s">
        <v>7346</v>
      </c>
      <c r="K259" s="10" t="s">
        <v>7347</v>
      </c>
      <c r="L259" s="10" t="s">
        <v>6718</v>
      </c>
      <c r="P259" s="10" t="s">
        <v>5641</v>
      </c>
      <c r="Q259" s="10" t="s">
        <v>6719</v>
      </c>
      <c r="R259" s="10" t="s">
        <v>6720</v>
      </c>
      <c r="V259" s="10" t="s">
        <v>7348</v>
      </c>
      <c r="X259" s="10" t="s">
        <v>6721</v>
      </c>
      <c r="Y259" s="10" t="s">
        <v>6718</v>
      </c>
      <c r="AC259" s="10" t="s">
        <v>5648</v>
      </c>
      <c r="AD259" s="10" t="s">
        <v>5641</v>
      </c>
      <c r="AE259" s="10" t="s">
        <v>6722</v>
      </c>
      <c r="AI259" s="10" t="s">
        <v>7349</v>
      </c>
      <c r="AX259" s="13"/>
      <c r="AZ259" s="13">
        <v>1</v>
      </c>
      <c r="BB259" s="10">
        <v>0</v>
      </c>
      <c r="BC259" s="13">
        <v>40829</v>
      </c>
      <c r="BD259" s="13">
        <v>1</v>
      </c>
      <c r="BE259" s="10">
        <v>0</v>
      </c>
      <c r="BF259" s="10">
        <v>0</v>
      </c>
      <c r="BG259" s="10">
        <v>0</v>
      </c>
      <c r="BH259" s="13">
        <v>1</v>
      </c>
      <c r="BI259" s="13">
        <v>1</v>
      </c>
      <c r="BJ259" s="13">
        <v>1</v>
      </c>
      <c r="BK259" s="10">
        <v>0</v>
      </c>
      <c r="BL259" s="10">
        <v>0</v>
      </c>
      <c r="BN259" s="10">
        <v>0</v>
      </c>
      <c r="BO259" s="10">
        <v>0</v>
      </c>
      <c r="BP259" s="10">
        <v>0</v>
      </c>
      <c r="BQ259" s="10">
        <v>0</v>
      </c>
    </row>
    <row r="260" spans="1:69" x14ac:dyDescent="0.2">
      <c r="A260" s="10" t="str">
        <f>TRIM(Tabulka_Dotaz_z_SqlDivadla[[#This Row],[ID2]])</f>
        <v>01/260111</v>
      </c>
      <c r="B260" s="10" t="s">
        <v>6723</v>
      </c>
      <c r="C260" s="10" t="s">
        <v>6724</v>
      </c>
      <c r="G260" s="10" t="s">
        <v>1849</v>
      </c>
      <c r="H260" s="10" t="s">
        <v>782</v>
      </c>
      <c r="I260" s="10" t="s">
        <v>1673</v>
      </c>
      <c r="J260" s="10" t="s">
        <v>6725</v>
      </c>
      <c r="K260" s="10" t="s">
        <v>6726</v>
      </c>
      <c r="L260" s="10" t="s">
        <v>6727</v>
      </c>
      <c r="P260" s="10" t="s">
        <v>1687</v>
      </c>
      <c r="Q260" s="10" t="s">
        <v>1767</v>
      </c>
      <c r="R260" s="10" t="s">
        <v>6728</v>
      </c>
      <c r="S260" s="10" t="s">
        <v>2436</v>
      </c>
      <c r="V260" s="10" t="s">
        <v>6729</v>
      </c>
      <c r="X260" s="10" t="s">
        <v>6730</v>
      </c>
      <c r="Y260" s="10" t="s">
        <v>1895</v>
      </c>
      <c r="AE260" s="10" t="s">
        <v>6731</v>
      </c>
      <c r="AI260" s="10" t="s">
        <v>6732</v>
      </c>
      <c r="AK260" s="10" t="s">
        <v>6733</v>
      </c>
      <c r="AX260" s="13">
        <v>1</v>
      </c>
      <c r="AZ260" s="13">
        <v>1</v>
      </c>
      <c r="BA260" s="10" t="s">
        <v>2196</v>
      </c>
      <c r="BB260" s="10">
        <v>1</v>
      </c>
      <c r="BC260" s="13">
        <v>40879</v>
      </c>
      <c r="BD260" s="13"/>
      <c r="BF260" s="10">
        <v>1</v>
      </c>
      <c r="BH260" s="13"/>
      <c r="BI260" s="13"/>
      <c r="BJ260" s="13"/>
      <c r="BK260" s="10">
        <v>0</v>
      </c>
    </row>
    <row r="261" spans="1:69" x14ac:dyDescent="0.2">
      <c r="A261" s="10" t="str">
        <f>TRIM(Tabulka_Dotaz_z_SqlDivadla[[#This Row],[ID2]])</f>
        <v>01/261118</v>
      </c>
      <c r="B261" s="10" t="s">
        <v>6734</v>
      </c>
      <c r="C261" s="10" t="s">
        <v>3917</v>
      </c>
      <c r="G261" s="10" t="s">
        <v>2025</v>
      </c>
      <c r="H261" s="10" t="s">
        <v>782</v>
      </c>
      <c r="I261" s="10" t="s">
        <v>2453</v>
      </c>
      <c r="J261" s="10" t="s">
        <v>6735</v>
      </c>
      <c r="K261" s="10" t="s">
        <v>6736</v>
      </c>
      <c r="L261" s="10" t="s">
        <v>6737</v>
      </c>
      <c r="P261" s="10" t="s">
        <v>3202</v>
      </c>
      <c r="Q261" s="10" t="s">
        <v>2933</v>
      </c>
      <c r="R261" s="10" t="s">
        <v>6738</v>
      </c>
      <c r="V261" s="10" t="s">
        <v>6739</v>
      </c>
      <c r="X261" s="10" t="s">
        <v>6740</v>
      </c>
      <c r="AE261" s="10" t="s">
        <v>6741</v>
      </c>
      <c r="AI261" s="10" t="s">
        <v>6742</v>
      </c>
      <c r="AX261" s="13"/>
      <c r="AZ261" s="13">
        <v>1</v>
      </c>
      <c r="BB261" s="10">
        <v>1</v>
      </c>
      <c r="BC261" s="13">
        <v>40879</v>
      </c>
      <c r="BD261" s="13"/>
      <c r="BF261" s="10">
        <v>1</v>
      </c>
      <c r="BH261" s="13"/>
      <c r="BI261" s="13"/>
      <c r="BJ261" s="13"/>
      <c r="BK261" s="10">
        <v>0</v>
      </c>
    </row>
    <row r="262" spans="1:69" x14ac:dyDescent="0.2">
      <c r="A262" s="10" t="str">
        <f>TRIM(Tabulka_Dotaz_z_SqlDivadla[[#This Row],[ID2]])</f>
        <v>01/262622</v>
      </c>
      <c r="B262" s="10" t="s">
        <v>6743</v>
      </c>
      <c r="C262" s="10" t="s">
        <v>6744</v>
      </c>
      <c r="G262" s="10" t="s">
        <v>1849</v>
      </c>
      <c r="H262" s="10" t="s">
        <v>6698</v>
      </c>
      <c r="I262" s="10" t="s">
        <v>6745</v>
      </c>
      <c r="J262" s="10" t="s">
        <v>6746</v>
      </c>
      <c r="K262" s="10" t="s">
        <v>6747</v>
      </c>
      <c r="L262" s="10" t="s">
        <v>6748</v>
      </c>
      <c r="P262" s="10" t="s">
        <v>6749</v>
      </c>
      <c r="Q262" s="10" t="s">
        <v>3049</v>
      </c>
      <c r="R262" s="10" t="s">
        <v>6750</v>
      </c>
      <c r="V262" s="10" t="s">
        <v>6751</v>
      </c>
      <c r="X262" s="10" t="s">
        <v>6752</v>
      </c>
      <c r="AE262" s="10" t="s">
        <v>6753</v>
      </c>
      <c r="AI262" s="10" t="s">
        <v>6754</v>
      </c>
      <c r="AX262" s="13"/>
      <c r="AZ262" s="13">
        <v>1</v>
      </c>
      <c r="BB262" s="10">
        <v>1</v>
      </c>
      <c r="BC262" s="13">
        <v>40879</v>
      </c>
      <c r="BD262" s="13"/>
      <c r="BF262" s="10">
        <v>1</v>
      </c>
      <c r="BH262" s="13"/>
      <c r="BI262" s="13"/>
      <c r="BJ262" s="13"/>
      <c r="BK262" s="10">
        <v>0</v>
      </c>
    </row>
    <row r="263" spans="1:69" x14ac:dyDescent="0.2">
      <c r="A263" s="10" t="str">
        <f>TRIM(Tabulka_Dotaz_z_SqlDivadla[[#This Row],[ID2]])</f>
        <v>01/263114</v>
      </c>
      <c r="B263" s="10" t="s">
        <v>6755</v>
      </c>
      <c r="C263" s="10" t="s">
        <v>6756</v>
      </c>
      <c r="D263" s="10" t="s">
        <v>3206</v>
      </c>
      <c r="G263" s="10" t="s">
        <v>1849</v>
      </c>
      <c r="H263" s="10" t="s">
        <v>782</v>
      </c>
      <c r="I263" s="10" t="s">
        <v>2111</v>
      </c>
      <c r="J263" s="10" t="s">
        <v>6757</v>
      </c>
      <c r="K263" s="10" t="s">
        <v>6758</v>
      </c>
      <c r="L263" s="10" t="s">
        <v>6759</v>
      </c>
      <c r="P263" s="10" t="s">
        <v>3603</v>
      </c>
      <c r="Q263" s="10" t="s">
        <v>2115</v>
      </c>
      <c r="R263" s="10" t="s">
        <v>6760</v>
      </c>
      <c r="V263" s="10" t="s">
        <v>6761</v>
      </c>
      <c r="W263" s="10" t="s">
        <v>6762</v>
      </c>
      <c r="X263" s="10" t="s">
        <v>6763</v>
      </c>
      <c r="AE263" s="10" t="s">
        <v>6764</v>
      </c>
      <c r="AI263" s="10" t="s">
        <v>6765</v>
      </c>
      <c r="AX263" s="13"/>
      <c r="AZ263" s="13">
        <v>1</v>
      </c>
      <c r="BB263" s="10">
        <v>1</v>
      </c>
      <c r="BC263" s="13">
        <v>40879</v>
      </c>
      <c r="BD263" s="13"/>
      <c r="BF263" s="10">
        <v>1</v>
      </c>
      <c r="BH263" s="13"/>
      <c r="BI263" s="13"/>
      <c r="BJ263" s="13"/>
      <c r="BK263" s="10">
        <v>0</v>
      </c>
    </row>
    <row r="264" spans="1:69" x14ac:dyDescent="0.2">
      <c r="A264" s="10" t="str">
        <f>TRIM(Tabulka_Dotaz_z_SqlDivadla[[#This Row],[ID2]])</f>
        <v>01/26420C</v>
      </c>
      <c r="B264" s="10" t="s">
        <v>7213</v>
      </c>
      <c r="C264" s="10" t="s">
        <v>7214</v>
      </c>
      <c r="D264" s="10" t="s">
        <v>5085</v>
      </c>
      <c r="G264" s="10" t="s">
        <v>2025</v>
      </c>
      <c r="H264" s="10" t="s">
        <v>804</v>
      </c>
      <c r="I264" s="10" t="s">
        <v>5241</v>
      </c>
      <c r="J264" s="10" t="s">
        <v>7215</v>
      </c>
      <c r="K264" s="10" t="s">
        <v>7216</v>
      </c>
      <c r="L264" s="10" t="s">
        <v>7217</v>
      </c>
      <c r="P264" s="10" t="s">
        <v>5243</v>
      </c>
      <c r="Q264" s="10" t="s">
        <v>7218</v>
      </c>
      <c r="R264" s="10" t="s">
        <v>7219</v>
      </c>
      <c r="S264" s="10" t="s">
        <v>7220</v>
      </c>
      <c r="V264" s="10" t="s">
        <v>7221</v>
      </c>
      <c r="X264" s="10" t="s">
        <v>7222</v>
      </c>
      <c r="AE264" s="10" t="s">
        <v>7223</v>
      </c>
      <c r="AF264" s="10" t="s">
        <v>7224</v>
      </c>
      <c r="AI264" s="10" t="s">
        <v>7225</v>
      </c>
      <c r="AX264" s="13"/>
      <c r="AZ264" s="13">
        <v>1</v>
      </c>
      <c r="BB264" s="10">
        <v>1</v>
      </c>
      <c r="BC264" s="13">
        <v>40879</v>
      </c>
      <c r="BD264" s="13"/>
      <c r="BF264" s="10">
        <v>1</v>
      </c>
      <c r="BH264" s="13"/>
      <c r="BI264" s="13"/>
      <c r="BJ264" s="13"/>
      <c r="BK264" s="10">
        <v>0</v>
      </c>
    </row>
    <row r="265" spans="1:69" x14ac:dyDescent="0.2">
      <c r="A265" s="10" t="str">
        <f>TRIM(Tabulka_Dotaz_z_SqlDivadla[[#This Row],[ID2]])</f>
        <v>01/26520A</v>
      </c>
      <c r="B265" s="10" t="s">
        <v>7350</v>
      </c>
      <c r="C265" s="10" t="s">
        <v>7351</v>
      </c>
      <c r="D265" s="10" t="s">
        <v>3206</v>
      </c>
      <c r="G265" s="10" t="s">
        <v>1849</v>
      </c>
      <c r="H265" s="10" t="s">
        <v>804</v>
      </c>
      <c r="I265" s="10" t="s">
        <v>1875</v>
      </c>
      <c r="J265" s="10" t="s">
        <v>7352</v>
      </c>
      <c r="K265" s="10" t="s">
        <v>7353</v>
      </c>
      <c r="L265" s="10" t="s">
        <v>7354</v>
      </c>
      <c r="P265" s="10" t="s">
        <v>7355</v>
      </c>
      <c r="Q265" s="10" t="s">
        <v>7356</v>
      </c>
      <c r="R265" s="10" t="s">
        <v>7357</v>
      </c>
      <c r="V265" s="10" t="s">
        <v>7358</v>
      </c>
      <c r="W265" s="10" t="s">
        <v>7359</v>
      </c>
      <c r="X265" s="10" t="s">
        <v>7360</v>
      </c>
      <c r="Y265" s="10" t="s">
        <v>7361</v>
      </c>
      <c r="AC265" s="10" t="s">
        <v>7362</v>
      </c>
      <c r="AD265" s="10" t="s">
        <v>7355</v>
      </c>
      <c r="AE265" s="10" t="s">
        <v>7363</v>
      </c>
      <c r="AI265" s="10" t="s">
        <v>7364</v>
      </c>
      <c r="AK265" s="10" t="s">
        <v>7365</v>
      </c>
      <c r="AX265" s="13"/>
      <c r="AZ265" s="13"/>
      <c r="BB265" s="10">
        <v>1</v>
      </c>
      <c r="BC265" s="13">
        <v>40879</v>
      </c>
      <c r="BD265" s="13">
        <v>40820</v>
      </c>
      <c r="BE265" s="10">
        <v>0</v>
      </c>
      <c r="BF265" s="10">
        <v>1</v>
      </c>
      <c r="BG265" s="10">
        <v>0</v>
      </c>
      <c r="BH265" s="13">
        <v>1</v>
      </c>
      <c r="BI265" s="13">
        <v>1</v>
      </c>
      <c r="BJ265" s="13">
        <v>1</v>
      </c>
      <c r="BK265" s="10">
        <v>0</v>
      </c>
      <c r="BL265" s="10">
        <v>0</v>
      </c>
      <c r="BN265" s="10">
        <v>0</v>
      </c>
      <c r="BO265" s="10">
        <v>0</v>
      </c>
      <c r="BP265" s="10">
        <v>0</v>
      </c>
      <c r="BQ265" s="10">
        <v>0</v>
      </c>
    </row>
    <row r="266" spans="1:69" x14ac:dyDescent="0.2">
      <c r="A266" s="10" t="str">
        <f>TRIM(Tabulka_Dotaz_z_SqlDivadla[[#This Row],[ID2]])</f>
        <v>01/26520A</v>
      </c>
      <c r="B266" s="10" t="s">
        <v>7350</v>
      </c>
      <c r="G266" s="10" t="s">
        <v>1849</v>
      </c>
      <c r="H266" s="10" t="s">
        <v>804</v>
      </c>
      <c r="I266" s="10" t="s">
        <v>1875</v>
      </c>
      <c r="J266" s="10" t="s">
        <v>7352</v>
      </c>
      <c r="K266" s="10" t="s">
        <v>7353</v>
      </c>
      <c r="L266" s="10" t="s">
        <v>7354</v>
      </c>
      <c r="P266" s="10" t="s">
        <v>7355</v>
      </c>
      <c r="Q266" s="10" t="s">
        <v>7356</v>
      </c>
      <c r="R266" s="10" t="s">
        <v>7582</v>
      </c>
      <c r="AI266" s="10" t="s">
        <v>7583</v>
      </c>
      <c r="AX266" s="13"/>
      <c r="AZ266" s="13"/>
      <c r="BC266" s="13">
        <v>40879</v>
      </c>
      <c r="BD266" s="13"/>
      <c r="BH266" s="13"/>
      <c r="BI266" s="13"/>
      <c r="BJ266" s="13"/>
    </row>
    <row r="267" spans="1:69" x14ac:dyDescent="0.2">
      <c r="A267" s="10" t="str">
        <f>TRIM(Tabulka_Dotaz_z_SqlDivadla[[#This Row],[ID2]])</f>
        <v>01/266111</v>
      </c>
      <c r="B267" s="10" t="s">
        <v>7265</v>
      </c>
      <c r="C267" s="10" t="s">
        <v>7266</v>
      </c>
      <c r="D267" s="10" t="s">
        <v>1737</v>
      </c>
      <c r="G267" s="10" t="s">
        <v>1831</v>
      </c>
      <c r="H267" s="10" t="s">
        <v>782</v>
      </c>
      <c r="I267" s="10" t="s">
        <v>1673</v>
      </c>
      <c r="J267" s="10" t="s">
        <v>7267</v>
      </c>
      <c r="K267" s="10" t="s">
        <v>7268</v>
      </c>
      <c r="L267" s="10" t="s">
        <v>7269</v>
      </c>
      <c r="P267" s="10" t="s">
        <v>1687</v>
      </c>
      <c r="Q267" s="10" t="s">
        <v>1767</v>
      </c>
      <c r="R267" s="10" t="s">
        <v>7270</v>
      </c>
      <c r="V267" s="10" t="s">
        <v>7271</v>
      </c>
      <c r="X267" s="10" t="s">
        <v>7272</v>
      </c>
      <c r="AE267" s="10" t="s">
        <v>7273</v>
      </c>
      <c r="AI267" s="10" t="s">
        <v>7274</v>
      </c>
      <c r="AX267" s="13">
        <v>1</v>
      </c>
      <c r="AZ267" s="13"/>
      <c r="BC267" s="13">
        <v>40828</v>
      </c>
      <c r="BD267" s="13"/>
      <c r="BH267" s="13"/>
      <c r="BI267" s="13"/>
      <c r="BJ267" s="13"/>
    </row>
    <row r="268" spans="1:69" x14ac:dyDescent="0.2">
      <c r="A268" s="10" t="str">
        <f>TRIM(Tabulka_Dotaz_z_SqlDivadla[[#This Row],[ID2]])</f>
        <v>01/266111</v>
      </c>
      <c r="B268" s="10" t="s">
        <v>7265</v>
      </c>
      <c r="C268" s="10" t="s">
        <v>7266</v>
      </c>
      <c r="D268" s="10" t="s">
        <v>1737</v>
      </c>
      <c r="G268" s="10" t="s">
        <v>1831</v>
      </c>
      <c r="H268" s="10" t="s">
        <v>782</v>
      </c>
      <c r="I268" s="10" t="s">
        <v>1673</v>
      </c>
      <c r="J268" s="10" t="s">
        <v>7366</v>
      </c>
      <c r="K268" s="10" t="s">
        <v>7367</v>
      </c>
      <c r="L268" s="10" t="s">
        <v>7269</v>
      </c>
      <c r="P268" s="10" t="s">
        <v>1687</v>
      </c>
      <c r="Q268" s="10" t="s">
        <v>1767</v>
      </c>
      <c r="R268" s="10" t="s">
        <v>7270</v>
      </c>
      <c r="V268" s="10" t="s">
        <v>7271</v>
      </c>
      <c r="X268" s="10" t="s">
        <v>7368</v>
      </c>
      <c r="AE268" s="10" t="s">
        <v>7273</v>
      </c>
      <c r="AI268" s="10" t="s">
        <v>7369</v>
      </c>
      <c r="AJ268" s="10" t="s">
        <v>7370</v>
      </c>
      <c r="AK268" s="10" t="s">
        <v>7371</v>
      </c>
      <c r="AR268" s="10" t="s">
        <v>7372</v>
      </c>
      <c r="AX268" s="13"/>
      <c r="AZ268" s="13">
        <v>1</v>
      </c>
      <c r="BB268" s="10">
        <v>0</v>
      </c>
      <c r="BC268" s="13">
        <v>40820</v>
      </c>
      <c r="BD268" s="13">
        <v>1</v>
      </c>
      <c r="BE268" s="10">
        <v>0</v>
      </c>
      <c r="BF268" s="10">
        <v>0</v>
      </c>
      <c r="BG268" s="10">
        <v>0</v>
      </c>
      <c r="BH268" s="13">
        <v>1</v>
      </c>
      <c r="BI268" s="13">
        <v>1</v>
      </c>
      <c r="BJ268" s="13">
        <v>1</v>
      </c>
      <c r="BK268" s="10">
        <v>0</v>
      </c>
      <c r="BL268" s="10">
        <v>0</v>
      </c>
      <c r="BN268" s="10">
        <v>0</v>
      </c>
      <c r="BO268" s="10">
        <v>0</v>
      </c>
      <c r="BP268" s="10">
        <v>0</v>
      </c>
      <c r="BQ268" s="10">
        <v>0</v>
      </c>
    </row>
    <row r="269" spans="1:69" x14ac:dyDescent="0.2">
      <c r="A269" s="10" t="str">
        <f>TRIM(Tabulka_Dotaz_z_SqlDivadla[[#This Row],[ID2]])</f>
        <v>01/267116</v>
      </c>
      <c r="B269" s="10" t="s">
        <v>7283</v>
      </c>
      <c r="G269" s="10" t="s">
        <v>1849</v>
      </c>
      <c r="H269" s="10" t="s">
        <v>782</v>
      </c>
      <c r="I269" s="10" t="s">
        <v>1861</v>
      </c>
      <c r="J269" s="10" t="s">
        <v>7284</v>
      </c>
      <c r="K269" s="10" t="s">
        <v>7285</v>
      </c>
      <c r="L269" s="10" t="s">
        <v>7286</v>
      </c>
      <c r="P269" s="10" t="s">
        <v>1968</v>
      </c>
      <c r="Q269" s="10" t="s">
        <v>5906</v>
      </c>
      <c r="R269" s="10" t="s">
        <v>7287</v>
      </c>
      <c r="AI269" s="10" t="s">
        <v>7288</v>
      </c>
      <c r="AX269" s="13"/>
      <c r="AZ269" s="13"/>
      <c r="BC269" s="13">
        <v>40876</v>
      </c>
      <c r="BD269" s="13"/>
      <c r="BH269" s="13"/>
      <c r="BI269" s="13"/>
      <c r="BJ269" s="13"/>
    </row>
    <row r="270" spans="1:69" x14ac:dyDescent="0.2">
      <c r="A270" s="10" t="str">
        <f>TRIM(Tabulka_Dotaz_z_SqlDivadla[[#This Row],[ID2]])</f>
        <v>01/267116</v>
      </c>
      <c r="B270" s="10" t="s">
        <v>7283</v>
      </c>
      <c r="C270" s="10" t="s">
        <v>7373</v>
      </c>
      <c r="D270" s="10" t="s">
        <v>3206</v>
      </c>
      <c r="G270" s="10" t="s">
        <v>1849</v>
      </c>
      <c r="H270" s="10" t="s">
        <v>782</v>
      </c>
      <c r="I270" s="10" t="s">
        <v>1861</v>
      </c>
      <c r="J270" s="10" t="s">
        <v>7374</v>
      </c>
      <c r="K270" s="10" t="s">
        <v>7375</v>
      </c>
      <c r="L270" s="10" t="s">
        <v>7376</v>
      </c>
      <c r="M270" s="10" t="s">
        <v>7377</v>
      </c>
      <c r="P270" s="10" t="s">
        <v>1968</v>
      </c>
      <c r="Q270" s="10" t="s">
        <v>5906</v>
      </c>
      <c r="R270" s="10" t="s">
        <v>7287</v>
      </c>
      <c r="V270" s="10" t="s">
        <v>7378</v>
      </c>
      <c r="W270" s="10" t="s">
        <v>7379</v>
      </c>
      <c r="X270" s="10" t="s">
        <v>7380</v>
      </c>
      <c r="Y270" s="10" t="s">
        <v>7286</v>
      </c>
      <c r="Z270" s="10" t="s">
        <v>1812</v>
      </c>
      <c r="AA270" s="10" t="s">
        <v>1812</v>
      </c>
      <c r="AC270" s="10" t="s">
        <v>1967</v>
      </c>
      <c r="AD270" s="10" t="s">
        <v>1968</v>
      </c>
      <c r="AE270" s="10" t="s">
        <v>7381</v>
      </c>
      <c r="AI270" s="10" t="s">
        <v>7288</v>
      </c>
      <c r="AJ270" s="10" t="s">
        <v>7382</v>
      </c>
      <c r="AX270" s="13"/>
      <c r="AZ270" s="13"/>
      <c r="BB270" s="10">
        <v>1</v>
      </c>
      <c r="BC270" s="13">
        <v>40876</v>
      </c>
      <c r="BD270" s="13">
        <v>40625</v>
      </c>
      <c r="BE270" s="10">
        <v>0</v>
      </c>
      <c r="BF270" s="10">
        <v>1</v>
      </c>
      <c r="BG270" s="10">
        <v>0</v>
      </c>
      <c r="BH270" s="13">
        <v>1</v>
      </c>
      <c r="BI270" s="13">
        <v>1</v>
      </c>
      <c r="BJ270" s="13">
        <v>1</v>
      </c>
      <c r="BK270" s="10">
        <v>0</v>
      </c>
      <c r="BL270" s="10">
        <v>0</v>
      </c>
      <c r="BN270" s="10">
        <v>0</v>
      </c>
      <c r="BO270" s="10">
        <v>0</v>
      </c>
      <c r="BP270" s="10">
        <v>0</v>
      </c>
      <c r="BQ270" s="10">
        <v>0</v>
      </c>
    </row>
    <row r="271" spans="1:69" x14ac:dyDescent="0.2">
      <c r="A271" s="10" t="str">
        <f>TRIM(Tabulka_Dotaz_z_SqlDivadla[[#This Row],[ID2]])</f>
        <v>01/268111</v>
      </c>
      <c r="B271" s="10" t="s">
        <v>7301</v>
      </c>
      <c r="C271" s="10" t="s">
        <v>7302</v>
      </c>
      <c r="D271" s="10" t="s">
        <v>3206</v>
      </c>
      <c r="G271" s="10" t="s">
        <v>1849</v>
      </c>
      <c r="H271" s="10" t="s">
        <v>782</v>
      </c>
      <c r="I271" s="10" t="s">
        <v>1673</v>
      </c>
      <c r="J271" s="10" t="s">
        <v>7303</v>
      </c>
      <c r="K271" s="10" t="s">
        <v>7304</v>
      </c>
      <c r="L271" s="10" t="s">
        <v>1918</v>
      </c>
      <c r="P271" s="10" t="s">
        <v>1687</v>
      </c>
      <c r="Q271" s="10" t="s">
        <v>1767</v>
      </c>
      <c r="R271" s="10" t="s">
        <v>7305</v>
      </c>
      <c r="V271" s="10" t="s">
        <v>7306</v>
      </c>
      <c r="X271" s="10" t="s">
        <v>7307</v>
      </c>
      <c r="AE271" s="10" t="s">
        <v>7308</v>
      </c>
      <c r="AI271" s="10" t="s">
        <v>7309</v>
      </c>
      <c r="AK271" s="10" t="s">
        <v>7310</v>
      </c>
      <c r="AX271" s="13"/>
      <c r="AZ271" s="13">
        <v>1</v>
      </c>
      <c r="BC271" s="13">
        <v>40876</v>
      </c>
      <c r="BD271" s="13"/>
      <c r="BF271" s="10">
        <v>1</v>
      </c>
      <c r="BH271" s="13"/>
      <c r="BI271" s="13"/>
      <c r="BJ271" s="13"/>
      <c r="BK271" s="10">
        <v>0</v>
      </c>
    </row>
    <row r="272" spans="1:69" x14ac:dyDescent="0.2">
      <c r="A272" s="10" t="str">
        <f>TRIM(Tabulka_Dotaz_z_SqlDivadla[[#This Row],[ID2]])</f>
        <v>01/269118</v>
      </c>
      <c r="B272" s="10" t="s">
        <v>7401</v>
      </c>
      <c r="C272" s="10" t="s">
        <v>7402</v>
      </c>
      <c r="D272" s="10" t="s">
        <v>3206</v>
      </c>
      <c r="G272" s="10" t="s">
        <v>1849</v>
      </c>
      <c r="H272" s="10" t="s">
        <v>782</v>
      </c>
      <c r="I272" s="10" t="s">
        <v>2453</v>
      </c>
      <c r="J272" s="10" t="s">
        <v>7403</v>
      </c>
      <c r="K272" s="10" t="s">
        <v>7404</v>
      </c>
      <c r="L272" s="10" t="s">
        <v>7405</v>
      </c>
      <c r="P272" s="10" t="s">
        <v>3755</v>
      </c>
      <c r="Q272" s="10" t="s">
        <v>2933</v>
      </c>
      <c r="R272" s="10" t="s">
        <v>7406</v>
      </c>
      <c r="V272" s="10" t="s">
        <v>7407</v>
      </c>
      <c r="X272" s="10" t="s">
        <v>7408</v>
      </c>
      <c r="AE272" s="10" t="s">
        <v>7409</v>
      </c>
      <c r="AF272" s="10" t="s">
        <v>7410</v>
      </c>
      <c r="AI272" s="10" t="s">
        <v>7411</v>
      </c>
      <c r="AX272" s="13"/>
      <c r="AZ272" s="13">
        <v>1</v>
      </c>
      <c r="BB272" s="10">
        <v>1</v>
      </c>
      <c r="BC272" s="13">
        <v>40876</v>
      </c>
      <c r="BD272" s="13"/>
      <c r="BF272" s="10">
        <v>1</v>
      </c>
      <c r="BH272" s="13"/>
      <c r="BI272" s="13"/>
      <c r="BJ272" s="13"/>
      <c r="BK272" s="10">
        <v>0</v>
      </c>
    </row>
    <row r="273" spans="1:63" x14ac:dyDescent="0.2">
      <c r="A273" s="10" t="str">
        <f>TRIM(Tabulka_Dotaz_z_SqlDivadla[[#This Row],[ID2]])</f>
        <v>01/270117</v>
      </c>
      <c r="B273" s="10" t="s">
        <v>7502</v>
      </c>
      <c r="C273" s="10" t="s">
        <v>7503</v>
      </c>
      <c r="D273" s="10" t="s">
        <v>3206</v>
      </c>
      <c r="G273" s="10" t="s">
        <v>1849</v>
      </c>
      <c r="H273" s="10" t="s">
        <v>782</v>
      </c>
      <c r="I273" s="10" t="s">
        <v>2530</v>
      </c>
      <c r="J273" s="10" t="s">
        <v>7504</v>
      </c>
      <c r="K273" s="10" t="s">
        <v>7505</v>
      </c>
      <c r="L273" s="10" t="s">
        <v>7506</v>
      </c>
      <c r="P273" s="10" t="s">
        <v>2533</v>
      </c>
      <c r="Q273" s="10" t="s">
        <v>3337</v>
      </c>
      <c r="R273" s="10" t="s">
        <v>7507</v>
      </c>
      <c r="V273" s="10" t="s">
        <v>7508</v>
      </c>
      <c r="X273" s="10" t="s">
        <v>7509</v>
      </c>
      <c r="AE273" s="10" t="s">
        <v>7510</v>
      </c>
      <c r="AI273" s="10" t="s">
        <v>7511</v>
      </c>
      <c r="AX273" s="13"/>
      <c r="AZ273" s="13">
        <v>1</v>
      </c>
      <c r="BB273" s="10">
        <v>2</v>
      </c>
      <c r="BC273" s="13">
        <v>40876</v>
      </c>
      <c r="BD273" s="13"/>
      <c r="BF273" s="10">
        <v>1</v>
      </c>
      <c r="BH273" s="13"/>
      <c r="BI273" s="13"/>
      <c r="BJ273" s="13"/>
      <c r="BK273" s="10">
        <v>0</v>
      </c>
    </row>
    <row r="274" spans="1:63" x14ac:dyDescent="0.2">
      <c r="A274" s="10" t="str">
        <f>TRIM(Tabulka_Dotaz_z_SqlDivadla[[#This Row],[ID2]])</f>
        <v>01/271622</v>
      </c>
      <c r="B274" s="10" t="s">
        <v>7531</v>
      </c>
      <c r="C274" s="10" t="s">
        <v>7532</v>
      </c>
      <c r="D274" s="10" t="s">
        <v>3206</v>
      </c>
      <c r="G274" s="10" t="s">
        <v>1849</v>
      </c>
      <c r="H274" s="10" t="s">
        <v>6698</v>
      </c>
      <c r="I274" s="10" t="s">
        <v>6745</v>
      </c>
      <c r="J274" s="10" t="s">
        <v>7533</v>
      </c>
      <c r="K274" s="10" t="s">
        <v>7534</v>
      </c>
      <c r="L274" s="10" t="s">
        <v>7535</v>
      </c>
      <c r="P274" s="10" t="s">
        <v>1871</v>
      </c>
      <c r="Q274" s="10" t="s">
        <v>3049</v>
      </c>
      <c r="R274" s="10" t="s">
        <v>7536</v>
      </c>
      <c r="V274" s="10" t="s">
        <v>7537</v>
      </c>
      <c r="X274" s="10" t="s">
        <v>7538</v>
      </c>
      <c r="Y274" s="10" t="s">
        <v>7535</v>
      </c>
      <c r="AC274" s="10" t="s">
        <v>2411</v>
      </c>
      <c r="AD274" s="10" t="s">
        <v>1871</v>
      </c>
      <c r="AE274" s="10" t="s">
        <v>7539</v>
      </c>
      <c r="AI274" s="10" t="s">
        <v>7540</v>
      </c>
      <c r="AX274" s="13"/>
      <c r="AZ274" s="13">
        <v>1</v>
      </c>
      <c r="BB274" s="10">
        <v>1</v>
      </c>
      <c r="BC274" s="13">
        <v>40876</v>
      </c>
      <c r="BD274" s="13"/>
      <c r="BF274" s="10">
        <v>1</v>
      </c>
      <c r="BH274" s="13"/>
      <c r="BI274" s="13"/>
      <c r="BJ274" s="13"/>
      <c r="BK274" s="10">
        <v>0</v>
      </c>
    </row>
    <row r="275" spans="1:63" x14ac:dyDescent="0.2">
      <c r="A275" s="10" t="str">
        <f>TRIM(Tabulka_Dotaz_z_SqlDivadla[[#This Row],[ID2]])</f>
        <v>01/272622</v>
      </c>
      <c r="B275" s="10" t="s">
        <v>6828</v>
      </c>
      <c r="C275" s="10" t="s">
        <v>6829</v>
      </c>
      <c r="D275" s="10" t="s">
        <v>3206</v>
      </c>
      <c r="G275" s="10" t="s">
        <v>1849</v>
      </c>
      <c r="H275" s="10" t="s">
        <v>6698</v>
      </c>
      <c r="I275" s="10" t="s">
        <v>6745</v>
      </c>
      <c r="J275" s="10" t="s">
        <v>6830</v>
      </c>
      <c r="K275" s="10" t="s">
        <v>6831</v>
      </c>
      <c r="L275" s="10" t="s">
        <v>6832</v>
      </c>
      <c r="P275" s="10" t="s">
        <v>1871</v>
      </c>
      <c r="Q275" s="10" t="s">
        <v>3049</v>
      </c>
      <c r="R275" s="10" t="s">
        <v>6833</v>
      </c>
      <c r="V275" s="10" t="s">
        <v>6834</v>
      </c>
      <c r="X275" s="10" t="s">
        <v>6835</v>
      </c>
      <c r="AE275" s="10" t="s">
        <v>6836</v>
      </c>
      <c r="AI275" s="10" t="s">
        <v>6837</v>
      </c>
      <c r="AX275" s="13"/>
      <c r="AZ275" s="13">
        <v>1</v>
      </c>
      <c r="BB275" s="10">
        <v>1</v>
      </c>
      <c r="BC275" s="13">
        <v>40876</v>
      </c>
      <c r="BD275" s="13"/>
      <c r="BF275" s="10">
        <v>1</v>
      </c>
      <c r="BH275" s="13"/>
      <c r="BI275" s="13"/>
      <c r="BJ275" s="13"/>
      <c r="BK275" s="10">
        <v>0</v>
      </c>
    </row>
    <row r="276" spans="1:63" x14ac:dyDescent="0.2">
      <c r="A276" s="10" t="str">
        <f>TRIM(Tabulka_Dotaz_z_SqlDivadla[[#This Row],[ID2]])</f>
        <v>01/272622</v>
      </c>
      <c r="B276" s="10" t="s">
        <v>7584</v>
      </c>
      <c r="D276" s="10" t="s">
        <v>3206</v>
      </c>
      <c r="G276" s="10" t="s">
        <v>1849</v>
      </c>
      <c r="H276" s="10" t="s">
        <v>6698</v>
      </c>
      <c r="I276" s="10" t="s">
        <v>6745</v>
      </c>
      <c r="J276" s="10" t="s">
        <v>7585</v>
      </c>
      <c r="K276" s="10" t="s">
        <v>6831</v>
      </c>
      <c r="L276" s="10" t="s">
        <v>6832</v>
      </c>
      <c r="P276" s="10" t="s">
        <v>1871</v>
      </c>
      <c r="Q276" s="10" t="s">
        <v>3049</v>
      </c>
      <c r="R276" s="10" t="s">
        <v>6833</v>
      </c>
      <c r="AI276" s="10" t="s">
        <v>6837</v>
      </c>
      <c r="AX276" s="13"/>
      <c r="AZ276" s="13"/>
      <c r="BC276" s="13">
        <v>40970</v>
      </c>
      <c r="BD276" s="13"/>
      <c r="BH276" s="13"/>
      <c r="BI276" s="13"/>
      <c r="BJ276" s="13"/>
    </row>
    <row r="277" spans="1:63" x14ac:dyDescent="0.2">
      <c r="A277" s="10" t="str">
        <f>TRIM(Tabulka_Dotaz_z_SqlDivadla[[#This Row],[ID2]])</f>
        <v>01/273111</v>
      </c>
      <c r="B277" s="10" t="s">
        <v>6766</v>
      </c>
      <c r="D277" s="10" t="s">
        <v>3206</v>
      </c>
      <c r="G277" s="10" t="s">
        <v>1849</v>
      </c>
      <c r="H277" s="10" t="s">
        <v>782</v>
      </c>
      <c r="I277" s="10" t="s">
        <v>1673</v>
      </c>
      <c r="J277" s="10" t="s">
        <v>6767</v>
      </c>
      <c r="K277" s="10" t="s">
        <v>6768</v>
      </c>
      <c r="L277" s="10" t="s">
        <v>6769</v>
      </c>
      <c r="P277" s="10" t="s">
        <v>1687</v>
      </c>
      <c r="Q277" s="10" t="s">
        <v>1767</v>
      </c>
      <c r="R277" s="10" t="s">
        <v>6770</v>
      </c>
      <c r="S277" s="10" t="s">
        <v>6771</v>
      </c>
      <c r="V277" s="10" t="s">
        <v>6772</v>
      </c>
      <c r="X277" s="10" t="s">
        <v>6773</v>
      </c>
      <c r="AE277" s="10" t="s">
        <v>6774</v>
      </c>
      <c r="AF277" s="10" t="s">
        <v>6775</v>
      </c>
      <c r="AI277" s="10" t="s">
        <v>6776</v>
      </c>
      <c r="AX277" s="13"/>
      <c r="AZ277" s="13">
        <v>1</v>
      </c>
      <c r="BB277" s="10">
        <v>1</v>
      </c>
      <c r="BC277" s="13">
        <v>40876</v>
      </c>
      <c r="BD277" s="13"/>
      <c r="BF277" s="10">
        <v>1</v>
      </c>
      <c r="BH277" s="13"/>
      <c r="BI277" s="13"/>
      <c r="BJ277" s="13"/>
      <c r="BK277" s="10">
        <v>0</v>
      </c>
    </row>
    <row r="278" spans="1:63" x14ac:dyDescent="0.2">
      <c r="A278" s="10" t="str">
        <f>TRIM(Tabulka_Dotaz_z_SqlDivadla[[#This Row],[ID2]])</f>
        <v>01/27420A</v>
      </c>
      <c r="B278" s="10" t="s">
        <v>6885</v>
      </c>
      <c r="C278" s="10" t="s">
        <v>6886</v>
      </c>
      <c r="D278" s="10" t="s">
        <v>3206</v>
      </c>
      <c r="G278" s="10" t="s">
        <v>1849</v>
      </c>
      <c r="H278" s="10" t="s">
        <v>804</v>
      </c>
      <c r="I278" s="10" t="s">
        <v>1875</v>
      </c>
      <c r="J278" s="10" t="s">
        <v>6887</v>
      </c>
      <c r="K278" s="10" t="s">
        <v>6888</v>
      </c>
      <c r="L278" s="10" t="s">
        <v>6889</v>
      </c>
      <c r="P278" s="10" t="s">
        <v>6890</v>
      </c>
      <c r="Q278" s="10" t="s">
        <v>6891</v>
      </c>
      <c r="R278" s="10" t="s">
        <v>6892</v>
      </c>
      <c r="V278" s="10" t="s">
        <v>6893</v>
      </c>
      <c r="X278" s="10" t="s">
        <v>6894</v>
      </c>
      <c r="AE278" s="10" t="s">
        <v>6895</v>
      </c>
      <c r="AI278" s="10" t="s">
        <v>6896</v>
      </c>
      <c r="AX278" s="13"/>
      <c r="AZ278" s="13">
        <v>1</v>
      </c>
      <c r="BB278" s="10">
        <v>1</v>
      </c>
      <c r="BC278" s="13">
        <v>40912</v>
      </c>
      <c r="BD278" s="13"/>
      <c r="BF278" s="10">
        <v>1</v>
      </c>
      <c r="BH278" s="13"/>
      <c r="BI278" s="13"/>
      <c r="BJ278" s="13"/>
      <c r="BK278" s="10">
        <v>0</v>
      </c>
    </row>
    <row r="279" spans="1:63" x14ac:dyDescent="0.2">
      <c r="A279" s="10" t="str">
        <f>TRIM(Tabulka_Dotaz_z_SqlDivadla[[#This Row],[ID2]])</f>
        <v>01/275119</v>
      </c>
      <c r="B279" s="10" t="s">
        <v>6976</v>
      </c>
      <c r="C279" s="10" t="s">
        <v>6977</v>
      </c>
      <c r="D279" s="10" t="s">
        <v>3206</v>
      </c>
      <c r="G279" s="10" t="s">
        <v>1849</v>
      </c>
      <c r="H279" s="10" t="s">
        <v>782</v>
      </c>
      <c r="I279" s="10" t="s">
        <v>2269</v>
      </c>
      <c r="J279" s="10" t="s">
        <v>6978</v>
      </c>
      <c r="K279" s="10" t="s">
        <v>6979</v>
      </c>
      <c r="L279" s="10" t="s">
        <v>6980</v>
      </c>
      <c r="P279" s="10" t="s">
        <v>6981</v>
      </c>
      <c r="Q279" s="10" t="s">
        <v>6982</v>
      </c>
      <c r="R279" s="10" t="s">
        <v>6983</v>
      </c>
      <c r="V279" s="10" t="s">
        <v>6984</v>
      </c>
      <c r="X279" s="10" t="s">
        <v>6985</v>
      </c>
      <c r="AE279" s="10" t="s">
        <v>6986</v>
      </c>
      <c r="AI279" s="10" t="s">
        <v>6987</v>
      </c>
      <c r="AX279" s="13"/>
      <c r="AZ279" s="13">
        <v>1</v>
      </c>
      <c r="BB279" s="10">
        <v>1</v>
      </c>
      <c r="BC279" s="13">
        <v>40876</v>
      </c>
      <c r="BD279" s="13"/>
      <c r="BF279" s="10">
        <v>1</v>
      </c>
      <c r="BH279" s="13"/>
      <c r="BI279" s="13"/>
      <c r="BJ279" s="13"/>
      <c r="BK279" s="10">
        <v>0</v>
      </c>
    </row>
    <row r="280" spans="1:63" x14ac:dyDescent="0.2">
      <c r="A280" s="10" t="str">
        <f>TRIM(Tabulka_Dotaz_z_SqlDivadla[[#This Row],[ID2]])</f>
        <v>01/276118</v>
      </c>
      <c r="B280" s="10" t="s">
        <v>7042</v>
      </c>
      <c r="C280" s="10" t="s">
        <v>7043</v>
      </c>
      <c r="D280" s="10" t="s">
        <v>3206</v>
      </c>
      <c r="G280" s="10" t="s">
        <v>1849</v>
      </c>
      <c r="H280" s="10" t="s">
        <v>782</v>
      </c>
      <c r="I280" s="10" t="s">
        <v>2453</v>
      </c>
      <c r="J280" s="10" t="s">
        <v>7044</v>
      </c>
      <c r="K280" s="10" t="s">
        <v>7045</v>
      </c>
      <c r="L280" s="10" t="s">
        <v>7046</v>
      </c>
      <c r="P280" s="10" t="s">
        <v>2932</v>
      </c>
      <c r="Q280" s="10" t="s">
        <v>2933</v>
      </c>
      <c r="R280" s="10" t="s">
        <v>7047</v>
      </c>
      <c r="V280" s="10" t="s">
        <v>7048</v>
      </c>
      <c r="X280" s="10" t="s">
        <v>7049</v>
      </c>
      <c r="AE280" s="10" t="s">
        <v>7050</v>
      </c>
      <c r="AI280" s="10" t="s">
        <v>7051</v>
      </c>
      <c r="AX280" s="13"/>
      <c r="AZ280" s="13">
        <v>1</v>
      </c>
      <c r="BB280" s="10">
        <v>2</v>
      </c>
      <c r="BC280" s="13">
        <v>40876</v>
      </c>
      <c r="BD280" s="13"/>
      <c r="BF280" s="10">
        <v>1</v>
      </c>
      <c r="BH280" s="13"/>
      <c r="BI280" s="13"/>
      <c r="BJ280" s="13"/>
      <c r="BK280" s="10">
        <v>0</v>
      </c>
    </row>
    <row r="281" spans="1:63" x14ac:dyDescent="0.2">
      <c r="A281" s="10" t="str">
        <f>TRIM(Tabulka_Dotaz_z_SqlDivadla[[#This Row],[ID2]])</f>
        <v>01/277119</v>
      </c>
      <c r="B281" s="10" t="s">
        <v>7066</v>
      </c>
      <c r="C281" s="10" t="s">
        <v>7067</v>
      </c>
      <c r="D281" s="10" t="s">
        <v>5085</v>
      </c>
      <c r="G281" s="10" t="s">
        <v>2025</v>
      </c>
      <c r="H281" s="10" t="s">
        <v>782</v>
      </c>
      <c r="I281" s="10" t="s">
        <v>2269</v>
      </c>
      <c r="J281" s="10" t="s">
        <v>7068</v>
      </c>
      <c r="K281" s="10" t="s">
        <v>7069</v>
      </c>
      <c r="L281" s="10" t="s">
        <v>7070</v>
      </c>
      <c r="P281" s="10" t="s">
        <v>2273</v>
      </c>
      <c r="Q281" s="10" t="s">
        <v>6982</v>
      </c>
      <c r="R281" s="10" t="s">
        <v>7071</v>
      </c>
      <c r="V281" s="10" t="s">
        <v>7072</v>
      </c>
      <c r="X281" s="10" t="s">
        <v>7073</v>
      </c>
      <c r="AE281" s="10" t="s">
        <v>7074</v>
      </c>
      <c r="AI281" s="10" t="s">
        <v>7075</v>
      </c>
      <c r="AX281" s="13"/>
      <c r="AZ281" s="13">
        <v>1</v>
      </c>
      <c r="BB281" s="10">
        <v>1</v>
      </c>
      <c r="BC281" s="13">
        <v>40876</v>
      </c>
      <c r="BD281" s="13"/>
      <c r="BF281" s="10">
        <v>1</v>
      </c>
      <c r="BH281" s="13"/>
      <c r="BI281" s="13"/>
      <c r="BJ281" s="13"/>
      <c r="BK281" s="10">
        <v>0</v>
      </c>
    </row>
    <row r="282" spans="1:63" x14ac:dyDescent="0.2">
      <c r="A282" s="10" t="str">
        <f>TRIM(Tabulka_Dotaz_z_SqlDivadla[[#This Row],[ID2]])</f>
        <v>01/27810B</v>
      </c>
      <c r="B282" s="10" t="s">
        <v>7100</v>
      </c>
      <c r="C282" s="10" t="s">
        <v>7101</v>
      </c>
      <c r="D282" s="10" t="s">
        <v>1737</v>
      </c>
      <c r="G282" s="10" t="s">
        <v>1831</v>
      </c>
      <c r="H282" s="10" t="s">
        <v>782</v>
      </c>
      <c r="I282" s="10" t="s">
        <v>2473</v>
      </c>
      <c r="J282" s="10" t="s">
        <v>7102</v>
      </c>
      <c r="K282" s="10" t="s">
        <v>7103</v>
      </c>
      <c r="L282" s="10" t="s">
        <v>7104</v>
      </c>
      <c r="P282" s="10" t="s">
        <v>3603</v>
      </c>
      <c r="Q282" s="10" t="s">
        <v>2478</v>
      </c>
      <c r="R282" s="10" t="s">
        <v>7105</v>
      </c>
      <c r="V282" s="10" t="s">
        <v>7106</v>
      </c>
      <c r="X282" s="10" t="s">
        <v>7107</v>
      </c>
      <c r="AE282" s="10" t="s">
        <v>7108</v>
      </c>
      <c r="AI282" s="10" t="s">
        <v>7109</v>
      </c>
      <c r="AJ282" s="10" t="s">
        <v>7110</v>
      </c>
      <c r="AX282" s="13"/>
      <c r="AZ282" s="13">
        <v>1</v>
      </c>
      <c r="BB282" s="10">
        <v>1</v>
      </c>
      <c r="BC282" s="13">
        <v>40876</v>
      </c>
      <c r="BD282" s="13"/>
      <c r="BF282" s="10">
        <v>1</v>
      </c>
      <c r="BH282" s="13"/>
      <c r="BI282" s="13"/>
      <c r="BJ282" s="13"/>
      <c r="BK282" s="10">
        <v>0</v>
      </c>
    </row>
    <row r="283" spans="1:63" x14ac:dyDescent="0.2">
      <c r="A283" s="10" t="str">
        <f>TRIM(Tabulka_Dotaz_z_SqlDivadla[[#This Row],[ID2]])</f>
        <v>01/279512</v>
      </c>
      <c r="B283" s="10" t="s">
        <v>7122</v>
      </c>
      <c r="D283" s="10" t="s">
        <v>5085</v>
      </c>
      <c r="G283" s="10" t="s">
        <v>2025</v>
      </c>
      <c r="H283" s="10" t="s">
        <v>809</v>
      </c>
      <c r="I283" s="10" t="s">
        <v>4728</v>
      </c>
      <c r="J283" s="10" t="s">
        <v>7123</v>
      </c>
      <c r="K283" s="10" t="s">
        <v>7124</v>
      </c>
      <c r="L283" s="10" t="s">
        <v>7125</v>
      </c>
      <c r="P283" s="10" t="s">
        <v>4730</v>
      </c>
      <c r="Q283" s="10" t="s">
        <v>7126</v>
      </c>
      <c r="R283" s="10" t="s">
        <v>7127</v>
      </c>
      <c r="X283" s="10" t="s">
        <v>7128</v>
      </c>
      <c r="AE283" s="10" t="s">
        <v>7129</v>
      </c>
      <c r="AI283" s="10" t="s">
        <v>7130</v>
      </c>
      <c r="AX283" s="13"/>
      <c r="AZ283" s="13">
        <v>1</v>
      </c>
      <c r="BB283" s="10">
        <v>2</v>
      </c>
      <c r="BC283" s="13">
        <v>40876</v>
      </c>
      <c r="BD283" s="13"/>
      <c r="BF283" s="10">
        <v>1</v>
      </c>
      <c r="BH283" s="13"/>
      <c r="BI283" s="13"/>
      <c r="BJ283" s="13"/>
      <c r="BK283" s="10">
        <v>0</v>
      </c>
    </row>
    <row r="284" spans="1:63" x14ac:dyDescent="0.2">
      <c r="A284" s="10" t="str">
        <f>TRIM(Tabulka_Dotaz_z_SqlDivadla[[#This Row],[ID2]])</f>
        <v>01/280531</v>
      </c>
      <c r="B284" s="10" t="s">
        <v>7178</v>
      </c>
      <c r="D284" s="10" t="s">
        <v>5085</v>
      </c>
      <c r="G284" s="10" t="s">
        <v>2025</v>
      </c>
      <c r="H284" s="10" t="s">
        <v>791</v>
      </c>
      <c r="I284" s="10" t="s">
        <v>2941</v>
      </c>
      <c r="J284" s="10" t="s">
        <v>7179</v>
      </c>
      <c r="K284" s="10" t="s">
        <v>7180</v>
      </c>
      <c r="L284" s="10" t="s">
        <v>7181</v>
      </c>
      <c r="P284" s="10" t="s">
        <v>5413</v>
      </c>
      <c r="Q284" s="10" t="s">
        <v>7182</v>
      </c>
      <c r="R284" s="10" t="s">
        <v>7183</v>
      </c>
      <c r="X284" s="10" t="s">
        <v>7184</v>
      </c>
      <c r="AE284" s="10" t="s">
        <v>7185</v>
      </c>
      <c r="AI284" s="10" t="s">
        <v>7186</v>
      </c>
      <c r="AR284" s="10" t="s">
        <v>7187</v>
      </c>
      <c r="AX284" s="13"/>
      <c r="AZ284" s="13">
        <v>1</v>
      </c>
      <c r="BB284" s="10">
        <v>1</v>
      </c>
      <c r="BC284" s="13">
        <v>40876</v>
      </c>
      <c r="BD284" s="13"/>
      <c r="BF284" s="10">
        <v>1</v>
      </c>
      <c r="BH284" s="13"/>
      <c r="BI284" s="13"/>
      <c r="BJ284" s="13"/>
      <c r="BK284" s="10">
        <v>0</v>
      </c>
    </row>
    <row r="285" spans="1:63" x14ac:dyDescent="0.2">
      <c r="A285" s="10" t="str">
        <f>TRIM(Tabulka_Dotaz_z_SqlDivadla[[#This Row],[ID2]])</f>
        <v>01/281112</v>
      </c>
      <c r="B285" s="10" t="s">
        <v>6777</v>
      </c>
      <c r="C285" s="10" t="s">
        <v>6778</v>
      </c>
      <c r="D285" s="10" t="s">
        <v>3206</v>
      </c>
      <c r="G285" s="10" t="s">
        <v>1849</v>
      </c>
      <c r="H285" s="10" t="s">
        <v>782</v>
      </c>
      <c r="I285" s="10" t="s">
        <v>1823</v>
      </c>
      <c r="J285" s="10" t="s">
        <v>6779</v>
      </c>
      <c r="K285" s="10" t="s">
        <v>6780</v>
      </c>
      <c r="L285" s="10" t="s">
        <v>6781</v>
      </c>
      <c r="P285" s="10" t="s">
        <v>1752</v>
      </c>
      <c r="Q285" s="10" t="s">
        <v>2498</v>
      </c>
      <c r="R285" s="10" t="s">
        <v>6782</v>
      </c>
      <c r="V285" s="10" t="s">
        <v>6783</v>
      </c>
      <c r="X285" s="10" t="s">
        <v>6784</v>
      </c>
      <c r="AE285" s="10" t="s">
        <v>6785</v>
      </c>
      <c r="AI285" s="10" t="s">
        <v>6786</v>
      </c>
      <c r="AX285" s="13"/>
      <c r="AZ285" s="13">
        <v>1</v>
      </c>
      <c r="BB285" s="10">
        <v>1</v>
      </c>
      <c r="BC285" s="13">
        <v>40876</v>
      </c>
      <c r="BD285" s="13"/>
      <c r="BF285" s="10">
        <v>1</v>
      </c>
      <c r="BH285" s="13"/>
      <c r="BI285" s="13"/>
      <c r="BJ285" s="13"/>
      <c r="BK285" s="10">
        <v>0</v>
      </c>
    </row>
    <row r="286" spans="1:63" x14ac:dyDescent="0.2">
      <c r="A286" s="10" t="str">
        <f>TRIM(Tabulka_Dotaz_z_SqlDivadla[[#This Row],[ID2]])</f>
        <v>01/282712</v>
      </c>
      <c r="B286" s="10" t="s">
        <v>6787</v>
      </c>
      <c r="C286" s="10" t="s">
        <v>6788</v>
      </c>
      <c r="D286" s="10" t="s">
        <v>3206</v>
      </c>
      <c r="G286" s="10" t="s">
        <v>1849</v>
      </c>
      <c r="H286" s="10" t="s">
        <v>795</v>
      </c>
      <c r="I286" s="10" t="s">
        <v>4566</v>
      </c>
      <c r="J286" s="10" t="s">
        <v>6789</v>
      </c>
      <c r="K286" s="10" t="s">
        <v>6790</v>
      </c>
      <c r="L286" s="10" t="s">
        <v>6791</v>
      </c>
      <c r="P286" s="10" t="s">
        <v>5154</v>
      </c>
      <c r="Q286" s="10" t="s">
        <v>5155</v>
      </c>
      <c r="R286" s="10" t="s">
        <v>6792</v>
      </c>
      <c r="V286" s="10" t="s">
        <v>6793</v>
      </c>
      <c r="X286" s="10" t="s">
        <v>6794</v>
      </c>
      <c r="AE286" s="10" t="s">
        <v>6795</v>
      </c>
      <c r="AI286" s="10" t="s">
        <v>6796</v>
      </c>
      <c r="AX286" s="13"/>
      <c r="AZ286" s="13">
        <v>1</v>
      </c>
      <c r="BB286" s="10">
        <v>1</v>
      </c>
      <c r="BC286" s="13">
        <v>40876</v>
      </c>
      <c r="BD286" s="13"/>
      <c r="BF286" s="10">
        <v>1</v>
      </c>
      <c r="BH286" s="13"/>
      <c r="BI286" s="13"/>
      <c r="BJ286" s="13"/>
      <c r="BK286" s="10">
        <v>0</v>
      </c>
    </row>
    <row r="287" spans="1:63" x14ac:dyDescent="0.2">
      <c r="A287" s="10" t="str">
        <f>TRIM(Tabulka_Dotaz_z_SqlDivadla[[#This Row],[ID2]])</f>
        <v>01/283622</v>
      </c>
      <c r="B287" s="10" t="s">
        <v>6797</v>
      </c>
      <c r="C287" s="10" t="s">
        <v>6798</v>
      </c>
      <c r="D287" s="10" t="s">
        <v>3289</v>
      </c>
      <c r="G287" s="10" t="s">
        <v>1737</v>
      </c>
      <c r="H287" s="10" t="s">
        <v>6698</v>
      </c>
      <c r="I287" s="10" t="s">
        <v>6745</v>
      </c>
      <c r="J287" s="10" t="s">
        <v>6799</v>
      </c>
      <c r="K287" s="10" t="s">
        <v>6800</v>
      </c>
      <c r="L287" s="10" t="s">
        <v>6801</v>
      </c>
      <c r="P287" s="10" t="s">
        <v>6802</v>
      </c>
      <c r="Q287" s="10" t="s">
        <v>3049</v>
      </c>
      <c r="R287" s="10" t="s">
        <v>6803</v>
      </c>
      <c r="V287" s="10" t="s">
        <v>6804</v>
      </c>
      <c r="X287" s="10" t="s">
        <v>6805</v>
      </c>
      <c r="AE287" s="10" t="s">
        <v>6806</v>
      </c>
      <c r="AI287" s="10" t="s">
        <v>6807</v>
      </c>
      <c r="AX287" s="13"/>
      <c r="AZ287" s="13">
        <v>1</v>
      </c>
      <c r="BB287" s="10">
        <v>2</v>
      </c>
      <c r="BC287" s="13">
        <v>40876</v>
      </c>
      <c r="BD287" s="13"/>
      <c r="BF287" s="10">
        <v>1</v>
      </c>
      <c r="BH287" s="13"/>
      <c r="BI287" s="13"/>
      <c r="BJ287" s="13"/>
      <c r="BK287" s="10">
        <v>0</v>
      </c>
    </row>
    <row r="288" spans="1:63" x14ac:dyDescent="0.2">
      <c r="A288" s="10" t="str">
        <f>TRIM(Tabulka_Dotaz_z_SqlDivadla[[#This Row],[ID2]])</f>
        <v>01/284114</v>
      </c>
      <c r="B288" s="10" t="s">
        <v>6808</v>
      </c>
      <c r="C288" s="10" t="s">
        <v>6809</v>
      </c>
      <c r="D288" s="10" t="s">
        <v>3206</v>
      </c>
      <c r="G288" s="10" t="s">
        <v>1849</v>
      </c>
      <c r="H288" s="10" t="s">
        <v>782</v>
      </c>
      <c r="I288" s="10" t="s">
        <v>1673</v>
      </c>
      <c r="J288" s="10" t="s">
        <v>6810</v>
      </c>
      <c r="K288" s="10" t="s">
        <v>6811</v>
      </c>
      <c r="L288" s="10" t="s">
        <v>6812</v>
      </c>
      <c r="P288" s="10" t="s">
        <v>1687</v>
      </c>
      <c r="Q288" s="10" t="s">
        <v>1767</v>
      </c>
      <c r="R288" s="10" t="s">
        <v>6813</v>
      </c>
      <c r="V288" s="10" t="s">
        <v>6814</v>
      </c>
      <c r="X288" s="10" t="s">
        <v>6815</v>
      </c>
      <c r="AE288" s="10" t="s">
        <v>6816</v>
      </c>
      <c r="AI288" s="10" t="s">
        <v>6817</v>
      </c>
      <c r="AX288" s="13"/>
      <c r="AZ288" s="13">
        <v>1</v>
      </c>
      <c r="BB288" s="10">
        <v>1</v>
      </c>
      <c r="BC288" s="13">
        <v>40876</v>
      </c>
      <c r="BD288" s="13"/>
      <c r="BF288" s="10">
        <v>1</v>
      </c>
      <c r="BH288" s="13"/>
      <c r="BI288" s="13"/>
      <c r="BJ288" s="13"/>
      <c r="BK288" s="10">
        <v>0</v>
      </c>
    </row>
    <row r="289" spans="1:64" x14ac:dyDescent="0.2">
      <c r="A289" s="10" t="str">
        <f>TRIM(Tabulka_Dotaz_z_SqlDivadla[[#This Row],[ID2]])</f>
        <v>01/285116</v>
      </c>
      <c r="B289" s="10" t="s">
        <v>6818</v>
      </c>
      <c r="C289" s="10" t="s">
        <v>6819</v>
      </c>
      <c r="D289" s="10" t="s">
        <v>3206</v>
      </c>
      <c r="G289" s="10" t="s">
        <v>1849</v>
      </c>
      <c r="H289" s="10" t="s">
        <v>782</v>
      </c>
      <c r="I289" s="10" t="s">
        <v>1861</v>
      </c>
      <c r="J289" s="10" t="s">
        <v>6820</v>
      </c>
      <c r="K289" s="10" t="s">
        <v>6821</v>
      </c>
      <c r="L289" s="10" t="s">
        <v>6822</v>
      </c>
      <c r="P289" s="10" t="s">
        <v>1864</v>
      </c>
      <c r="Q289" s="10" t="s">
        <v>5906</v>
      </c>
      <c r="R289" s="10" t="s">
        <v>6823</v>
      </c>
      <c r="V289" s="10" t="s">
        <v>6824</v>
      </c>
      <c r="X289" s="10" t="s">
        <v>6825</v>
      </c>
      <c r="AE289" s="10" t="s">
        <v>6826</v>
      </c>
      <c r="AI289" s="10" t="s">
        <v>6827</v>
      </c>
      <c r="AX289" s="13"/>
      <c r="AZ289" s="13">
        <v>1</v>
      </c>
      <c r="BB289" s="10">
        <v>2</v>
      </c>
      <c r="BC289" s="13">
        <v>40876</v>
      </c>
      <c r="BD289" s="13"/>
      <c r="BF289" s="10">
        <v>1</v>
      </c>
      <c r="BH289" s="13"/>
      <c r="BI289" s="13"/>
      <c r="BJ289" s="13"/>
      <c r="BK289" s="10">
        <v>0</v>
      </c>
    </row>
    <row r="290" spans="1:64" x14ac:dyDescent="0.2">
      <c r="A290" s="10" t="str">
        <f>TRIM(Tabulka_Dotaz_z_SqlDivadla[[#This Row],[ID2]])</f>
        <v>01/300</v>
      </c>
      <c r="B290" s="10" t="s">
        <v>7383</v>
      </c>
      <c r="D290" s="10" t="s">
        <v>163</v>
      </c>
      <c r="E290" s="10" t="s">
        <v>163</v>
      </c>
      <c r="F290" s="10" t="s">
        <v>163</v>
      </c>
      <c r="G290" s="10" t="s">
        <v>163</v>
      </c>
      <c r="H290" s="10" t="s">
        <v>795</v>
      </c>
      <c r="I290" s="10" t="s">
        <v>2502</v>
      </c>
      <c r="J290" s="10" t="s">
        <v>7384</v>
      </c>
      <c r="K290" s="10" t="s">
        <v>7385</v>
      </c>
      <c r="L290" s="10" t="s">
        <v>2503</v>
      </c>
      <c r="P290" s="10" t="s">
        <v>2504</v>
      </c>
      <c r="Q290" s="10" t="s">
        <v>2505</v>
      </c>
      <c r="U290" s="10" t="s">
        <v>163</v>
      </c>
      <c r="AX290" s="13"/>
      <c r="AZ290" s="13"/>
      <c r="BB290" s="10">
        <v>0</v>
      </c>
      <c r="BC290" s="13">
        <v>40464</v>
      </c>
      <c r="BD290" s="13"/>
      <c r="BE290" s="10">
        <v>0</v>
      </c>
      <c r="BF290" s="10">
        <v>1</v>
      </c>
      <c r="BG290" s="10">
        <v>0</v>
      </c>
      <c r="BH290" s="13"/>
      <c r="BI290" s="13"/>
      <c r="BJ290" s="13"/>
      <c r="BK290" s="10">
        <v>0</v>
      </c>
      <c r="BL290" s="10">
        <v>0</v>
      </c>
    </row>
    <row r="291" spans="1:64" x14ac:dyDescent="0.2">
      <c r="A291" s="10" t="str">
        <f>TRIM(Tabulka_Dotaz_z_SqlDivadla[[#This Row],[ID2]])</f>
        <v>01/303</v>
      </c>
      <c r="B291" s="10" t="s">
        <v>2506</v>
      </c>
      <c r="D291" s="10" t="s">
        <v>163</v>
      </c>
      <c r="E291" s="10" t="s">
        <v>163</v>
      </c>
      <c r="F291" s="10" t="s">
        <v>163</v>
      </c>
      <c r="G291" s="10" t="s">
        <v>163</v>
      </c>
      <c r="H291" s="10" t="s">
        <v>782</v>
      </c>
      <c r="I291" s="10" t="s">
        <v>1673</v>
      </c>
      <c r="J291" s="10" t="s">
        <v>2507</v>
      </c>
      <c r="L291" s="10" t="s">
        <v>2508</v>
      </c>
      <c r="P291" s="10" t="s">
        <v>1687</v>
      </c>
      <c r="Q291" s="10" t="s">
        <v>1688</v>
      </c>
      <c r="U291" s="10" t="s">
        <v>163</v>
      </c>
      <c r="AX291" s="13"/>
      <c r="AZ291" s="13"/>
      <c r="BB291" s="10">
        <v>0</v>
      </c>
      <c r="BC291" s="13">
        <v>40462</v>
      </c>
      <c r="BD291" s="13"/>
      <c r="BE291" s="10">
        <v>0</v>
      </c>
      <c r="BF291" s="10">
        <v>0</v>
      </c>
      <c r="BG291" s="10">
        <v>0</v>
      </c>
      <c r="BH291" s="13"/>
      <c r="BI291" s="13"/>
      <c r="BJ291" s="13"/>
      <c r="BK291" s="10">
        <v>0</v>
      </c>
      <c r="BL291" s="10">
        <v>0</v>
      </c>
    </row>
    <row r="292" spans="1:64" x14ac:dyDescent="0.2">
      <c r="A292" s="10" t="str">
        <f>TRIM(Tabulka_Dotaz_z_SqlDivadla[[#This Row],[ID2]])</f>
        <v>01/304</v>
      </c>
      <c r="B292" s="10" t="s">
        <v>2509</v>
      </c>
      <c r="D292" s="10" t="s">
        <v>163</v>
      </c>
      <c r="E292" s="10" t="s">
        <v>163</v>
      </c>
      <c r="F292" s="10" t="s">
        <v>163</v>
      </c>
      <c r="G292" s="10" t="s">
        <v>163</v>
      </c>
      <c r="H292" s="10" t="s">
        <v>782</v>
      </c>
      <c r="I292" s="10" t="s">
        <v>1673</v>
      </c>
      <c r="J292" s="10" t="s">
        <v>2510</v>
      </c>
      <c r="L292" s="10" t="s">
        <v>2511</v>
      </c>
      <c r="P292" s="10" t="s">
        <v>1913</v>
      </c>
      <c r="Q292" s="10" t="s">
        <v>1688</v>
      </c>
      <c r="U292" s="10" t="s">
        <v>163</v>
      </c>
      <c r="AE292" s="10" t="s">
        <v>2512</v>
      </c>
      <c r="AX292" s="13"/>
      <c r="AZ292" s="13"/>
      <c r="BB292" s="10">
        <v>0</v>
      </c>
      <c r="BC292" s="13">
        <v>40462</v>
      </c>
      <c r="BD292" s="13"/>
      <c r="BE292" s="10">
        <v>0</v>
      </c>
      <c r="BF292" s="10">
        <v>0</v>
      </c>
      <c r="BG292" s="10">
        <v>0</v>
      </c>
      <c r="BH292" s="13"/>
      <c r="BI292" s="13"/>
      <c r="BJ292" s="13"/>
      <c r="BK292" s="10">
        <v>0</v>
      </c>
      <c r="BL292" s="10">
        <v>1</v>
      </c>
    </row>
    <row r="293" spans="1:64" x14ac:dyDescent="0.2">
      <c r="A293" s="10" t="str">
        <f>TRIM(Tabulka_Dotaz_z_SqlDivadla[[#This Row],[ID2]])</f>
        <v>01/305</v>
      </c>
      <c r="B293" s="10" t="s">
        <v>2513</v>
      </c>
      <c r="D293" s="10" t="s">
        <v>163</v>
      </c>
      <c r="E293" s="10" t="s">
        <v>163</v>
      </c>
      <c r="F293" s="10" t="s">
        <v>163</v>
      </c>
      <c r="G293" s="10" t="s">
        <v>163</v>
      </c>
      <c r="H293" s="10" t="s">
        <v>782</v>
      </c>
      <c r="I293" s="10" t="s">
        <v>1758</v>
      </c>
      <c r="J293" s="10" t="s">
        <v>2514</v>
      </c>
      <c r="L293" s="10" t="s">
        <v>2515</v>
      </c>
      <c r="P293" s="10" t="s">
        <v>1761</v>
      </c>
      <c r="Q293" s="10" t="s">
        <v>1762</v>
      </c>
      <c r="U293" s="10" t="s">
        <v>163</v>
      </c>
      <c r="AK293" s="10" t="s">
        <v>2516</v>
      </c>
      <c r="AR293" s="10" t="s">
        <v>2517</v>
      </c>
      <c r="AX293" s="13"/>
      <c r="AZ293" s="13"/>
      <c r="BB293" s="10">
        <v>0</v>
      </c>
      <c r="BC293" s="13">
        <v>40462</v>
      </c>
      <c r="BD293" s="13"/>
      <c r="BE293" s="10">
        <v>0</v>
      </c>
      <c r="BF293" s="10">
        <v>0</v>
      </c>
      <c r="BG293" s="10">
        <v>0</v>
      </c>
      <c r="BH293" s="13"/>
      <c r="BI293" s="13"/>
      <c r="BJ293" s="13"/>
      <c r="BK293" s="10">
        <v>0</v>
      </c>
      <c r="BL293" s="10">
        <v>0</v>
      </c>
    </row>
    <row r="294" spans="1:64" x14ac:dyDescent="0.2">
      <c r="A294" s="10" t="str">
        <f>TRIM(Tabulka_Dotaz_z_SqlDivadla[[#This Row],[ID2]])</f>
        <v>01/307</v>
      </c>
      <c r="B294" s="10" t="s">
        <v>2518</v>
      </c>
      <c r="D294" s="10" t="s">
        <v>163</v>
      </c>
      <c r="E294" s="10" t="s">
        <v>163</v>
      </c>
      <c r="F294" s="10" t="s">
        <v>163</v>
      </c>
      <c r="G294" s="10" t="s">
        <v>163</v>
      </c>
      <c r="H294" s="10" t="s">
        <v>782</v>
      </c>
      <c r="I294" s="10" t="s">
        <v>2269</v>
      </c>
      <c r="J294" s="10" t="s">
        <v>2519</v>
      </c>
      <c r="L294" s="10" t="s">
        <v>2520</v>
      </c>
      <c r="P294" s="10" t="s">
        <v>2521</v>
      </c>
      <c r="Q294" s="10" t="s">
        <v>2522</v>
      </c>
      <c r="U294" s="10" t="s">
        <v>163</v>
      </c>
      <c r="AX294" s="13"/>
      <c r="AZ294" s="13"/>
      <c r="BB294" s="10">
        <v>0</v>
      </c>
      <c r="BC294" s="13">
        <v>40462</v>
      </c>
      <c r="BD294" s="13"/>
      <c r="BE294" s="10">
        <v>0</v>
      </c>
      <c r="BF294" s="10">
        <v>0</v>
      </c>
      <c r="BG294" s="10">
        <v>0</v>
      </c>
      <c r="BH294" s="13"/>
      <c r="BI294" s="13"/>
      <c r="BJ294" s="13"/>
      <c r="BK294" s="10">
        <v>0</v>
      </c>
      <c r="BL294" s="10">
        <v>0</v>
      </c>
    </row>
    <row r="295" spans="1:64" x14ac:dyDescent="0.2">
      <c r="A295" s="10" t="str">
        <f>TRIM(Tabulka_Dotaz_z_SqlDivadla[[#This Row],[ID2]])</f>
        <v>01/308</v>
      </c>
      <c r="B295" s="10" t="s">
        <v>2523</v>
      </c>
      <c r="D295" s="10" t="s">
        <v>5085</v>
      </c>
      <c r="E295" s="10" t="s">
        <v>163</v>
      </c>
      <c r="F295" s="10" t="s">
        <v>163</v>
      </c>
      <c r="G295" s="10" t="s">
        <v>2025</v>
      </c>
      <c r="H295" s="10" t="s">
        <v>804</v>
      </c>
      <c r="I295" s="10" t="s">
        <v>2524</v>
      </c>
      <c r="J295" s="10" t="s">
        <v>2525</v>
      </c>
      <c r="L295" s="10" t="s">
        <v>2526</v>
      </c>
      <c r="P295" s="10" t="s">
        <v>2527</v>
      </c>
      <c r="Q295" s="10" t="s">
        <v>2528</v>
      </c>
      <c r="U295" s="10" t="s">
        <v>163</v>
      </c>
      <c r="AX295" s="13"/>
      <c r="AZ295" s="13"/>
      <c r="BB295" s="10">
        <v>0</v>
      </c>
      <c r="BC295" s="13">
        <v>40462</v>
      </c>
      <c r="BD295" s="13"/>
      <c r="BE295" s="10">
        <v>0</v>
      </c>
      <c r="BF295" s="10">
        <v>0</v>
      </c>
      <c r="BG295" s="10">
        <v>0</v>
      </c>
      <c r="BH295" s="13"/>
      <c r="BI295" s="13"/>
      <c r="BJ295" s="13"/>
      <c r="BK295" s="10">
        <v>0</v>
      </c>
      <c r="BL295" s="10">
        <v>0</v>
      </c>
    </row>
    <row r="296" spans="1:64" x14ac:dyDescent="0.2">
      <c r="A296" s="10" t="str">
        <f>TRIM(Tabulka_Dotaz_z_SqlDivadla[[#This Row],[ID2]])</f>
        <v>01/309</v>
      </c>
      <c r="B296" s="10" t="s">
        <v>2529</v>
      </c>
      <c r="D296" s="10" t="s">
        <v>163</v>
      </c>
      <c r="E296" s="10" t="s">
        <v>163</v>
      </c>
      <c r="F296" s="10" t="s">
        <v>163</v>
      </c>
      <c r="G296" s="10" t="s">
        <v>163</v>
      </c>
      <c r="H296" s="10" t="s">
        <v>782</v>
      </c>
      <c r="I296" s="10" t="s">
        <v>2530</v>
      </c>
      <c r="J296" s="10" t="s">
        <v>2531</v>
      </c>
      <c r="L296" s="10" t="s">
        <v>2532</v>
      </c>
      <c r="P296" s="10" t="s">
        <v>2533</v>
      </c>
      <c r="Q296" s="10" t="s">
        <v>2534</v>
      </c>
      <c r="U296" s="10" t="s">
        <v>163</v>
      </c>
      <c r="AE296" s="10" t="s">
        <v>2535</v>
      </c>
      <c r="AK296" s="10" t="s">
        <v>2536</v>
      </c>
      <c r="AR296" s="10" t="s">
        <v>2537</v>
      </c>
      <c r="AX296" s="13"/>
      <c r="AZ296" s="13"/>
      <c r="BB296" s="10">
        <v>0</v>
      </c>
      <c r="BC296" s="13">
        <v>40462</v>
      </c>
      <c r="BD296" s="13"/>
      <c r="BE296" s="10">
        <v>0</v>
      </c>
      <c r="BF296" s="10">
        <v>0</v>
      </c>
      <c r="BG296" s="10">
        <v>0</v>
      </c>
      <c r="BH296" s="13"/>
      <c r="BI296" s="13"/>
      <c r="BJ296" s="13"/>
      <c r="BK296" s="10">
        <v>0</v>
      </c>
      <c r="BL296" s="10">
        <v>0</v>
      </c>
    </row>
    <row r="297" spans="1:64" x14ac:dyDescent="0.2">
      <c r="A297" s="10" t="str">
        <f>TRIM(Tabulka_Dotaz_z_SqlDivadla[[#This Row],[ID2]])</f>
        <v>01/310</v>
      </c>
      <c r="B297" s="10" t="s">
        <v>1749</v>
      </c>
      <c r="D297" s="10" t="s">
        <v>163</v>
      </c>
      <c r="E297" s="10" t="s">
        <v>163</v>
      </c>
      <c r="F297" s="10" t="s">
        <v>163</v>
      </c>
      <c r="G297" s="10" t="s">
        <v>163</v>
      </c>
      <c r="H297" s="10" t="s">
        <v>782</v>
      </c>
      <c r="I297" s="10" t="s">
        <v>1673</v>
      </c>
      <c r="J297" s="10" t="s">
        <v>1750</v>
      </c>
      <c r="L297" s="10" t="s">
        <v>1751</v>
      </c>
      <c r="P297" s="10" t="s">
        <v>1752</v>
      </c>
      <c r="Q297" s="10" t="s">
        <v>1753</v>
      </c>
      <c r="R297" s="10" t="s">
        <v>1754</v>
      </c>
      <c r="U297" s="10" t="s">
        <v>163</v>
      </c>
      <c r="AK297" s="10" t="s">
        <v>1755</v>
      </c>
      <c r="AR297" s="10" t="s">
        <v>1756</v>
      </c>
      <c r="AX297" s="13"/>
      <c r="AZ297" s="13"/>
      <c r="BB297" s="10">
        <v>0</v>
      </c>
      <c r="BC297" s="13">
        <v>40462</v>
      </c>
      <c r="BD297" s="13"/>
      <c r="BE297" s="10">
        <v>0</v>
      </c>
      <c r="BF297" s="10">
        <v>0</v>
      </c>
      <c r="BG297" s="10">
        <v>0</v>
      </c>
      <c r="BH297" s="13"/>
      <c r="BI297" s="13"/>
      <c r="BJ297" s="13"/>
      <c r="BK297" s="10">
        <v>0</v>
      </c>
      <c r="BL297" s="10">
        <v>0</v>
      </c>
    </row>
    <row r="298" spans="1:64" x14ac:dyDescent="0.2">
      <c r="A298" s="10" t="str">
        <f>TRIM(Tabulka_Dotaz_z_SqlDivadla[[#This Row],[ID2]])</f>
        <v>01/311</v>
      </c>
      <c r="B298" s="10" t="s">
        <v>5586</v>
      </c>
      <c r="D298" s="10" t="s">
        <v>163</v>
      </c>
      <c r="E298" s="10" t="s">
        <v>163</v>
      </c>
      <c r="F298" s="10" t="s">
        <v>163</v>
      </c>
      <c r="G298" s="10" t="s">
        <v>163</v>
      </c>
      <c r="H298" s="10" t="s">
        <v>782</v>
      </c>
      <c r="I298" s="10" t="s">
        <v>2539</v>
      </c>
      <c r="J298" s="10" t="s">
        <v>5587</v>
      </c>
      <c r="L298" s="10" t="s">
        <v>5588</v>
      </c>
      <c r="P298" s="10" t="s">
        <v>2543</v>
      </c>
      <c r="Q298" s="10" t="s">
        <v>2544</v>
      </c>
      <c r="U298" s="10" t="s">
        <v>163</v>
      </c>
      <c r="AR298" s="10" t="s">
        <v>5589</v>
      </c>
      <c r="AX298" s="13"/>
      <c r="AZ298" s="13"/>
      <c r="BB298" s="10">
        <v>0</v>
      </c>
      <c r="BC298" s="13">
        <v>40462</v>
      </c>
      <c r="BD298" s="13"/>
      <c r="BE298" s="10">
        <v>0</v>
      </c>
      <c r="BF298" s="10">
        <v>0</v>
      </c>
      <c r="BG298" s="10">
        <v>0</v>
      </c>
      <c r="BH298" s="13"/>
      <c r="BI298" s="13"/>
      <c r="BJ298" s="13"/>
      <c r="BK298" s="10">
        <v>0</v>
      </c>
      <c r="BL298" s="10">
        <v>0</v>
      </c>
    </row>
    <row r="299" spans="1:64" x14ac:dyDescent="0.2">
      <c r="A299" s="10" t="str">
        <f>TRIM(Tabulka_Dotaz_z_SqlDivadla[[#This Row],[ID2]])</f>
        <v>01/312</v>
      </c>
      <c r="B299" s="10" t="s">
        <v>5590</v>
      </c>
      <c r="D299" s="10" t="s">
        <v>163</v>
      </c>
      <c r="E299" s="10" t="s">
        <v>163</v>
      </c>
      <c r="F299" s="10" t="s">
        <v>163</v>
      </c>
      <c r="G299" s="10" t="s">
        <v>163</v>
      </c>
      <c r="H299" s="10" t="s">
        <v>782</v>
      </c>
      <c r="I299" s="10" t="s">
        <v>1861</v>
      </c>
      <c r="J299" s="10" t="s">
        <v>5591</v>
      </c>
      <c r="L299" s="10" t="s">
        <v>5592</v>
      </c>
      <c r="P299" s="10" t="s">
        <v>1968</v>
      </c>
      <c r="Q299" s="10" t="s">
        <v>1865</v>
      </c>
      <c r="U299" s="10" t="s">
        <v>163</v>
      </c>
      <c r="AJ299" s="10" t="s">
        <v>5593</v>
      </c>
      <c r="AX299" s="13"/>
      <c r="AZ299" s="13"/>
      <c r="BB299" s="10">
        <v>0</v>
      </c>
      <c r="BC299" s="13">
        <v>40462</v>
      </c>
      <c r="BD299" s="13"/>
      <c r="BE299" s="10">
        <v>0</v>
      </c>
      <c r="BF299" s="10">
        <v>0</v>
      </c>
      <c r="BG299" s="10">
        <v>0</v>
      </c>
      <c r="BH299" s="13"/>
      <c r="BI299" s="13"/>
      <c r="BJ299" s="13"/>
      <c r="BK299" s="10">
        <v>0</v>
      </c>
      <c r="BL299" s="10">
        <v>0</v>
      </c>
    </row>
    <row r="300" spans="1:64" x14ac:dyDescent="0.2">
      <c r="A300" s="10" t="str">
        <f>TRIM(Tabulka_Dotaz_z_SqlDivadla[[#This Row],[ID2]])</f>
        <v>01/313</v>
      </c>
      <c r="B300" s="10" t="s">
        <v>1757</v>
      </c>
      <c r="D300" s="10" t="s">
        <v>163</v>
      </c>
      <c r="E300" s="10" t="s">
        <v>163</v>
      </c>
      <c r="F300" s="10" t="s">
        <v>163</v>
      </c>
      <c r="G300" s="10" t="s">
        <v>163</v>
      </c>
      <c r="H300" s="10" t="s">
        <v>782</v>
      </c>
      <c r="I300" s="10" t="s">
        <v>1758</v>
      </c>
      <c r="J300" s="10" t="s">
        <v>1759</v>
      </c>
      <c r="L300" s="10" t="s">
        <v>1760</v>
      </c>
      <c r="P300" s="10" t="s">
        <v>1761</v>
      </c>
      <c r="Q300" s="10" t="s">
        <v>1762</v>
      </c>
      <c r="U300" s="10" t="s">
        <v>163</v>
      </c>
      <c r="AX300" s="13"/>
      <c r="AZ300" s="13"/>
      <c r="BB300" s="10">
        <v>0</v>
      </c>
      <c r="BC300" s="13">
        <v>40462</v>
      </c>
      <c r="BD300" s="13"/>
      <c r="BE300" s="10">
        <v>0</v>
      </c>
      <c r="BF300" s="10">
        <v>0</v>
      </c>
      <c r="BG300" s="10">
        <v>0</v>
      </c>
      <c r="BH300" s="13"/>
      <c r="BI300" s="13"/>
      <c r="BJ300" s="13"/>
      <c r="BK300" s="10">
        <v>0</v>
      </c>
      <c r="BL300" s="10">
        <v>1</v>
      </c>
    </row>
    <row r="301" spans="1:64" x14ac:dyDescent="0.2">
      <c r="A301" s="10" t="str">
        <f>TRIM(Tabulka_Dotaz_z_SqlDivadla[[#This Row],[ID2]])</f>
        <v>01/316</v>
      </c>
      <c r="B301" s="10" t="s">
        <v>5653</v>
      </c>
      <c r="D301" s="10" t="s">
        <v>163</v>
      </c>
      <c r="E301" s="10" t="s">
        <v>163</v>
      </c>
      <c r="F301" s="10" t="s">
        <v>163</v>
      </c>
      <c r="G301" s="10" t="s">
        <v>163</v>
      </c>
      <c r="H301" s="10" t="s">
        <v>782</v>
      </c>
      <c r="I301" s="10" t="s">
        <v>1673</v>
      </c>
      <c r="J301" s="10" t="s">
        <v>226</v>
      </c>
      <c r="L301" s="10" t="s">
        <v>5654</v>
      </c>
      <c r="P301" s="10" t="s">
        <v>1687</v>
      </c>
      <c r="Q301" s="10" t="s">
        <v>1688</v>
      </c>
      <c r="U301" s="10" t="s">
        <v>163</v>
      </c>
      <c r="AR301" s="10" t="s">
        <v>5655</v>
      </c>
      <c r="AX301" s="13"/>
      <c r="AZ301" s="13"/>
      <c r="BB301" s="10">
        <v>0</v>
      </c>
      <c r="BC301" s="13">
        <v>40462</v>
      </c>
      <c r="BD301" s="13"/>
      <c r="BE301" s="10">
        <v>0</v>
      </c>
      <c r="BF301" s="10">
        <v>0</v>
      </c>
      <c r="BG301" s="10">
        <v>0</v>
      </c>
      <c r="BH301" s="13"/>
      <c r="BI301" s="13"/>
      <c r="BJ301" s="13"/>
      <c r="BK301" s="10">
        <v>0</v>
      </c>
      <c r="BL301" s="10">
        <v>0</v>
      </c>
    </row>
    <row r="302" spans="1:64" x14ac:dyDescent="0.2">
      <c r="A302" s="10" t="str">
        <f>TRIM(Tabulka_Dotaz_z_SqlDivadla[[#This Row],[ID2]])</f>
        <v>01/318</v>
      </c>
      <c r="B302" s="10" t="s">
        <v>5656</v>
      </c>
      <c r="D302" s="10" t="s">
        <v>163</v>
      </c>
      <c r="E302" s="10" t="s">
        <v>163</v>
      </c>
      <c r="F302" s="10" t="s">
        <v>163</v>
      </c>
      <c r="G302" s="10" t="s">
        <v>163</v>
      </c>
      <c r="H302" s="10" t="s">
        <v>782</v>
      </c>
      <c r="I302" s="10" t="s">
        <v>1673</v>
      </c>
      <c r="J302" s="10" t="s">
        <v>5657</v>
      </c>
      <c r="L302" s="10" t="s">
        <v>5658</v>
      </c>
      <c r="P302" s="10" t="s">
        <v>3755</v>
      </c>
      <c r="Q302" s="10" t="s">
        <v>1688</v>
      </c>
      <c r="U302" s="10" t="s">
        <v>163</v>
      </c>
      <c r="AX302" s="13"/>
      <c r="AZ302" s="13"/>
      <c r="BB302" s="10">
        <v>0</v>
      </c>
      <c r="BC302" s="13">
        <v>40462</v>
      </c>
      <c r="BD302" s="13"/>
      <c r="BE302" s="10">
        <v>0</v>
      </c>
      <c r="BF302" s="10">
        <v>0</v>
      </c>
      <c r="BG302" s="10">
        <v>0</v>
      </c>
      <c r="BH302" s="13"/>
      <c r="BI302" s="13"/>
      <c r="BJ302" s="13"/>
      <c r="BK302" s="10">
        <v>0</v>
      </c>
      <c r="BL302" s="10">
        <v>0</v>
      </c>
    </row>
    <row r="303" spans="1:64" x14ac:dyDescent="0.2">
      <c r="A303" s="10" t="str">
        <f>TRIM(Tabulka_Dotaz_z_SqlDivadla[[#This Row],[ID2]])</f>
        <v>01/319</v>
      </c>
      <c r="B303" s="10" t="s">
        <v>5659</v>
      </c>
      <c r="D303" s="10" t="s">
        <v>163</v>
      </c>
      <c r="E303" s="10" t="s">
        <v>163</v>
      </c>
      <c r="F303" s="10" t="s">
        <v>163</v>
      </c>
      <c r="G303" s="10" t="s">
        <v>163</v>
      </c>
      <c r="H303" s="10" t="s">
        <v>795</v>
      </c>
      <c r="I303" s="10" t="s">
        <v>4566</v>
      </c>
      <c r="J303" s="10" t="s">
        <v>5660</v>
      </c>
      <c r="L303" s="10" t="s">
        <v>5661</v>
      </c>
      <c r="P303" s="10" t="s">
        <v>5154</v>
      </c>
      <c r="Q303" s="10" t="s">
        <v>5104</v>
      </c>
      <c r="U303" s="10" t="s">
        <v>163</v>
      </c>
      <c r="AK303" s="10" t="s">
        <v>5662</v>
      </c>
      <c r="AR303" s="10" t="s">
        <v>5663</v>
      </c>
      <c r="AX303" s="13"/>
      <c r="AZ303" s="13"/>
      <c r="BB303" s="10">
        <v>0</v>
      </c>
      <c r="BC303" s="13">
        <v>40462</v>
      </c>
      <c r="BD303" s="13"/>
      <c r="BE303" s="10">
        <v>0</v>
      </c>
      <c r="BF303" s="10">
        <v>0</v>
      </c>
      <c r="BG303" s="10">
        <v>0</v>
      </c>
      <c r="BH303" s="13"/>
      <c r="BI303" s="13"/>
      <c r="BJ303" s="13"/>
      <c r="BK303" s="10">
        <v>0</v>
      </c>
      <c r="BL303" s="10">
        <v>0</v>
      </c>
    </row>
    <row r="304" spans="1:64" x14ac:dyDescent="0.2">
      <c r="A304" s="10" t="str">
        <f>TRIM(Tabulka_Dotaz_z_SqlDivadla[[#This Row],[ID2]])</f>
        <v>01/320</v>
      </c>
      <c r="B304" s="10" t="s">
        <v>5664</v>
      </c>
      <c r="D304" s="10" t="s">
        <v>163</v>
      </c>
      <c r="E304" s="10" t="s">
        <v>163</v>
      </c>
      <c r="F304" s="10" t="s">
        <v>163</v>
      </c>
      <c r="G304" s="10" t="s">
        <v>163</v>
      </c>
      <c r="H304" s="10" t="s">
        <v>786</v>
      </c>
      <c r="I304" s="10" t="s">
        <v>1868</v>
      </c>
      <c r="J304" s="10" t="s">
        <v>5665</v>
      </c>
      <c r="L304" s="10" t="s">
        <v>3966</v>
      </c>
      <c r="P304" s="10" t="s">
        <v>1871</v>
      </c>
      <c r="Q304" s="10" t="s">
        <v>1872</v>
      </c>
      <c r="U304" s="10" t="s">
        <v>163</v>
      </c>
      <c r="AK304" s="10" t="s">
        <v>5666</v>
      </c>
      <c r="AX304" s="13"/>
      <c r="AZ304" s="13"/>
      <c r="BB304" s="10">
        <v>0</v>
      </c>
      <c r="BC304" s="13">
        <v>40462</v>
      </c>
      <c r="BD304" s="13"/>
      <c r="BE304" s="10">
        <v>0</v>
      </c>
      <c r="BF304" s="10">
        <v>0</v>
      </c>
      <c r="BG304" s="10">
        <v>0</v>
      </c>
      <c r="BH304" s="13"/>
      <c r="BI304" s="13"/>
      <c r="BJ304" s="13"/>
      <c r="BK304" s="10">
        <v>0</v>
      </c>
      <c r="BL304" s="10">
        <v>0</v>
      </c>
    </row>
    <row r="305" spans="1:64" x14ac:dyDescent="0.2">
      <c r="A305" s="10" t="str">
        <f>TRIM(Tabulka_Dotaz_z_SqlDivadla[[#This Row],[ID2]])</f>
        <v>01/321</v>
      </c>
      <c r="B305" s="10" t="s">
        <v>1816</v>
      </c>
      <c r="D305" s="10" t="s">
        <v>163</v>
      </c>
      <c r="E305" s="10" t="s">
        <v>163</v>
      </c>
      <c r="F305" s="10" t="s">
        <v>163</v>
      </c>
      <c r="G305" s="10" t="s">
        <v>163</v>
      </c>
      <c r="H305" s="10" t="s">
        <v>823</v>
      </c>
      <c r="I305" s="10" t="s">
        <v>1817</v>
      </c>
      <c r="J305" s="10" t="s">
        <v>1818</v>
      </c>
      <c r="L305" s="10" t="s">
        <v>1819</v>
      </c>
      <c r="P305" s="10" t="s">
        <v>1820</v>
      </c>
      <c r="Q305" s="10" t="s">
        <v>1821</v>
      </c>
      <c r="U305" s="10" t="s">
        <v>163</v>
      </c>
      <c r="AK305" s="10" t="s">
        <v>872</v>
      </c>
      <c r="AX305" s="13"/>
      <c r="AZ305" s="13"/>
      <c r="BB305" s="10">
        <v>0</v>
      </c>
      <c r="BC305" s="13">
        <v>40462</v>
      </c>
      <c r="BD305" s="13"/>
      <c r="BE305" s="10">
        <v>0</v>
      </c>
      <c r="BF305" s="10">
        <v>0</v>
      </c>
      <c r="BG305" s="10">
        <v>0</v>
      </c>
      <c r="BH305" s="13"/>
      <c r="BI305" s="13"/>
      <c r="BJ305" s="13"/>
      <c r="BK305" s="10">
        <v>0</v>
      </c>
      <c r="BL305" s="10">
        <v>0</v>
      </c>
    </row>
    <row r="306" spans="1:64" x14ac:dyDescent="0.2">
      <c r="A306" s="10" t="str">
        <f>TRIM(Tabulka_Dotaz_z_SqlDivadla[[#This Row],[ID2]])</f>
        <v>01/325</v>
      </c>
      <c r="B306" s="10" t="s">
        <v>5336</v>
      </c>
      <c r="D306" s="10" t="s">
        <v>163</v>
      </c>
      <c r="E306" s="10" t="s">
        <v>163</v>
      </c>
      <c r="F306" s="10" t="s">
        <v>163</v>
      </c>
      <c r="G306" s="10" t="s">
        <v>163</v>
      </c>
      <c r="H306" s="10" t="s">
        <v>782</v>
      </c>
      <c r="I306" s="10" t="s">
        <v>1823</v>
      </c>
      <c r="J306" s="10" t="s">
        <v>5337</v>
      </c>
      <c r="L306" s="10" t="s">
        <v>5338</v>
      </c>
      <c r="P306" s="10" t="s">
        <v>1752</v>
      </c>
      <c r="Q306" s="10" t="s">
        <v>1753</v>
      </c>
      <c r="U306" s="10" t="s">
        <v>163</v>
      </c>
      <c r="AX306" s="13"/>
      <c r="AZ306" s="13"/>
      <c r="BB306" s="10">
        <v>0</v>
      </c>
      <c r="BC306" s="13">
        <v>40462</v>
      </c>
      <c r="BD306" s="13"/>
      <c r="BE306" s="10">
        <v>0</v>
      </c>
      <c r="BF306" s="10">
        <v>0</v>
      </c>
      <c r="BG306" s="10">
        <v>0</v>
      </c>
      <c r="BH306" s="13"/>
      <c r="BI306" s="13"/>
      <c r="BJ306" s="13"/>
      <c r="BK306" s="10">
        <v>0</v>
      </c>
      <c r="BL306" s="10">
        <v>0</v>
      </c>
    </row>
    <row r="307" spans="1:64" x14ac:dyDescent="0.2">
      <c r="A307" s="10" t="str">
        <f>TRIM(Tabulka_Dotaz_z_SqlDivadla[[#This Row],[ID2]])</f>
        <v>01/326</v>
      </c>
      <c r="B307" s="10" t="s">
        <v>5339</v>
      </c>
      <c r="D307" s="10" t="s">
        <v>163</v>
      </c>
      <c r="E307" s="10" t="s">
        <v>163</v>
      </c>
      <c r="F307" s="10" t="s">
        <v>163</v>
      </c>
      <c r="G307" s="10" t="s">
        <v>163</v>
      </c>
      <c r="H307" s="10" t="s">
        <v>812</v>
      </c>
      <c r="I307" s="10" t="s">
        <v>4341</v>
      </c>
      <c r="J307" s="10" t="s">
        <v>5340</v>
      </c>
      <c r="L307" s="10" t="s">
        <v>5341</v>
      </c>
      <c r="P307" s="10" t="s">
        <v>5342</v>
      </c>
      <c r="Q307" s="10" t="s">
        <v>4345</v>
      </c>
      <c r="R307" s="10" t="s">
        <v>5343</v>
      </c>
      <c r="U307" s="10" t="s">
        <v>163</v>
      </c>
      <c r="AX307" s="13"/>
      <c r="AZ307" s="13"/>
      <c r="BB307" s="10">
        <v>0</v>
      </c>
      <c r="BC307" s="13">
        <v>40462</v>
      </c>
      <c r="BD307" s="13"/>
      <c r="BE307" s="10">
        <v>0</v>
      </c>
      <c r="BF307" s="10">
        <v>0</v>
      </c>
      <c r="BG307" s="10">
        <v>0</v>
      </c>
      <c r="BH307" s="13"/>
      <c r="BI307" s="13"/>
      <c r="BJ307" s="13"/>
      <c r="BK307" s="10">
        <v>0</v>
      </c>
      <c r="BL307" s="10">
        <v>0</v>
      </c>
    </row>
    <row r="308" spans="1:64" x14ac:dyDescent="0.2">
      <c r="A308" s="10" t="str">
        <f>TRIM(Tabulka_Dotaz_z_SqlDivadla[[#This Row],[ID2]])</f>
        <v>01/327</v>
      </c>
      <c r="B308" s="10" t="s">
        <v>5344</v>
      </c>
      <c r="D308" s="10" t="s">
        <v>163</v>
      </c>
      <c r="E308" s="10" t="s">
        <v>163</v>
      </c>
      <c r="F308" s="10" t="s">
        <v>163</v>
      </c>
      <c r="G308" s="10" t="s">
        <v>163</v>
      </c>
      <c r="H308" s="10" t="s">
        <v>809</v>
      </c>
      <c r="I308" s="10" t="s">
        <v>3218</v>
      </c>
      <c r="J308" s="10" t="s">
        <v>5345</v>
      </c>
      <c r="L308" s="10" t="s">
        <v>5346</v>
      </c>
      <c r="P308" s="10" t="s">
        <v>3222</v>
      </c>
      <c r="Q308" s="10" t="s">
        <v>5347</v>
      </c>
      <c r="R308" s="10" t="s">
        <v>5348</v>
      </c>
      <c r="U308" s="10" t="s">
        <v>163</v>
      </c>
      <c r="AX308" s="13"/>
      <c r="AZ308" s="13"/>
      <c r="BB308" s="10">
        <v>0</v>
      </c>
      <c r="BC308" s="13">
        <v>40462</v>
      </c>
      <c r="BD308" s="13"/>
      <c r="BE308" s="10">
        <v>0</v>
      </c>
      <c r="BF308" s="10">
        <v>0</v>
      </c>
      <c r="BG308" s="10">
        <v>0</v>
      </c>
      <c r="BH308" s="13"/>
      <c r="BI308" s="13"/>
      <c r="BJ308" s="13"/>
      <c r="BK308" s="10">
        <v>0</v>
      </c>
      <c r="BL308" s="10">
        <v>0</v>
      </c>
    </row>
    <row r="309" spans="1:64" x14ac:dyDescent="0.2">
      <c r="A309" s="10" t="str">
        <f>TRIM(Tabulka_Dotaz_z_SqlDivadla[[#This Row],[ID2]])</f>
        <v>01/329</v>
      </c>
      <c r="B309" s="10" t="s">
        <v>5349</v>
      </c>
      <c r="D309" s="10" t="s">
        <v>163</v>
      </c>
      <c r="E309" s="10" t="s">
        <v>163</v>
      </c>
      <c r="F309" s="10" t="s">
        <v>163</v>
      </c>
      <c r="G309" s="10" t="s">
        <v>163</v>
      </c>
      <c r="H309" s="10" t="s">
        <v>782</v>
      </c>
      <c r="I309" s="10" t="s">
        <v>1673</v>
      </c>
      <c r="J309" s="10" t="s">
        <v>5350</v>
      </c>
      <c r="L309" s="10" t="s">
        <v>2508</v>
      </c>
      <c r="P309" s="10" t="s">
        <v>1687</v>
      </c>
      <c r="Q309" s="10" t="s">
        <v>1688</v>
      </c>
      <c r="R309" s="10" t="s">
        <v>5351</v>
      </c>
      <c r="U309" s="10" t="s">
        <v>163</v>
      </c>
      <c r="AX309" s="13"/>
      <c r="AZ309" s="13"/>
      <c r="BB309" s="10">
        <v>0</v>
      </c>
      <c r="BC309" s="13">
        <v>40462</v>
      </c>
      <c r="BD309" s="13"/>
      <c r="BE309" s="10">
        <v>0</v>
      </c>
      <c r="BF309" s="10">
        <v>0</v>
      </c>
      <c r="BG309" s="10">
        <v>0</v>
      </c>
      <c r="BH309" s="13"/>
      <c r="BI309" s="13"/>
      <c r="BJ309" s="13"/>
      <c r="BK309" s="10">
        <v>0</v>
      </c>
      <c r="BL309" s="10">
        <v>0</v>
      </c>
    </row>
    <row r="310" spans="1:64" x14ac:dyDescent="0.2">
      <c r="A310" s="10" t="str">
        <f>TRIM(Tabulka_Dotaz_z_SqlDivadla[[#This Row],[ID2]])</f>
        <v>01/330</v>
      </c>
      <c r="B310" s="10" t="s">
        <v>1860</v>
      </c>
      <c r="D310" s="10" t="s">
        <v>163</v>
      </c>
      <c r="E310" s="10" t="s">
        <v>163</v>
      </c>
      <c r="F310" s="10" t="s">
        <v>163</v>
      </c>
      <c r="G310" s="10" t="s">
        <v>163</v>
      </c>
      <c r="H310" s="10" t="s">
        <v>782</v>
      </c>
      <c r="I310" s="10" t="s">
        <v>1861</v>
      </c>
      <c r="J310" s="10" t="s">
        <v>1862</v>
      </c>
      <c r="L310" s="10" t="s">
        <v>1863</v>
      </c>
      <c r="P310" s="10" t="s">
        <v>1864</v>
      </c>
      <c r="Q310" s="10" t="s">
        <v>1865</v>
      </c>
      <c r="R310" s="10" t="s">
        <v>1866</v>
      </c>
      <c r="U310" s="10" t="s">
        <v>163</v>
      </c>
      <c r="AX310" s="13"/>
      <c r="AZ310" s="13"/>
      <c r="BB310" s="10">
        <v>0</v>
      </c>
      <c r="BC310" s="13">
        <v>40462</v>
      </c>
      <c r="BD310" s="13"/>
      <c r="BE310" s="10">
        <v>0</v>
      </c>
      <c r="BF310" s="10">
        <v>0</v>
      </c>
      <c r="BG310" s="10">
        <v>0</v>
      </c>
      <c r="BH310" s="13"/>
      <c r="BI310" s="13"/>
      <c r="BJ310" s="13"/>
      <c r="BK310" s="10">
        <v>0</v>
      </c>
      <c r="BL310" s="10">
        <v>0</v>
      </c>
    </row>
    <row r="311" spans="1:64" x14ac:dyDescent="0.2">
      <c r="A311" s="10" t="str">
        <f>TRIM(Tabulka_Dotaz_z_SqlDivadla[[#This Row],[ID2]])</f>
        <v>01/331</v>
      </c>
      <c r="B311" s="10" t="s">
        <v>4937</v>
      </c>
      <c r="D311" s="10" t="s">
        <v>163</v>
      </c>
      <c r="E311" s="10" t="s">
        <v>163</v>
      </c>
      <c r="F311" s="10" t="s">
        <v>163</v>
      </c>
      <c r="G311" s="10" t="s">
        <v>163</v>
      </c>
      <c r="H311" s="10" t="s">
        <v>804</v>
      </c>
      <c r="I311" s="10" t="s">
        <v>2386</v>
      </c>
      <c r="J311" s="10" t="s">
        <v>4938</v>
      </c>
      <c r="L311" s="10" t="s">
        <v>4939</v>
      </c>
      <c r="P311" s="10" t="s">
        <v>4940</v>
      </c>
      <c r="Q311" s="10" t="s">
        <v>4941</v>
      </c>
      <c r="U311" s="10" t="s">
        <v>163</v>
      </c>
      <c r="AX311" s="13"/>
      <c r="AZ311" s="13"/>
      <c r="BB311" s="10">
        <v>0</v>
      </c>
      <c r="BC311" s="13">
        <v>40462</v>
      </c>
      <c r="BD311" s="13"/>
      <c r="BE311" s="10">
        <v>0</v>
      </c>
      <c r="BF311" s="10">
        <v>0</v>
      </c>
      <c r="BG311" s="10">
        <v>0</v>
      </c>
      <c r="BH311" s="13"/>
      <c r="BI311" s="13"/>
      <c r="BJ311" s="13"/>
      <c r="BK311" s="10">
        <v>0</v>
      </c>
      <c r="BL311" s="10">
        <v>0</v>
      </c>
    </row>
    <row r="312" spans="1:64" x14ac:dyDescent="0.2">
      <c r="A312" s="10" t="str">
        <f>TRIM(Tabulka_Dotaz_z_SqlDivadla[[#This Row],[ID2]])</f>
        <v>01/333</v>
      </c>
      <c r="B312" s="10" t="s">
        <v>4487</v>
      </c>
      <c r="D312" s="10" t="s">
        <v>163</v>
      </c>
      <c r="E312" s="10" t="s">
        <v>163</v>
      </c>
      <c r="F312" s="10" t="s">
        <v>163</v>
      </c>
      <c r="G312" s="10" t="s">
        <v>163</v>
      </c>
      <c r="H312" s="10" t="s">
        <v>782</v>
      </c>
      <c r="I312" s="10" t="s">
        <v>1673</v>
      </c>
      <c r="J312" s="10" t="s">
        <v>4488</v>
      </c>
      <c r="L312" s="10" t="s">
        <v>4489</v>
      </c>
      <c r="P312" s="10" t="s">
        <v>1913</v>
      </c>
      <c r="Q312" s="10" t="s">
        <v>1688</v>
      </c>
      <c r="R312" s="10" t="s">
        <v>4490</v>
      </c>
      <c r="U312" s="10" t="s">
        <v>163</v>
      </c>
      <c r="AX312" s="13"/>
      <c r="AZ312" s="13"/>
      <c r="BB312" s="10">
        <v>0</v>
      </c>
      <c r="BC312" s="13">
        <v>40462</v>
      </c>
      <c r="BD312" s="13"/>
      <c r="BE312" s="10">
        <v>0</v>
      </c>
      <c r="BF312" s="10">
        <v>0</v>
      </c>
      <c r="BG312" s="10">
        <v>0</v>
      </c>
      <c r="BH312" s="13"/>
      <c r="BI312" s="13"/>
      <c r="BJ312" s="13"/>
      <c r="BK312" s="10">
        <v>0</v>
      </c>
      <c r="BL312" s="10">
        <v>0</v>
      </c>
    </row>
    <row r="313" spans="1:64" x14ac:dyDescent="0.2">
      <c r="A313" s="10" t="str">
        <f>TRIM(Tabulka_Dotaz_z_SqlDivadla[[#This Row],[ID2]])</f>
        <v>01/334</v>
      </c>
      <c r="B313" s="10" t="s">
        <v>1867</v>
      </c>
      <c r="D313" s="10" t="s">
        <v>163</v>
      </c>
      <c r="E313" s="10" t="s">
        <v>163</v>
      </c>
      <c r="F313" s="10" t="s">
        <v>163</v>
      </c>
      <c r="G313" s="10" t="s">
        <v>163</v>
      </c>
      <c r="H313" s="10" t="s">
        <v>786</v>
      </c>
      <c r="I313" s="10" t="s">
        <v>1868</v>
      </c>
      <c r="J313" s="10" t="s">
        <v>1869</v>
      </c>
      <c r="L313" s="10" t="s">
        <v>1870</v>
      </c>
      <c r="P313" s="10" t="s">
        <v>1871</v>
      </c>
      <c r="Q313" s="10" t="s">
        <v>1872</v>
      </c>
      <c r="R313" s="10" t="s">
        <v>1873</v>
      </c>
      <c r="U313" s="10" t="s">
        <v>163</v>
      </c>
      <c r="AX313" s="13"/>
      <c r="AZ313" s="13"/>
      <c r="BB313" s="10">
        <v>0</v>
      </c>
      <c r="BC313" s="13">
        <v>40462</v>
      </c>
      <c r="BD313" s="13"/>
      <c r="BE313" s="10">
        <v>0</v>
      </c>
      <c r="BF313" s="10">
        <v>0</v>
      </c>
      <c r="BG313" s="10">
        <v>0</v>
      </c>
      <c r="BH313" s="13"/>
      <c r="BI313" s="13"/>
      <c r="BJ313" s="13"/>
      <c r="BK313" s="10">
        <v>0</v>
      </c>
      <c r="BL313" s="10">
        <v>0</v>
      </c>
    </row>
    <row r="314" spans="1:64" x14ac:dyDescent="0.2">
      <c r="A314" s="10" t="str">
        <f>TRIM(Tabulka_Dotaz_z_SqlDivadla[[#This Row],[ID2]])</f>
        <v>01/336</v>
      </c>
      <c r="B314" s="10" t="s">
        <v>5240</v>
      </c>
      <c r="D314" s="10" t="s">
        <v>163</v>
      </c>
      <c r="E314" s="10" t="s">
        <v>163</v>
      </c>
      <c r="F314" s="10" t="s">
        <v>163</v>
      </c>
      <c r="G314" s="10" t="s">
        <v>163</v>
      </c>
      <c r="H314" s="10" t="s">
        <v>804</v>
      </c>
      <c r="I314" s="10" t="s">
        <v>5241</v>
      </c>
      <c r="J314" s="10" t="s">
        <v>4258</v>
      </c>
      <c r="L314" s="10" t="s">
        <v>5242</v>
      </c>
      <c r="P314" s="10" t="s">
        <v>5243</v>
      </c>
      <c r="Q314" s="10" t="s">
        <v>5244</v>
      </c>
      <c r="U314" s="10" t="s">
        <v>163</v>
      </c>
      <c r="AX314" s="13"/>
      <c r="AZ314" s="13"/>
      <c r="BB314" s="10">
        <v>0</v>
      </c>
      <c r="BC314" s="13">
        <v>40462</v>
      </c>
      <c r="BD314" s="13"/>
      <c r="BE314" s="10">
        <v>0</v>
      </c>
      <c r="BF314" s="10">
        <v>0</v>
      </c>
      <c r="BG314" s="10">
        <v>0</v>
      </c>
      <c r="BH314" s="13"/>
      <c r="BI314" s="13"/>
      <c r="BJ314" s="13"/>
      <c r="BK314" s="10">
        <v>0</v>
      </c>
      <c r="BL314" s="10">
        <v>1</v>
      </c>
    </row>
    <row r="315" spans="1:64" x14ac:dyDescent="0.2">
      <c r="A315" s="10" t="str">
        <f>TRIM(Tabulka_Dotaz_z_SqlDivadla[[#This Row],[ID2]])</f>
        <v>01/337</v>
      </c>
      <c r="B315" s="10" t="s">
        <v>5245</v>
      </c>
      <c r="D315" s="10" t="s">
        <v>163</v>
      </c>
      <c r="E315" s="10" t="s">
        <v>163</v>
      </c>
      <c r="F315" s="10" t="s">
        <v>163</v>
      </c>
      <c r="G315" s="10" t="s">
        <v>163</v>
      </c>
      <c r="H315" s="10" t="s">
        <v>782</v>
      </c>
      <c r="I315" s="10" t="s">
        <v>1861</v>
      </c>
      <c r="J315" s="10" t="s">
        <v>5246</v>
      </c>
      <c r="L315" s="10" t="s">
        <v>5247</v>
      </c>
      <c r="P315" s="10" t="s">
        <v>5248</v>
      </c>
      <c r="Q315" s="10" t="s">
        <v>1865</v>
      </c>
      <c r="R315" s="10" t="s">
        <v>5249</v>
      </c>
      <c r="U315" s="10" t="s">
        <v>163</v>
      </c>
      <c r="AX315" s="13"/>
      <c r="AZ315" s="13"/>
      <c r="BB315" s="10">
        <v>0</v>
      </c>
      <c r="BC315" s="13">
        <v>40462</v>
      </c>
      <c r="BD315" s="13"/>
      <c r="BE315" s="10">
        <v>0</v>
      </c>
      <c r="BF315" s="10">
        <v>0</v>
      </c>
      <c r="BG315" s="10">
        <v>0</v>
      </c>
      <c r="BH315" s="13"/>
      <c r="BI315" s="13"/>
      <c r="BJ315" s="13"/>
      <c r="BK315" s="10">
        <v>0</v>
      </c>
      <c r="BL315" s="10">
        <v>0</v>
      </c>
    </row>
    <row r="316" spans="1:64" x14ac:dyDescent="0.2">
      <c r="A316" s="10" t="str">
        <f>TRIM(Tabulka_Dotaz_z_SqlDivadla[[#This Row],[ID2]])</f>
        <v>01/339</v>
      </c>
      <c r="B316" s="10" t="s">
        <v>1874</v>
      </c>
      <c r="D316" s="10" t="s">
        <v>163</v>
      </c>
      <c r="E316" s="10" t="s">
        <v>163</v>
      </c>
      <c r="F316" s="10" t="s">
        <v>163</v>
      </c>
      <c r="G316" s="10" t="s">
        <v>163</v>
      </c>
      <c r="H316" s="10" t="s">
        <v>804</v>
      </c>
      <c r="I316" s="10" t="s">
        <v>1875</v>
      </c>
      <c r="J316" s="10" t="s">
        <v>1876</v>
      </c>
      <c r="L316" s="10" t="s">
        <v>1877</v>
      </c>
      <c r="P316" s="10" t="s">
        <v>1878</v>
      </c>
      <c r="Q316" s="10" t="s">
        <v>1879</v>
      </c>
      <c r="R316" s="10" t="s">
        <v>1880</v>
      </c>
      <c r="U316" s="10" t="s">
        <v>163</v>
      </c>
      <c r="AX316" s="13"/>
      <c r="AZ316" s="13"/>
      <c r="BB316" s="10">
        <v>0</v>
      </c>
      <c r="BC316" s="13">
        <v>40462</v>
      </c>
      <c r="BD316" s="13"/>
      <c r="BE316" s="10">
        <v>0</v>
      </c>
      <c r="BF316" s="10">
        <v>0</v>
      </c>
      <c r="BG316" s="10">
        <v>0</v>
      </c>
      <c r="BH316" s="13"/>
      <c r="BI316" s="13"/>
      <c r="BJ316" s="13"/>
      <c r="BK316" s="10">
        <v>0</v>
      </c>
      <c r="BL316" s="10">
        <v>0</v>
      </c>
    </row>
    <row r="317" spans="1:64" x14ac:dyDescent="0.2">
      <c r="A317" s="10" t="str">
        <f>TRIM(Tabulka_Dotaz_z_SqlDivadla[[#This Row],[ID2]])</f>
        <v>01/340</v>
      </c>
      <c r="B317" s="10" t="s">
        <v>5406</v>
      </c>
      <c r="D317" s="10" t="s">
        <v>163</v>
      </c>
      <c r="E317" s="10" t="s">
        <v>163</v>
      </c>
      <c r="F317" s="10" t="s">
        <v>163</v>
      </c>
      <c r="G317" s="10" t="s">
        <v>163</v>
      </c>
      <c r="H317" s="10" t="s">
        <v>782</v>
      </c>
      <c r="I317" s="10" t="s">
        <v>1673</v>
      </c>
      <c r="J317" s="10" t="s">
        <v>5407</v>
      </c>
      <c r="L317" s="10" t="s">
        <v>2508</v>
      </c>
      <c r="P317" s="10" t="s">
        <v>1687</v>
      </c>
      <c r="Q317" s="10" t="s">
        <v>1688</v>
      </c>
      <c r="R317" s="10" t="s">
        <v>5408</v>
      </c>
      <c r="U317" s="10" t="s">
        <v>163</v>
      </c>
      <c r="AX317" s="13"/>
      <c r="AZ317" s="13"/>
      <c r="BB317" s="10">
        <v>0</v>
      </c>
      <c r="BC317" s="13">
        <v>40462</v>
      </c>
      <c r="BD317" s="13"/>
      <c r="BE317" s="10">
        <v>0</v>
      </c>
      <c r="BF317" s="10">
        <v>0</v>
      </c>
      <c r="BG317" s="10">
        <v>0</v>
      </c>
      <c r="BH317" s="13"/>
      <c r="BI317" s="13"/>
      <c r="BJ317" s="13"/>
      <c r="BK317" s="10">
        <v>0</v>
      </c>
      <c r="BL317" s="10">
        <v>0</v>
      </c>
    </row>
    <row r="318" spans="1:64" x14ac:dyDescent="0.2">
      <c r="A318" s="10" t="str">
        <f>TRIM(Tabulka_Dotaz_z_SqlDivadla[[#This Row],[ID2]])</f>
        <v>01/341</v>
      </c>
      <c r="B318" s="10" t="s">
        <v>5409</v>
      </c>
      <c r="D318" s="10" t="s">
        <v>163</v>
      </c>
      <c r="E318" s="10" t="s">
        <v>163</v>
      </c>
      <c r="F318" s="10" t="s">
        <v>163</v>
      </c>
      <c r="G318" s="10" t="s">
        <v>163</v>
      </c>
      <c r="H318" s="10" t="s">
        <v>791</v>
      </c>
      <c r="I318" s="10" t="s">
        <v>5410</v>
      </c>
      <c r="J318" s="10" t="s">
        <v>5411</v>
      </c>
      <c r="L318" s="10" t="s">
        <v>5412</v>
      </c>
      <c r="P318" s="10" t="s">
        <v>5413</v>
      </c>
      <c r="Q318" s="10" t="s">
        <v>5414</v>
      </c>
      <c r="R318" s="10" t="s">
        <v>5415</v>
      </c>
      <c r="U318" s="10" t="s">
        <v>163</v>
      </c>
      <c r="AX318" s="13"/>
      <c r="AZ318" s="13"/>
      <c r="BB318" s="10">
        <v>0</v>
      </c>
      <c r="BC318" s="13">
        <v>40462</v>
      </c>
      <c r="BD318" s="13"/>
      <c r="BE318" s="10">
        <v>0</v>
      </c>
      <c r="BF318" s="10">
        <v>0</v>
      </c>
      <c r="BG318" s="10">
        <v>0</v>
      </c>
      <c r="BH318" s="13"/>
      <c r="BI318" s="13"/>
      <c r="BJ318" s="13"/>
      <c r="BK318" s="10">
        <v>0</v>
      </c>
      <c r="BL318" s="10">
        <v>0</v>
      </c>
    </row>
    <row r="319" spans="1:64" x14ac:dyDescent="0.2">
      <c r="A319" s="10" t="str">
        <f>TRIM(Tabulka_Dotaz_z_SqlDivadla[[#This Row],[ID2]])</f>
        <v>01/342</v>
      </c>
      <c r="B319" s="10" t="s">
        <v>5416</v>
      </c>
      <c r="D319" s="10" t="s">
        <v>163</v>
      </c>
      <c r="E319" s="10" t="s">
        <v>163</v>
      </c>
      <c r="F319" s="10" t="s">
        <v>163</v>
      </c>
      <c r="G319" s="10" t="s">
        <v>163</v>
      </c>
      <c r="H319" s="10" t="s">
        <v>791</v>
      </c>
      <c r="I319" s="10" t="s">
        <v>2941</v>
      </c>
      <c r="J319" s="10" t="s">
        <v>5417</v>
      </c>
      <c r="L319" s="10" t="s">
        <v>5418</v>
      </c>
      <c r="P319" s="10" t="s">
        <v>2945</v>
      </c>
      <c r="Q319" s="10" t="s">
        <v>2946</v>
      </c>
      <c r="R319" s="10" t="s">
        <v>5419</v>
      </c>
      <c r="U319" s="10" t="s">
        <v>163</v>
      </c>
      <c r="AX319" s="13"/>
      <c r="AZ319" s="13"/>
      <c r="BB319" s="10">
        <v>0</v>
      </c>
      <c r="BC319" s="13">
        <v>40462</v>
      </c>
      <c r="BD319" s="13"/>
      <c r="BE319" s="10">
        <v>0</v>
      </c>
      <c r="BF319" s="10">
        <v>0</v>
      </c>
      <c r="BG319" s="10">
        <v>0</v>
      </c>
      <c r="BH319" s="13"/>
      <c r="BI319" s="13"/>
      <c r="BJ319" s="13"/>
      <c r="BK319" s="10">
        <v>0</v>
      </c>
      <c r="BL319" s="10">
        <v>0</v>
      </c>
    </row>
    <row r="320" spans="1:64" x14ac:dyDescent="0.2">
      <c r="A320" s="10" t="str">
        <f>TRIM(Tabulka_Dotaz_z_SqlDivadla[[#This Row],[ID2]])</f>
        <v>01/345</v>
      </c>
      <c r="B320" s="10" t="s">
        <v>5420</v>
      </c>
      <c r="D320" s="10" t="s">
        <v>163</v>
      </c>
      <c r="E320" s="10" t="s">
        <v>163</v>
      </c>
      <c r="F320" s="10" t="s">
        <v>163</v>
      </c>
      <c r="G320" s="10" t="s">
        <v>163</v>
      </c>
      <c r="H320" s="10" t="s">
        <v>794</v>
      </c>
      <c r="I320" s="10" t="s">
        <v>5318</v>
      </c>
      <c r="J320" s="10" t="s">
        <v>5421</v>
      </c>
      <c r="L320" s="10" t="s">
        <v>5422</v>
      </c>
      <c r="P320" s="10" t="s">
        <v>5423</v>
      </c>
      <c r="Q320" s="10" t="s">
        <v>5323</v>
      </c>
      <c r="R320" s="10" t="s">
        <v>5424</v>
      </c>
      <c r="U320" s="10" t="s">
        <v>163</v>
      </c>
      <c r="AX320" s="13"/>
      <c r="AZ320" s="13"/>
      <c r="BB320" s="10">
        <v>0</v>
      </c>
      <c r="BC320" s="13">
        <v>40462</v>
      </c>
      <c r="BD320" s="13"/>
      <c r="BE320" s="10">
        <v>0</v>
      </c>
      <c r="BF320" s="10">
        <v>0</v>
      </c>
      <c r="BG320" s="10">
        <v>0</v>
      </c>
      <c r="BH320" s="13"/>
      <c r="BI320" s="13"/>
      <c r="BJ320" s="13"/>
      <c r="BK320" s="10">
        <v>0</v>
      </c>
      <c r="BL320" s="10">
        <v>0</v>
      </c>
    </row>
    <row r="321" spans="1:66" x14ac:dyDescent="0.2">
      <c r="A321" s="10" t="str">
        <f>TRIM(Tabulka_Dotaz_z_SqlDivadla[[#This Row],[ID2]])</f>
        <v>01/347</v>
      </c>
      <c r="B321" s="10" t="s">
        <v>5425</v>
      </c>
      <c r="D321" s="10" t="s">
        <v>163</v>
      </c>
      <c r="E321" s="10" t="s">
        <v>163</v>
      </c>
      <c r="F321" s="10" t="s">
        <v>163</v>
      </c>
      <c r="G321" s="10" t="s">
        <v>163</v>
      </c>
      <c r="H321" s="10" t="s">
        <v>786</v>
      </c>
      <c r="I321" s="10" t="s">
        <v>3057</v>
      </c>
      <c r="J321" s="10" t="s">
        <v>5426</v>
      </c>
      <c r="L321" s="10" t="s">
        <v>5427</v>
      </c>
      <c r="P321" s="10" t="s">
        <v>5428</v>
      </c>
      <c r="Q321" s="10" t="s">
        <v>5429</v>
      </c>
      <c r="R321" s="10" t="s">
        <v>5430</v>
      </c>
      <c r="U321" s="10" t="s">
        <v>163</v>
      </c>
      <c r="AX321" s="13"/>
      <c r="AZ321" s="13"/>
      <c r="BB321" s="10">
        <v>0</v>
      </c>
      <c r="BC321" s="13">
        <v>40462</v>
      </c>
      <c r="BD321" s="13"/>
      <c r="BE321" s="10">
        <v>0</v>
      </c>
      <c r="BF321" s="10">
        <v>0</v>
      </c>
      <c r="BG321" s="10">
        <v>0</v>
      </c>
      <c r="BH321" s="13"/>
      <c r="BI321" s="13"/>
      <c r="BJ321" s="13"/>
      <c r="BK321" s="10">
        <v>0</v>
      </c>
      <c r="BL321" s="10">
        <v>1</v>
      </c>
    </row>
    <row r="322" spans="1:66" x14ac:dyDescent="0.2">
      <c r="A322" s="10" t="str">
        <f>TRIM(Tabulka_Dotaz_z_SqlDivadla[[#This Row],[ID2]])</f>
        <v>01/349</v>
      </c>
      <c r="B322" s="10" t="s">
        <v>1881</v>
      </c>
      <c r="D322" s="10" t="s">
        <v>163</v>
      </c>
      <c r="E322" s="10" t="s">
        <v>163</v>
      </c>
      <c r="F322" s="10" t="s">
        <v>163</v>
      </c>
      <c r="G322" s="10" t="s">
        <v>163</v>
      </c>
      <c r="H322" s="10" t="s">
        <v>789</v>
      </c>
      <c r="I322" s="10" t="s">
        <v>1882</v>
      </c>
      <c r="J322" s="10" t="s">
        <v>696</v>
      </c>
      <c r="L322" s="10" t="s">
        <v>1883</v>
      </c>
      <c r="P322" s="10" t="s">
        <v>1884</v>
      </c>
      <c r="Q322" s="10" t="s">
        <v>1885</v>
      </c>
      <c r="U322" s="10" t="s">
        <v>163</v>
      </c>
      <c r="AX322" s="13"/>
      <c r="AZ322" s="13"/>
      <c r="BB322" s="10">
        <v>0</v>
      </c>
      <c r="BC322" s="13">
        <v>40462</v>
      </c>
      <c r="BD322" s="13"/>
      <c r="BE322" s="10">
        <v>0</v>
      </c>
      <c r="BF322" s="10">
        <v>0</v>
      </c>
      <c r="BG322" s="10">
        <v>0</v>
      </c>
      <c r="BH322" s="13"/>
      <c r="BI322" s="13"/>
      <c r="BJ322" s="13"/>
      <c r="BK322" s="10">
        <v>0</v>
      </c>
      <c r="BL322" s="10">
        <v>0</v>
      </c>
    </row>
    <row r="323" spans="1:66" x14ac:dyDescent="0.2">
      <c r="A323" s="10" t="str">
        <f>TRIM(Tabulka_Dotaz_z_SqlDivadla[[#This Row],[ID2]])</f>
        <v>01/351</v>
      </c>
      <c r="B323" s="10" t="s">
        <v>4912</v>
      </c>
      <c r="D323" s="10" t="s">
        <v>163</v>
      </c>
      <c r="E323" s="10" t="s">
        <v>163</v>
      </c>
      <c r="F323" s="10" t="s">
        <v>163</v>
      </c>
      <c r="G323" s="10" t="s">
        <v>163</v>
      </c>
      <c r="H323" s="10" t="s">
        <v>789</v>
      </c>
      <c r="I323" s="10" t="s">
        <v>2680</v>
      </c>
      <c r="J323" s="10" t="s">
        <v>4913</v>
      </c>
      <c r="L323" s="10" t="s">
        <v>4914</v>
      </c>
      <c r="P323" s="10" t="s">
        <v>2684</v>
      </c>
      <c r="Q323" s="10" t="s">
        <v>4915</v>
      </c>
      <c r="U323" s="10" t="s">
        <v>163</v>
      </c>
      <c r="AX323" s="13"/>
      <c r="AZ323" s="13"/>
      <c r="BB323" s="10">
        <v>0</v>
      </c>
      <c r="BC323" s="13">
        <v>40462</v>
      </c>
      <c r="BD323" s="13"/>
      <c r="BE323" s="10">
        <v>0</v>
      </c>
      <c r="BF323" s="10">
        <v>0</v>
      </c>
      <c r="BG323" s="10">
        <v>0</v>
      </c>
      <c r="BH323" s="13"/>
      <c r="BI323" s="13"/>
      <c r="BJ323" s="13"/>
      <c r="BK323" s="10">
        <v>0</v>
      </c>
      <c r="BL323" s="10">
        <v>0</v>
      </c>
    </row>
    <row r="324" spans="1:66" x14ac:dyDescent="0.2">
      <c r="A324" s="10" t="str">
        <f>TRIM(Tabulka_Dotaz_z_SqlDivadla[[#This Row],[ID2]])</f>
        <v>01/352</v>
      </c>
      <c r="B324" s="10" t="s">
        <v>1933</v>
      </c>
      <c r="D324" s="10" t="s">
        <v>163</v>
      </c>
      <c r="E324" s="10" t="s">
        <v>163</v>
      </c>
      <c r="F324" s="10" t="s">
        <v>163</v>
      </c>
      <c r="G324" s="10" t="s">
        <v>163</v>
      </c>
      <c r="H324" s="10" t="s">
        <v>803</v>
      </c>
      <c r="I324" s="10" t="s">
        <v>1934</v>
      </c>
      <c r="J324" s="10" t="s">
        <v>1935</v>
      </c>
      <c r="L324" s="10" t="s">
        <v>1936</v>
      </c>
      <c r="P324" s="10" t="s">
        <v>1937</v>
      </c>
      <c r="Q324" s="10" t="s">
        <v>1938</v>
      </c>
      <c r="U324" s="10" t="s">
        <v>163</v>
      </c>
      <c r="AX324" s="13"/>
      <c r="AZ324" s="13"/>
      <c r="BB324" s="10">
        <v>0</v>
      </c>
      <c r="BC324" s="13">
        <v>40462</v>
      </c>
      <c r="BD324" s="13"/>
      <c r="BE324" s="10">
        <v>0</v>
      </c>
      <c r="BF324" s="10">
        <v>0</v>
      </c>
      <c r="BG324" s="10">
        <v>0</v>
      </c>
      <c r="BH324" s="13"/>
      <c r="BI324" s="13"/>
      <c r="BJ324" s="13"/>
      <c r="BK324" s="10">
        <v>0</v>
      </c>
      <c r="BL324" s="10">
        <v>0</v>
      </c>
    </row>
    <row r="325" spans="1:66" x14ac:dyDescent="0.2">
      <c r="A325" s="10" t="str">
        <f>TRIM(Tabulka_Dotaz_z_SqlDivadla[[#This Row],[ID2]])</f>
        <v>01/353</v>
      </c>
      <c r="B325" s="10" t="s">
        <v>4934</v>
      </c>
      <c r="D325" s="10" t="s">
        <v>163</v>
      </c>
      <c r="E325" s="10" t="s">
        <v>163</v>
      </c>
      <c r="F325" s="10" t="s">
        <v>163</v>
      </c>
      <c r="G325" s="10" t="s">
        <v>163</v>
      </c>
      <c r="H325" s="10" t="s">
        <v>782</v>
      </c>
      <c r="I325" s="10" t="s">
        <v>1673</v>
      </c>
      <c r="J325" s="10" t="s">
        <v>4935</v>
      </c>
      <c r="L325" s="10" t="s">
        <v>4936</v>
      </c>
      <c r="P325" s="10" t="s">
        <v>1687</v>
      </c>
      <c r="Q325" s="10" t="s">
        <v>1688</v>
      </c>
      <c r="U325" s="10" t="s">
        <v>163</v>
      </c>
      <c r="AX325" s="13"/>
      <c r="AZ325" s="13"/>
      <c r="BB325" s="10">
        <v>0</v>
      </c>
      <c r="BC325" s="13">
        <v>40462</v>
      </c>
      <c r="BD325" s="13"/>
      <c r="BE325" s="10">
        <v>0</v>
      </c>
      <c r="BF325" s="10">
        <v>0</v>
      </c>
      <c r="BG325" s="10">
        <v>0</v>
      </c>
      <c r="BH325" s="13"/>
      <c r="BI325" s="13"/>
      <c r="BJ325" s="13"/>
      <c r="BK325" s="10">
        <v>0</v>
      </c>
      <c r="BL325" s="10">
        <v>0</v>
      </c>
    </row>
    <row r="326" spans="1:66" x14ac:dyDescent="0.2">
      <c r="A326" s="10" t="str">
        <f>TRIM(Tabulka_Dotaz_z_SqlDivadla[[#This Row],[ID2]])</f>
        <v>01/354</v>
      </c>
      <c r="B326" s="10" t="s">
        <v>1939</v>
      </c>
      <c r="D326" s="10" t="s">
        <v>163</v>
      </c>
      <c r="E326" s="10" t="s">
        <v>163</v>
      </c>
      <c r="F326" s="10" t="s">
        <v>163</v>
      </c>
      <c r="G326" s="10" t="s">
        <v>163</v>
      </c>
      <c r="H326" s="10" t="s">
        <v>782</v>
      </c>
      <c r="I326" s="10" t="s">
        <v>1673</v>
      </c>
      <c r="J326" s="10" t="s">
        <v>1940</v>
      </c>
      <c r="K326" s="10" t="s">
        <v>1941</v>
      </c>
      <c r="L326" s="10" t="s">
        <v>1942</v>
      </c>
      <c r="P326" s="10" t="s">
        <v>1943</v>
      </c>
      <c r="Q326" s="10" t="s">
        <v>1688</v>
      </c>
      <c r="U326" s="10" t="s">
        <v>163</v>
      </c>
      <c r="AK326" s="10" t="s">
        <v>1944</v>
      </c>
      <c r="AX326" s="13"/>
      <c r="AZ326" s="13"/>
      <c r="BB326" s="10">
        <v>0</v>
      </c>
      <c r="BC326" s="13">
        <v>40462</v>
      </c>
      <c r="BD326" s="13"/>
      <c r="BE326" s="10">
        <v>0</v>
      </c>
      <c r="BF326" s="10">
        <v>1</v>
      </c>
      <c r="BG326" s="10">
        <v>0</v>
      </c>
      <c r="BH326" s="13"/>
      <c r="BI326" s="13"/>
      <c r="BJ326" s="13"/>
      <c r="BK326" s="10">
        <v>0</v>
      </c>
      <c r="BL326" s="10">
        <v>0</v>
      </c>
      <c r="BN326" s="10">
        <v>191</v>
      </c>
    </row>
    <row r="327" spans="1:66" x14ac:dyDescent="0.2">
      <c r="A327" s="10" t="str">
        <f>TRIM(Tabulka_Dotaz_z_SqlDivadla[[#This Row],[ID2]])</f>
        <v>01/355</v>
      </c>
      <c r="B327" s="10" t="s">
        <v>4791</v>
      </c>
      <c r="D327" s="10" t="s">
        <v>163</v>
      </c>
      <c r="E327" s="10" t="s">
        <v>163</v>
      </c>
      <c r="F327" s="10" t="s">
        <v>163</v>
      </c>
      <c r="G327" s="10" t="s">
        <v>163</v>
      </c>
      <c r="H327" s="10" t="s">
        <v>809</v>
      </c>
      <c r="I327" s="10" t="s">
        <v>2160</v>
      </c>
      <c r="J327" s="10" t="s">
        <v>167</v>
      </c>
      <c r="L327" s="10" t="s">
        <v>4792</v>
      </c>
      <c r="P327" s="10" t="s">
        <v>3348</v>
      </c>
      <c r="Q327" s="10" t="s">
        <v>4793</v>
      </c>
      <c r="U327" s="10" t="s">
        <v>163</v>
      </c>
      <c r="AX327" s="13"/>
      <c r="AZ327" s="13"/>
      <c r="BB327" s="10">
        <v>0</v>
      </c>
      <c r="BC327" s="13">
        <v>40462</v>
      </c>
      <c r="BD327" s="13"/>
      <c r="BE327" s="10">
        <v>0</v>
      </c>
      <c r="BF327" s="10">
        <v>0</v>
      </c>
      <c r="BG327" s="10">
        <v>0</v>
      </c>
      <c r="BH327" s="13"/>
      <c r="BI327" s="13"/>
      <c r="BJ327" s="13"/>
      <c r="BK327" s="10">
        <v>0</v>
      </c>
      <c r="BL327" s="10">
        <v>0</v>
      </c>
    </row>
    <row r="328" spans="1:66" x14ac:dyDescent="0.2">
      <c r="A328" s="10" t="str">
        <f>TRIM(Tabulka_Dotaz_z_SqlDivadla[[#This Row],[ID2]])</f>
        <v>01/356</v>
      </c>
      <c r="B328" s="10" t="s">
        <v>4794</v>
      </c>
      <c r="D328" s="10" t="s">
        <v>163</v>
      </c>
      <c r="E328" s="10" t="s">
        <v>163</v>
      </c>
      <c r="F328" s="10" t="s">
        <v>163</v>
      </c>
      <c r="G328" s="10" t="s">
        <v>163</v>
      </c>
      <c r="H328" s="10" t="s">
        <v>797</v>
      </c>
      <c r="I328" s="10" t="s">
        <v>2003</v>
      </c>
      <c r="J328" s="10" t="s">
        <v>4795</v>
      </c>
      <c r="L328" s="10" t="s">
        <v>4796</v>
      </c>
      <c r="P328" s="10" t="s">
        <v>4797</v>
      </c>
      <c r="Q328" s="10" t="s">
        <v>4798</v>
      </c>
      <c r="U328" s="10" t="s">
        <v>163</v>
      </c>
      <c r="AX328" s="13"/>
      <c r="AZ328" s="13"/>
      <c r="BB328" s="10">
        <v>0</v>
      </c>
      <c r="BC328" s="13">
        <v>40462</v>
      </c>
      <c r="BD328" s="13"/>
      <c r="BE328" s="10">
        <v>0</v>
      </c>
      <c r="BF328" s="10">
        <v>0</v>
      </c>
      <c r="BG328" s="10">
        <v>0</v>
      </c>
      <c r="BH328" s="13"/>
      <c r="BI328" s="13"/>
      <c r="BJ328" s="13"/>
      <c r="BK328" s="10">
        <v>0</v>
      </c>
      <c r="BL328" s="10">
        <v>0</v>
      </c>
    </row>
    <row r="329" spans="1:66" x14ac:dyDescent="0.2">
      <c r="A329" s="10" t="str">
        <f>TRIM(Tabulka_Dotaz_z_SqlDivadla[[#This Row],[ID2]])</f>
        <v>01/357</v>
      </c>
      <c r="B329" s="10" t="s">
        <v>1945</v>
      </c>
      <c r="D329" s="10" t="s">
        <v>163</v>
      </c>
      <c r="E329" s="10" t="s">
        <v>163</v>
      </c>
      <c r="F329" s="10" t="s">
        <v>163</v>
      </c>
      <c r="G329" s="10" t="s">
        <v>163</v>
      </c>
      <c r="H329" s="10" t="s">
        <v>782</v>
      </c>
      <c r="I329" s="10" t="s">
        <v>1673</v>
      </c>
      <c r="J329" s="10" t="s">
        <v>1946</v>
      </c>
      <c r="L329" s="10" t="s">
        <v>1947</v>
      </c>
      <c r="P329" s="10" t="s">
        <v>1687</v>
      </c>
      <c r="Q329" s="10" t="s">
        <v>1688</v>
      </c>
      <c r="U329" s="10" t="s">
        <v>163</v>
      </c>
      <c r="AK329" s="10" t="s">
        <v>1948</v>
      </c>
      <c r="AX329" s="13"/>
      <c r="AZ329" s="13"/>
      <c r="BB329" s="10">
        <v>0</v>
      </c>
      <c r="BC329" s="13">
        <v>40462</v>
      </c>
      <c r="BD329" s="13"/>
      <c r="BE329" s="10">
        <v>0</v>
      </c>
      <c r="BF329" s="10">
        <v>0</v>
      </c>
      <c r="BG329" s="10">
        <v>0</v>
      </c>
      <c r="BH329" s="13"/>
      <c r="BI329" s="13"/>
      <c r="BJ329" s="13"/>
      <c r="BK329" s="10">
        <v>0</v>
      </c>
      <c r="BL329" s="10">
        <v>0</v>
      </c>
    </row>
    <row r="330" spans="1:66" x14ac:dyDescent="0.2">
      <c r="A330" s="10" t="str">
        <f>TRIM(Tabulka_Dotaz_z_SqlDivadla[[#This Row],[ID2]])</f>
        <v>01/359</v>
      </c>
      <c r="B330" s="10" t="s">
        <v>4856</v>
      </c>
      <c r="D330" s="10" t="s">
        <v>163</v>
      </c>
      <c r="E330" s="10" t="s">
        <v>163</v>
      </c>
      <c r="F330" s="10" t="s">
        <v>163</v>
      </c>
      <c r="G330" s="10" t="s">
        <v>163</v>
      </c>
      <c r="H330" s="10" t="s">
        <v>782</v>
      </c>
      <c r="I330" s="10" t="s">
        <v>1673</v>
      </c>
      <c r="J330" s="10" t="s">
        <v>4857</v>
      </c>
      <c r="L330" s="10" t="s">
        <v>4858</v>
      </c>
      <c r="P330" s="10" t="s">
        <v>1687</v>
      </c>
      <c r="Q330" s="10" t="s">
        <v>1688</v>
      </c>
      <c r="U330" s="10" t="s">
        <v>163</v>
      </c>
      <c r="AK330" s="10" t="s">
        <v>4859</v>
      </c>
      <c r="AX330" s="13"/>
      <c r="AZ330" s="13"/>
      <c r="BB330" s="10">
        <v>0</v>
      </c>
      <c r="BC330" s="13">
        <v>40462</v>
      </c>
      <c r="BD330" s="13"/>
      <c r="BE330" s="10">
        <v>0</v>
      </c>
      <c r="BF330" s="10">
        <v>0</v>
      </c>
      <c r="BG330" s="10">
        <v>0</v>
      </c>
      <c r="BH330" s="13"/>
      <c r="BI330" s="13"/>
      <c r="BJ330" s="13"/>
      <c r="BK330" s="10">
        <v>0</v>
      </c>
      <c r="BL330" s="10">
        <v>1</v>
      </c>
    </row>
    <row r="331" spans="1:66" x14ac:dyDescent="0.2">
      <c r="A331" s="10" t="str">
        <f>TRIM(Tabulka_Dotaz_z_SqlDivadla[[#This Row],[ID2]])</f>
        <v>01/360</v>
      </c>
      <c r="B331" s="10" t="s">
        <v>1998</v>
      </c>
      <c r="D331" s="10" t="s">
        <v>163</v>
      </c>
      <c r="E331" s="10" t="s">
        <v>163</v>
      </c>
      <c r="F331" s="10" t="s">
        <v>163</v>
      </c>
      <c r="G331" s="10" t="s">
        <v>163</v>
      </c>
      <c r="H331" s="10" t="s">
        <v>782</v>
      </c>
      <c r="I331" s="10" t="s">
        <v>1673</v>
      </c>
      <c r="J331" s="10" t="s">
        <v>1999</v>
      </c>
      <c r="L331" s="10" t="s">
        <v>2000</v>
      </c>
      <c r="P331" s="10" t="s">
        <v>1687</v>
      </c>
      <c r="Q331" s="10" t="s">
        <v>1688</v>
      </c>
      <c r="U331" s="10" t="s">
        <v>163</v>
      </c>
      <c r="AK331" s="10" t="s">
        <v>2001</v>
      </c>
      <c r="AX331" s="13"/>
      <c r="AZ331" s="13"/>
      <c r="BB331" s="10">
        <v>0</v>
      </c>
      <c r="BC331" s="13">
        <v>40462</v>
      </c>
      <c r="BD331" s="13"/>
      <c r="BE331" s="10">
        <v>0</v>
      </c>
      <c r="BF331" s="10">
        <v>0</v>
      </c>
      <c r="BG331" s="10">
        <v>0</v>
      </c>
      <c r="BH331" s="13"/>
      <c r="BI331" s="13"/>
      <c r="BJ331" s="13"/>
      <c r="BK331" s="10">
        <v>0</v>
      </c>
      <c r="BL331" s="10">
        <v>0</v>
      </c>
    </row>
    <row r="332" spans="1:66" x14ac:dyDescent="0.2">
      <c r="A332" s="10" t="str">
        <f>TRIM(Tabulka_Dotaz_z_SqlDivadla[[#This Row],[ID2]])</f>
        <v>01/361</v>
      </c>
      <c r="B332" s="10" t="s">
        <v>4656</v>
      </c>
      <c r="D332" s="10" t="s">
        <v>163</v>
      </c>
      <c r="E332" s="10" t="s">
        <v>163</v>
      </c>
      <c r="F332" s="10" t="s">
        <v>163</v>
      </c>
      <c r="G332" s="10" t="s">
        <v>163</v>
      </c>
      <c r="H332" s="10" t="s">
        <v>782</v>
      </c>
      <c r="I332" s="10" t="s">
        <v>1673</v>
      </c>
      <c r="J332" s="10" t="s">
        <v>4657</v>
      </c>
      <c r="L332" s="10" t="s">
        <v>1852</v>
      </c>
      <c r="P332" s="10" t="s">
        <v>1687</v>
      </c>
      <c r="Q332" s="10" t="s">
        <v>1688</v>
      </c>
      <c r="U332" s="10" t="s">
        <v>163</v>
      </c>
      <c r="AK332" s="10" t="s">
        <v>4658</v>
      </c>
      <c r="AX332" s="13"/>
      <c r="AZ332" s="13"/>
      <c r="BB332" s="10">
        <v>0</v>
      </c>
      <c r="BC332" s="13">
        <v>40462</v>
      </c>
      <c r="BD332" s="13"/>
      <c r="BE332" s="10">
        <v>0</v>
      </c>
      <c r="BF332" s="10">
        <v>0</v>
      </c>
      <c r="BG332" s="10">
        <v>0</v>
      </c>
      <c r="BH332" s="13"/>
      <c r="BI332" s="13"/>
      <c r="BJ332" s="13"/>
      <c r="BK332" s="10">
        <v>0</v>
      </c>
      <c r="BL332" s="10">
        <v>0</v>
      </c>
    </row>
    <row r="333" spans="1:66" x14ac:dyDescent="0.2">
      <c r="A333" s="10" t="str">
        <f>TRIM(Tabulka_Dotaz_z_SqlDivadla[[#This Row],[ID2]])</f>
        <v>01/362</v>
      </c>
      <c r="B333" s="10" t="s">
        <v>2002</v>
      </c>
      <c r="D333" s="10" t="s">
        <v>163</v>
      </c>
      <c r="E333" s="10" t="s">
        <v>163</v>
      </c>
      <c r="F333" s="10" t="s">
        <v>163</v>
      </c>
      <c r="G333" s="10" t="s">
        <v>163</v>
      </c>
      <c r="H333" s="10" t="s">
        <v>797</v>
      </c>
      <c r="I333" s="10" t="s">
        <v>2003</v>
      </c>
      <c r="J333" s="10" t="s">
        <v>2004</v>
      </c>
      <c r="L333" s="10" t="s">
        <v>2005</v>
      </c>
      <c r="P333" s="10" t="s">
        <v>2006</v>
      </c>
      <c r="Q333" s="10" t="s">
        <v>2007</v>
      </c>
      <c r="U333" s="10" t="s">
        <v>163</v>
      </c>
      <c r="AX333" s="13"/>
      <c r="AZ333" s="13"/>
      <c r="BB333" s="10">
        <v>0</v>
      </c>
      <c r="BC333" s="13">
        <v>40462</v>
      </c>
      <c r="BD333" s="13"/>
      <c r="BE333" s="10">
        <v>0</v>
      </c>
      <c r="BF333" s="10">
        <v>0</v>
      </c>
      <c r="BG333" s="10">
        <v>0</v>
      </c>
      <c r="BH333" s="13"/>
      <c r="BI333" s="13"/>
      <c r="BJ333" s="13"/>
      <c r="BK333" s="10">
        <v>0</v>
      </c>
      <c r="BL333" s="10">
        <v>0</v>
      </c>
    </row>
    <row r="334" spans="1:66" x14ac:dyDescent="0.2">
      <c r="A334" s="10" t="str">
        <f>TRIM(Tabulka_Dotaz_z_SqlDivadla[[#This Row],[ID2]])</f>
        <v>01/363</v>
      </c>
      <c r="B334" s="10" t="s">
        <v>4722</v>
      </c>
      <c r="D334" s="10" t="s">
        <v>163</v>
      </c>
      <c r="E334" s="10" t="s">
        <v>163</v>
      </c>
      <c r="F334" s="10" t="s">
        <v>163</v>
      </c>
      <c r="G334" s="10" t="s">
        <v>163</v>
      </c>
      <c r="H334" s="10" t="s">
        <v>790</v>
      </c>
      <c r="I334" s="10" t="s">
        <v>3317</v>
      </c>
      <c r="J334" s="10" t="s">
        <v>4723</v>
      </c>
      <c r="L334" s="10" t="s">
        <v>4724</v>
      </c>
      <c r="P334" s="10" t="s">
        <v>4725</v>
      </c>
      <c r="Q334" s="10" t="s">
        <v>3321</v>
      </c>
      <c r="U334" s="10" t="s">
        <v>163</v>
      </c>
      <c r="AK334" s="10" t="s">
        <v>4726</v>
      </c>
      <c r="AX334" s="13"/>
      <c r="AZ334" s="13"/>
      <c r="BB334" s="10">
        <v>0</v>
      </c>
      <c r="BC334" s="13">
        <v>40462</v>
      </c>
      <c r="BD334" s="13"/>
      <c r="BE334" s="10">
        <v>0</v>
      </c>
      <c r="BF334" s="10">
        <v>0</v>
      </c>
      <c r="BG334" s="10">
        <v>0</v>
      </c>
      <c r="BH334" s="13"/>
      <c r="BI334" s="13"/>
      <c r="BJ334" s="13"/>
      <c r="BK334" s="10">
        <v>0</v>
      </c>
      <c r="BL334" s="10">
        <v>0</v>
      </c>
    </row>
    <row r="335" spans="1:66" x14ac:dyDescent="0.2">
      <c r="A335" s="10" t="str">
        <f>TRIM(Tabulka_Dotaz_z_SqlDivadla[[#This Row],[ID2]])</f>
        <v>01/366</v>
      </c>
      <c r="B335" s="10" t="s">
        <v>4727</v>
      </c>
      <c r="D335" s="10" t="s">
        <v>163</v>
      </c>
      <c r="E335" s="10" t="s">
        <v>163</v>
      </c>
      <c r="F335" s="10" t="s">
        <v>163</v>
      </c>
      <c r="G335" s="10" t="s">
        <v>163</v>
      </c>
      <c r="H335" s="10" t="s">
        <v>809</v>
      </c>
      <c r="I335" s="10" t="s">
        <v>4728</v>
      </c>
      <c r="J335" s="10" t="s">
        <v>167</v>
      </c>
      <c r="L335" s="10" t="s">
        <v>4729</v>
      </c>
      <c r="P335" s="10" t="s">
        <v>4730</v>
      </c>
      <c r="Q335" s="10" t="s">
        <v>4731</v>
      </c>
      <c r="U335" s="10" t="s">
        <v>163</v>
      </c>
      <c r="AX335" s="13"/>
      <c r="AZ335" s="13"/>
      <c r="BB335" s="10">
        <v>0</v>
      </c>
      <c r="BC335" s="13">
        <v>40462</v>
      </c>
      <c r="BD335" s="13"/>
      <c r="BE335" s="10">
        <v>0</v>
      </c>
      <c r="BF335" s="10">
        <v>0</v>
      </c>
      <c r="BG335" s="10">
        <v>0</v>
      </c>
      <c r="BH335" s="13"/>
      <c r="BI335" s="13"/>
      <c r="BJ335" s="13"/>
      <c r="BK335" s="10">
        <v>0</v>
      </c>
      <c r="BL335" s="10">
        <v>0</v>
      </c>
    </row>
    <row r="336" spans="1:66" x14ac:dyDescent="0.2">
      <c r="A336" s="10" t="str">
        <f>TRIM(Tabulka_Dotaz_z_SqlDivadla[[#This Row],[ID2]])</f>
        <v>01/367</v>
      </c>
      <c r="B336" s="10" t="s">
        <v>4732</v>
      </c>
      <c r="D336" s="10" t="s">
        <v>163</v>
      </c>
      <c r="E336" s="10" t="s">
        <v>163</v>
      </c>
      <c r="F336" s="10" t="s">
        <v>163</v>
      </c>
      <c r="G336" s="10" t="s">
        <v>163</v>
      </c>
      <c r="H336" s="10" t="s">
        <v>782</v>
      </c>
      <c r="I336" s="10" t="s">
        <v>2111</v>
      </c>
      <c r="J336" s="10" t="s">
        <v>4733</v>
      </c>
      <c r="L336" s="10" t="s">
        <v>4734</v>
      </c>
      <c r="P336" s="10" t="s">
        <v>2114</v>
      </c>
      <c r="Q336" s="10" t="s">
        <v>4735</v>
      </c>
      <c r="U336" s="10" t="s">
        <v>163</v>
      </c>
      <c r="AK336" s="10" t="s">
        <v>4736</v>
      </c>
      <c r="AX336" s="13"/>
      <c r="AZ336" s="13"/>
      <c r="BB336" s="10">
        <v>0</v>
      </c>
      <c r="BC336" s="13">
        <v>40462</v>
      </c>
      <c r="BD336" s="13"/>
      <c r="BE336" s="10">
        <v>0</v>
      </c>
      <c r="BF336" s="10">
        <v>0</v>
      </c>
      <c r="BG336" s="10">
        <v>0</v>
      </c>
      <c r="BH336" s="13"/>
      <c r="BI336" s="13"/>
      <c r="BJ336" s="13"/>
      <c r="BK336" s="10">
        <v>0</v>
      </c>
      <c r="BL336" s="10">
        <v>0</v>
      </c>
    </row>
    <row r="337" spans="1:66" x14ac:dyDescent="0.2">
      <c r="A337" s="10" t="str">
        <f>TRIM(Tabulka_Dotaz_z_SqlDivadla[[#This Row],[ID2]])</f>
        <v>01/368</v>
      </c>
      <c r="B337" s="10" t="s">
        <v>2008</v>
      </c>
      <c r="D337" s="10" t="s">
        <v>163</v>
      </c>
      <c r="E337" s="10" t="s">
        <v>163</v>
      </c>
      <c r="F337" s="10" t="s">
        <v>163</v>
      </c>
      <c r="G337" s="10" t="s">
        <v>163</v>
      </c>
      <c r="H337" s="10" t="s">
        <v>823</v>
      </c>
      <c r="I337" s="10" t="s">
        <v>1817</v>
      </c>
      <c r="J337" s="10" t="s">
        <v>717</v>
      </c>
      <c r="L337" s="10" t="s">
        <v>2009</v>
      </c>
      <c r="P337" s="10" t="s">
        <v>2010</v>
      </c>
      <c r="Q337" s="10" t="s">
        <v>2011</v>
      </c>
      <c r="U337" s="10" t="s">
        <v>163</v>
      </c>
      <c r="AX337" s="13"/>
      <c r="AZ337" s="13"/>
      <c r="BB337" s="10">
        <v>0</v>
      </c>
      <c r="BC337" s="13">
        <v>40462</v>
      </c>
      <c r="BD337" s="13"/>
      <c r="BE337" s="10">
        <v>0</v>
      </c>
      <c r="BF337" s="10">
        <v>0</v>
      </c>
      <c r="BG337" s="10">
        <v>0</v>
      </c>
      <c r="BH337" s="13"/>
      <c r="BI337" s="13"/>
      <c r="BJ337" s="13"/>
      <c r="BK337" s="10">
        <v>0</v>
      </c>
      <c r="BL337" s="10">
        <v>0</v>
      </c>
    </row>
    <row r="338" spans="1:66" x14ac:dyDescent="0.2">
      <c r="A338" s="10" t="str">
        <f>TRIM(Tabulka_Dotaz_z_SqlDivadla[[#This Row],[ID2]])</f>
        <v>01/369</v>
      </c>
      <c r="B338" s="10" t="s">
        <v>4925</v>
      </c>
      <c r="D338" s="10" t="s">
        <v>163</v>
      </c>
      <c r="E338" s="10" t="s">
        <v>163</v>
      </c>
      <c r="F338" s="10" t="s">
        <v>163</v>
      </c>
      <c r="G338" s="10" t="s">
        <v>163</v>
      </c>
      <c r="H338" s="10" t="s">
        <v>782</v>
      </c>
      <c r="I338" s="10" t="s">
        <v>2269</v>
      </c>
      <c r="J338" s="10" t="s">
        <v>4926</v>
      </c>
      <c r="L338" s="10" t="s">
        <v>4927</v>
      </c>
      <c r="P338" s="10" t="s">
        <v>4928</v>
      </c>
      <c r="Q338" s="10" t="s">
        <v>3620</v>
      </c>
      <c r="U338" s="10" t="s">
        <v>163</v>
      </c>
      <c r="AK338" s="10" t="s">
        <v>4929</v>
      </c>
      <c r="AX338" s="13"/>
      <c r="AZ338" s="13"/>
      <c r="BB338" s="10">
        <v>0</v>
      </c>
      <c r="BC338" s="13">
        <v>40462</v>
      </c>
      <c r="BD338" s="13"/>
      <c r="BE338" s="10">
        <v>0</v>
      </c>
      <c r="BF338" s="10">
        <v>0</v>
      </c>
      <c r="BG338" s="10">
        <v>0</v>
      </c>
      <c r="BH338" s="13"/>
      <c r="BI338" s="13"/>
      <c r="BJ338" s="13"/>
      <c r="BK338" s="10">
        <v>0</v>
      </c>
      <c r="BL338" s="10">
        <v>0</v>
      </c>
    </row>
    <row r="339" spans="1:66" x14ac:dyDescent="0.2">
      <c r="A339" s="10" t="str">
        <f>TRIM(Tabulka_Dotaz_z_SqlDivadla[[#This Row],[ID2]])</f>
        <v>01/371</v>
      </c>
      <c r="B339" s="10" t="s">
        <v>4930</v>
      </c>
      <c r="D339" s="10" t="s">
        <v>163</v>
      </c>
      <c r="E339" s="10" t="s">
        <v>163</v>
      </c>
      <c r="F339" s="10" t="s">
        <v>163</v>
      </c>
      <c r="G339" s="10" t="s">
        <v>163</v>
      </c>
      <c r="H339" s="10" t="s">
        <v>782</v>
      </c>
      <c r="I339" s="10" t="s">
        <v>1823</v>
      </c>
      <c r="J339" s="10" t="s">
        <v>4931</v>
      </c>
      <c r="L339" s="10" t="s">
        <v>4932</v>
      </c>
      <c r="P339" s="10" t="s">
        <v>1752</v>
      </c>
      <c r="Q339" s="10" t="s">
        <v>1753</v>
      </c>
      <c r="U339" s="10" t="s">
        <v>163</v>
      </c>
      <c r="AK339" s="10" t="s">
        <v>4933</v>
      </c>
      <c r="AX339" s="13"/>
      <c r="AZ339" s="13"/>
      <c r="BB339" s="10">
        <v>0</v>
      </c>
      <c r="BC339" s="13">
        <v>40462</v>
      </c>
      <c r="BD339" s="13"/>
      <c r="BE339" s="10">
        <v>0</v>
      </c>
      <c r="BF339" s="10">
        <v>0</v>
      </c>
      <c r="BG339" s="10">
        <v>0</v>
      </c>
      <c r="BH339" s="13"/>
      <c r="BI339" s="13"/>
      <c r="BJ339" s="13"/>
      <c r="BK339" s="10">
        <v>0</v>
      </c>
      <c r="BL339" s="10">
        <v>1</v>
      </c>
    </row>
    <row r="340" spans="1:66" x14ac:dyDescent="0.2">
      <c r="A340" s="10" t="str">
        <f>TRIM(Tabulka_Dotaz_z_SqlDivadla[[#This Row],[ID2]])</f>
        <v>01/372</v>
      </c>
      <c r="B340" s="10" t="s">
        <v>2012</v>
      </c>
      <c r="D340" s="10" t="s">
        <v>163</v>
      </c>
      <c r="E340" s="10" t="s">
        <v>163</v>
      </c>
      <c r="F340" s="10" t="s">
        <v>163</v>
      </c>
      <c r="G340" s="10" t="s">
        <v>163</v>
      </c>
      <c r="H340" s="10" t="s">
        <v>786</v>
      </c>
      <c r="I340" s="10" t="s">
        <v>1868</v>
      </c>
      <c r="J340" s="10" t="s">
        <v>2013</v>
      </c>
      <c r="L340" s="10" t="s">
        <v>2014</v>
      </c>
      <c r="P340" s="10" t="s">
        <v>1871</v>
      </c>
      <c r="Q340" s="10" t="s">
        <v>1872</v>
      </c>
      <c r="U340" s="10" t="s">
        <v>163</v>
      </c>
      <c r="AX340" s="13"/>
      <c r="AZ340" s="13"/>
      <c r="BB340" s="10">
        <v>0</v>
      </c>
      <c r="BC340" s="13">
        <v>40462</v>
      </c>
      <c r="BD340" s="13"/>
      <c r="BE340" s="10">
        <v>0</v>
      </c>
      <c r="BF340" s="10">
        <v>0</v>
      </c>
      <c r="BG340" s="10">
        <v>0</v>
      </c>
      <c r="BH340" s="13"/>
      <c r="BI340" s="13"/>
      <c r="BJ340" s="13"/>
      <c r="BK340" s="10">
        <v>0</v>
      </c>
      <c r="BL340" s="10">
        <v>0</v>
      </c>
    </row>
    <row r="341" spans="1:66" x14ac:dyDescent="0.2">
      <c r="A341" s="10" t="str">
        <f>TRIM(Tabulka_Dotaz_z_SqlDivadla[[#This Row],[ID2]])</f>
        <v>01/373</v>
      </c>
      <c r="B341" s="10" t="s">
        <v>4368</v>
      </c>
      <c r="D341" s="10" t="s">
        <v>163</v>
      </c>
      <c r="E341" s="10" t="s">
        <v>163</v>
      </c>
      <c r="F341" s="10" t="s">
        <v>163</v>
      </c>
      <c r="G341" s="10" t="s">
        <v>163</v>
      </c>
      <c r="H341" s="10" t="s">
        <v>786</v>
      </c>
      <c r="I341" s="10" t="s">
        <v>1868</v>
      </c>
      <c r="J341" s="10" t="s">
        <v>4369</v>
      </c>
      <c r="L341" s="10" t="s">
        <v>4370</v>
      </c>
      <c r="P341" s="10" t="s">
        <v>3003</v>
      </c>
      <c r="Q341" s="10" t="s">
        <v>1872</v>
      </c>
      <c r="U341" s="10" t="s">
        <v>163</v>
      </c>
      <c r="AK341" s="10" t="s">
        <v>4371</v>
      </c>
      <c r="AX341" s="13"/>
      <c r="AZ341" s="13"/>
      <c r="BB341" s="10">
        <v>0</v>
      </c>
      <c r="BC341" s="13">
        <v>40462</v>
      </c>
      <c r="BD341" s="13"/>
      <c r="BE341" s="10">
        <v>0</v>
      </c>
      <c r="BF341" s="10">
        <v>0</v>
      </c>
      <c r="BG341" s="10">
        <v>0</v>
      </c>
      <c r="BH341" s="13"/>
      <c r="BI341" s="13"/>
      <c r="BJ341" s="13"/>
      <c r="BK341" s="10">
        <v>0</v>
      </c>
      <c r="BL341" s="10">
        <v>0</v>
      </c>
    </row>
    <row r="342" spans="1:66" x14ac:dyDescent="0.2">
      <c r="A342" s="10" t="str">
        <f>TRIM(Tabulka_Dotaz_z_SqlDivadla[[#This Row],[ID2]])</f>
        <v>01/374</v>
      </c>
      <c r="B342" s="10" t="s">
        <v>4372</v>
      </c>
      <c r="D342" s="10" t="s">
        <v>163</v>
      </c>
      <c r="E342" s="10" t="s">
        <v>163</v>
      </c>
      <c r="F342" s="10" t="s">
        <v>163</v>
      </c>
      <c r="G342" s="10" t="s">
        <v>163</v>
      </c>
      <c r="H342" s="10" t="s">
        <v>791</v>
      </c>
      <c r="I342" s="10" t="s">
        <v>2941</v>
      </c>
      <c r="J342" s="10" t="s">
        <v>4373</v>
      </c>
      <c r="L342" s="10" t="s">
        <v>4374</v>
      </c>
      <c r="P342" s="10" t="s">
        <v>2945</v>
      </c>
      <c r="Q342" s="10" t="s">
        <v>2946</v>
      </c>
      <c r="U342" s="10" t="s">
        <v>163</v>
      </c>
      <c r="AK342" s="10" t="s">
        <v>4375</v>
      </c>
      <c r="AX342" s="13"/>
      <c r="AZ342" s="13"/>
      <c r="BB342" s="10">
        <v>0</v>
      </c>
      <c r="BC342" s="13">
        <v>40462</v>
      </c>
      <c r="BD342" s="13"/>
      <c r="BE342" s="10">
        <v>0</v>
      </c>
      <c r="BF342" s="10">
        <v>0</v>
      </c>
      <c r="BG342" s="10">
        <v>0</v>
      </c>
      <c r="BH342" s="13"/>
      <c r="BI342" s="13"/>
      <c r="BJ342" s="13"/>
      <c r="BK342" s="10">
        <v>0</v>
      </c>
      <c r="BL342" s="10">
        <v>0</v>
      </c>
    </row>
    <row r="343" spans="1:66" x14ac:dyDescent="0.2">
      <c r="A343" s="10" t="str">
        <f>TRIM(Tabulka_Dotaz_z_SqlDivadla[[#This Row],[ID2]])</f>
        <v>01/376</v>
      </c>
      <c r="B343" s="10" t="s">
        <v>4376</v>
      </c>
      <c r="D343" s="10" t="s">
        <v>163</v>
      </c>
      <c r="E343" s="10" t="s">
        <v>163</v>
      </c>
      <c r="F343" s="10" t="s">
        <v>163</v>
      </c>
      <c r="G343" s="10" t="s">
        <v>163</v>
      </c>
      <c r="H343" s="10" t="s">
        <v>782</v>
      </c>
      <c r="I343" s="10" t="s">
        <v>1758</v>
      </c>
      <c r="J343" s="10" t="s">
        <v>4377</v>
      </c>
      <c r="L343" s="10" t="s">
        <v>4378</v>
      </c>
      <c r="P343" s="10" t="s">
        <v>1761</v>
      </c>
      <c r="Q343" s="10" t="s">
        <v>1762</v>
      </c>
      <c r="U343" s="10" t="s">
        <v>163</v>
      </c>
      <c r="AX343" s="13"/>
      <c r="AZ343" s="13"/>
      <c r="BB343" s="10">
        <v>0</v>
      </c>
      <c r="BC343" s="13">
        <v>40462</v>
      </c>
      <c r="BD343" s="13"/>
      <c r="BE343" s="10">
        <v>0</v>
      </c>
      <c r="BF343" s="10">
        <v>0</v>
      </c>
      <c r="BG343" s="10">
        <v>0</v>
      </c>
      <c r="BH343" s="13"/>
      <c r="BI343" s="13"/>
      <c r="BJ343" s="13"/>
      <c r="BK343" s="10">
        <v>0</v>
      </c>
      <c r="BL343" s="10">
        <v>0</v>
      </c>
      <c r="BN343" s="10">
        <v>224</v>
      </c>
    </row>
    <row r="344" spans="1:66" x14ac:dyDescent="0.2">
      <c r="A344" s="10" t="str">
        <f>TRIM(Tabulka_Dotaz_z_SqlDivadla[[#This Row],[ID2]])</f>
        <v>01/377</v>
      </c>
      <c r="B344" s="10" t="s">
        <v>2015</v>
      </c>
      <c r="D344" s="10" t="s">
        <v>163</v>
      </c>
      <c r="E344" s="10" t="s">
        <v>163</v>
      </c>
      <c r="F344" s="10" t="s">
        <v>163</v>
      </c>
      <c r="G344" s="10" t="s">
        <v>163</v>
      </c>
      <c r="H344" s="10" t="s">
        <v>786</v>
      </c>
      <c r="I344" s="10" t="s">
        <v>1868</v>
      </c>
      <c r="J344" s="10" t="s">
        <v>2016</v>
      </c>
      <c r="L344" s="10" t="s">
        <v>2017</v>
      </c>
      <c r="P344" s="10" t="s">
        <v>1871</v>
      </c>
      <c r="Q344" s="10" t="s">
        <v>1872</v>
      </c>
      <c r="U344" s="10" t="s">
        <v>163</v>
      </c>
      <c r="AK344" s="10" t="s">
        <v>2018</v>
      </c>
      <c r="AX344" s="13"/>
      <c r="AZ344" s="13"/>
      <c r="BB344" s="10">
        <v>0</v>
      </c>
      <c r="BC344" s="13">
        <v>40462</v>
      </c>
      <c r="BD344" s="13"/>
      <c r="BE344" s="10">
        <v>0</v>
      </c>
      <c r="BF344" s="10">
        <v>0</v>
      </c>
      <c r="BG344" s="10">
        <v>0</v>
      </c>
      <c r="BH344" s="13"/>
      <c r="BI344" s="13"/>
      <c r="BJ344" s="13"/>
      <c r="BK344" s="10">
        <v>0</v>
      </c>
      <c r="BL344" s="10">
        <v>0</v>
      </c>
    </row>
    <row r="345" spans="1:66" x14ac:dyDescent="0.2">
      <c r="A345" s="10" t="str">
        <f>TRIM(Tabulka_Dotaz_z_SqlDivadla[[#This Row],[ID2]])</f>
        <v>01/378</v>
      </c>
      <c r="B345" s="10" t="s">
        <v>4402</v>
      </c>
      <c r="D345" s="10" t="s">
        <v>163</v>
      </c>
      <c r="E345" s="10" t="s">
        <v>163</v>
      </c>
      <c r="F345" s="10" t="s">
        <v>163</v>
      </c>
      <c r="G345" s="10" t="s">
        <v>163</v>
      </c>
      <c r="H345" s="10" t="s">
        <v>812</v>
      </c>
      <c r="I345" s="10" t="s">
        <v>4341</v>
      </c>
      <c r="J345" s="10" t="s">
        <v>4403</v>
      </c>
      <c r="L345" s="10" t="s">
        <v>4404</v>
      </c>
      <c r="P345" s="10" t="s">
        <v>4405</v>
      </c>
      <c r="Q345" s="10" t="s">
        <v>4345</v>
      </c>
      <c r="U345" s="10" t="s">
        <v>163</v>
      </c>
      <c r="AK345" s="10" t="s">
        <v>4406</v>
      </c>
      <c r="AX345" s="13"/>
      <c r="AZ345" s="13"/>
      <c r="BB345" s="10">
        <v>0</v>
      </c>
      <c r="BC345" s="13">
        <v>40462</v>
      </c>
      <c r="BD345" s="13"/>
      <c r="BE345" s="10">
        <v>0</v>
      </c>
      <c r="BF345" s="10">
        <v>0</v>
      </c>
      <c r="BG345" s="10">
        <v>0</v>
      </c>
      <c r="BH345" s="13"/>
      <c r="BI345" s="13"/>
      <c r="BJ345" s="13"/>
      <c r="BK345" s="10">
        <v>0</v>
      </c>
      <c r="BL345" s="10">
        <v>0</v>
      </c>
    </row>
    <row r="346" spans="1:66" x14ac:dyDescent="0.2">
      <c r="A346" s="10" t="str">
        <f>TRIM(Tabulka_Dotaz_z_SqlDivadla[[#This Row],[ID2]])</f>
        <v>01/379</v>
      </c>
      <c r="B346" s="10" t="s">
        <v>4457</v>
      </c>
      <c r="D346" s="10" t="s">
        <v>163</v>
      </c>
      <c r="E346" s="10" t="s">
        <v>163</v>
      </c>
      <c r="F346" s="10" t="s">
        <v>163</v>
      </c>
      <c r="G346" s="10" t="s">
        <v>163</v>
      </c>
      <c r="H346" s="10" t="s">
        <v>823</v>
      </c>
      <c r="I346" s="10" t="s">
        <v>3765</v>
      </c>
      <c r="J346" s="10" t="s">
        <v>696</v>
      </c>
      <c r="L346" s="10" t="s">
        <v>4458</v>
      </c>
      <c r="P346" s="10" t="s">
        <v>4459</v>
      </c>
      <c r="Q346" s="10" t="s">
        <v>4460</v>
      </c>
      <c r="U346" s="10" t="s">
        <v>163</v>
      </c>
      <c r="AX346" s="13"/>
      <c r="AZ346" s="13"/>
      <c r="BB346" s="10">
        <v>0</v>
      </c>
      <c r="BC346" s="13">
        <v>40462</v>
      </c>
      <c r="BD346" s="13"/>
      <c r="BE346" s="10">
        <v>0</v>
      </c>
      <c r="BF346" s="10">
        <v>0</v>
      </c>
      <c r="BG346" s="10">
        <v>0</v>
      </c>
      <c r="BH346" s="13"/>
      <c r="BI346" s="13"/>
      <c r="BJ346" s="13"/>
      <c r="BK346" s="10">
        <v>0</v>
      </c>
      <c r="BL346" s="10">
        <v>0</v>
      </c>
    </row>
    <row r="347" spans="1:66" x14ac:dyDescent="0.2">
      <c r="A347" s="10" t="str">
        <f>TRIM(Tabulka_Dotaz_z_SqlDivadla[[#This Row],[ID2]])</f>
        <v>01/380</v>
      </c>
      <c r="B347" s="10" t="s">
        <v>2570</v>
      </c>
      <c r="D347" s="10" t="s">
        <v>163</v>
      </c>
      <c r="E347" s="10" t="s">
        <v>163</v>
      </c>
      <c r="F347" s="10" t="s">
        <v>163</v>
      </c>
      <c r="G347" s="10" t="s">
        <v>163</v>
      </c>
      <c r="H347" s="10" t="s">
        <v>782</v>
      </c>
      <c r="I347" s="10" t="s">
        <v>1823</v>
      </c>
      <c r="J347" s="10" t="s">
        <v>2571</v>
      </c>
      <c r="K347" s="10" t="s">
        <v>2572</v>
      </c>
      <c r="L347" s="10" t="s">
        <v>2573</v>
      </c>
      <c r="P347" s="10" t="s">
        <v>1752</v>
      </c>
      <c r="Q347" s="10" t="s">
        <v>1753</v>
      </c>
      <c r="U347" s="10" t="s">
        <v>163</v>
      </c>
      <c r="AX347" s="13"/>
      <c r="AZ347" s="13"/>
      <c r="BB347" s="10">
        <v>0</v>
      </c>
      <c r="BC347" s="13">
        <v>40462</v>
      </c>
      <c r="BD347" s="13"/>
      <c r="BE347" s="10">
        <v>0</v>
      </c>
      <c r="BF347" s="10">
        <v>0</v>
      </c>
      <c r="BG347" s="10">
        <v>0</v>
      </c>
      <c r="BH347" s="13"/>
      <c r="BI347" s="13"/>
      <c r="BJ347" s="13"/>
      <c r="BK347" s="10">
        <v>0</v>
      </c>
      <c r="BL347" s="10">
        <v>0</v>
      </c>
    </row>
    <row r="348" spans="1:66" x14ac:dyDescent="0.2">
      <c r="A348" s="10" t="str">
        <f>TRIM(Tabulka_Dotaz_z_SqlDivadla[[#This Row],[ID2]])</f>
        <v>01/382</v>
      </c>
      <c r="B348" s="10" t="s">
        <v>2065</v>
      </c>
      <c r="D348" s="10" t="s">
        <v>163</v>
      </c>
      <c r="E348" s="10" t="s">
        <v>163</v>
      </c>
      <c r="F348" s="10" t="s">
        <v>163</v>
      </c>
      <c r="G348" s="10" t="s">
        <v>163</v>
      </c>
      <c r="H348" s="10" t="s">
        <v>786</v>
      </c>
      <c r="I348" s="10" t="s">
        <v>1868</v>
      </c>
      <c r="J348" s="10" t="s">
        <v>2066</v>
      </c>
      <c r="L348" s="10" t="s">
        <v>2067</v>
      </c>
      <c r="P348" s="10" t="s">
        <v>1871</v>
      </c>
      <c r="Q348" s="10" t="s">
        <v>1872</v>
      </c>
      <c r="U348" s="10" t="s">
        <v>163</v>
      </c>
      <c r="AX348" s="13"/>
      <c r="AZ348" s="13"/>
      <c r="BB348" s="10">
        <v>0</v>
      </c>
      <c r="BC348" s="13">
        <v>40462</v>
      </c>
      <c r="BD348" s="13"/>
      <c r="BE348" s="10">
        <v>0</v>
      </c>
      <c r="BF348" s="10">
        <v>0</v>
      </c>
      <c r="BG348" s="10">
        <v>0</v>
      </c>
      <c r="BH348" s="13"/>
      <c r="BI348" s="13"/>
      <c r="BJ348" s="13"/>
      <c r="BK348" s="10">
        <v>0</v>
      </c>
      <c r="BL348" s="10">
        <v>1</v>
      </c>
    </row>
    <row r="349" spans="1:66" x14ac:dyDescent="0.2">
      <c r="A349" s="10" t="str">
        <f>TRIM(Tabulka_Dotaz_z_SqlDivadla[[#This Row],[ID2]])</f>
        <v>01/383</v>
      </c>
      <c r="B349" s="10" t="s">
        <v>4253</v>
      </c>
      <c r="D349" s="10" t="s">
        <v>5085</v>
      </c>
      <c r="E349" s="10" t="s">
        <v>163</v>
      </c>
      <c r="F349" s="10" t="s">
        <v>163</v>
      </c>
      <c r="G349" s="10" t="s">
        <v>2025</v>
      </c>
      <c r="H349" s="10" t="s">
        <v>823</v>
      </c>
      <c r="I349" s="10" t="s">
        <v>3765</v>
      </c>
      <c r="J349" s="10" t="s">
        <v>717</v>
      </c>
      <c r="L349" s="10" t="s">
        <v>4254</v>
      </c>
      <c r="P349" s="10" t="s">
        <v>4255</v>
      </c>
      <c r="Q349" s="10" t="s">
        <v>4256</v>
      </c>
      <c r="U349" s="10" t="s">
        <v>163</v>
      </c>
      <c r="AX349" s="13"/>
      <c r="AZ349" s="13"/>
      <c r="BB349" s="10">
        <v>0</v>
      </c>
      <c r="BC349" s="13">
        <v>40462</v>
      </c>
      <c r="BD349" s="13"/>
      <c r="BE349" s="10">
        <v>0</v>
      </c>
      <c r="BF349" s="10">
        <v>0</v>
      </c>
      <c r="BG349" s="10">
        <v>0</v>
      </c>
      <c r="BH349" s="13"/>
      <c r="BI349" s="13"/>
      <c r="BJ349" s="13"/>
      <c r="BK349" s="10">
        <v>0</v>
      </c>
      <c r="BL349" s="10">
        <v>0</v>
      </c>
    </row>
    <row r="350" spans="1:66" x14ac:dyDescent="0.2">
      <c r="A350" s="10" t="str">
        <f>TRIM(Tabulka_Dotaz_z_SqlDivadla[[#This Row],[ID2]])</f>
        <v>01/384</v>
      </c>
      <c r="B350" s="10" t="s">
        <v>4257</v>
      </c>
      <c r="D350" s="10" t="s">
        <v>163</v>
      </c>
      <c r="E350" s="10" t="s">
        <v>163</v>
      </c>
      <c r="F350" s="10" t="s">
        <v>163</v>
      </c>
      <c r="G350" s="10" t="s">
        <v>163</v>
      </c>
      <c r="H350" s="10" t="s">
        <v>809</v>
      </c>
      <c r="I350" s="10" t="s">
        <v>3108</v>
      </c>
      <c r="J350" s="10" t="s">
        <v>4258</v>
      </c>
      <c r="L350" s="10" t="s">
        <v>4259</v>
      </c>
      <c r="P350" s="10" t="s">
        <v>4260</v>
      </c>
      <c r="Q350" s="10" t="s">
        <v>4261</v>
      </c>
      <c r="U350" s="10" t="s">
        <v>163</v>
      </c>
      <c r="AX350" s="13"/>
      <c r="AZ350" s="13"/>
      <c r="BB350" s="10">
        <v>0</v>
      </c>
      <c r="BC350" s="13">
        <v>40462</v>
      </c>
      <c r="BD350" s="13"/>
      <c r="BE350" s="10">
        <v>0</v>
      </c>
      <c r="BF350" s="10">
        <v>0</v>
      </c>
      <c r="BG350" s="10">
        <v>0</v>
      </c>
      <c r="BH350" s="13"/>
      <c r="BI350" s="13"/>
      <c r="BJ350" s="13"/>
      <c r="BK350" s="10">
        <v>0</v>
      </c>
      <c r="BL350" s="10">
        <v>0</v>
      </c>
    </row>
    <row r="351" spans="1:66" x14ac:dyDescent="0.2">
      <c r="A351" s="10" t="str">
        <f>TRIM(Tabulka_Dotaz_z_SqlDivadla[[#This Row],[ID2]])</f>
        <v>01/387</v>
      </c>
      <c r="B351" s="10" t="s">
        <v>4262</v>
      </c>
      <c r="D351" s="10" t="s">
        <v>163</v>
      </c>
      <c r="E351" s="10" t="s">
        <v>163</v>
      </c>
      <c r="F351" s="10" t="s">
        <v>163</v>
      </c>
      <c r="G351" s="10" t="s">
        <v>163</v>
      </c>
      <c r="H351" s="10" t="s">
        <v>782</v>
      </c>
      <c r="I351" s="10" t="s">
        <v>1861</v>
      </c>
      <c r="J351" s="10" t="s">
        <v>4263</v>
      </c>
      <c r="L351" s="10" t="s">
        <v>4264</v>
      </c>
      <c r="P351" s="10" t="s">
        <v>1968</v>
      </c>
      <c r="Q351" s="10" t="s">
        <v>1865</v>
      </c>
      <c r="U351" s="10" t="s">
        <v>163</v>
      </c>
      <c r="AX351" s="13"/>
      <c r="AZ351" s="13"/>
      <c r="BB351" s="10">
        <v>0</v>
      </c>
      <c r="BC351" s="13">
        <v>40462</v>
      </c>
      <c r="BD351" s="13"/>
      <c r="BE351" s="10">
        <v>0</v>
      </c>
      <c r="BF351" s="10">
        <v>0</v>
      </c>
      <c r="BG351" s="10">
        <v>0</v>
      </c>
      <c r="BH351" s="13"/>
      <c r="BI351" s="13"/>
      <c r="BJ351" s="13"/>
      <c r="BK351" s="10">
        <v>0</v>
      </c>
      <c r="BL351" s="10">
        <v>0</v>
      </c>
    </row>
    <row r="352" spans="1:66" x14ac:dyDescent="0.2">
      <c r="A352" s="10" t="str">
        <f>TRIM(Tabulka_Dotaz_z_SqlDivadla[[#This Row],[ID2]])</f>
        <v>01/388</v>
      </c>
      <c r="B352" s="10" t="s">
        <v>2068</v>
      </c>
      <c r="D352" s="10" t="s">
        <v>163</v>
      </c>
      <c r="E352" s="10" t="s">
        <v>163</v>
      </c>
      <c r="F352" s="10" t="s">
        <v>163</v>
      </c>
      <c r="G352" s="10" t="s">
        <v>163</v>
      </c>
      <c r="H352" s="10" t="s">
        <v>815</v>
      </c>
      <c r="I352" s="10" t="s">
        <v>2069</v>
      </c>
      <c r="J352" s="10" t="s">
        <v>2070</v>
      </c>
      <c r="L352" s="10" t="s">
        <v>2071</v>
      </c>
      <c r="P352" s="10" t="s">
        <v>2072</v>
      </c>
      <c r="Q352" s="10" t="s">
        <v>2073</v>
      </c>
      <c r="U352" s="10" t="s">
        <v>163</v>
      </c>
      <c r="AK352" s="10" t="s">
        <v>2074</v>
      </c>
      <c r="AX352" s="13"/>
      <c r="AZ352" s="13"/>
      <c r="BB352" s="10">
        <v>0</v>
      </c>
      <c r="BC352" s="13">
        <v>40462</v>
      </c>
      <c r="BD352" s="13"/>
      <c r="BE352" s="10">
        <v>0</v>
      </c>
      <c r="BF352" s="10">
        <v>0</v>
      </c>
      <c r="BG352" s="10">
        <v>0</v>
      </c>
      <c r="BH352" s="13"/>
      <c r="BI352" s="13"/>
      <c r="BJ352" s="13"/>
      <c r="BK352" s="10">
        <v>0</v>
      </c>
      <c r="BL352" s="10">
        <v>0</v>
      </c>
    </row>
    <row r="353" spans="1:66" x14ac:dyDescent="0.2">
      <c r="A353" s="10" t="str">
        <f>TRIM(Tabulka_Dotaz_z_SqlDivadla[[#This Row],[ID2]])</f>
        <v>01/389</v>
      </c>
      <c r="B353" s="10" t="s">
        <v>4330</v>
      </c>
      <c r="D353" s="10" t="s">
        <v>163</v>
      </c>
      <c r="E353" s="10" t="s">
        <v>163</v>
      </c>
      <c r="F353" s="10" t="s">
        <v>163</v>
      </c>
      <c r="G353" s="10" t="s">
        <v>163</v>
      </c>
      <c r="H353" s="10" t="s">
        <v>823</v>
      </c>
      <c r="I353" s="10" t="s">
        <v>2912</v>
      </c>
      <c r="J353" s="10" t="s">
        <v>4331</v>
      </c>
      <c r="L353" s="10" t="s">
        <v>4332</v>
      </c>
      <c r="P353" s="10" t="s">
        <v>2916</v>
      </c>
      <c r="Q353" s="10" t="s">
        <v>4333</v>
      </c>
      <c r="U353" s="10" t="s">
        <v>163</v>
      </c>
      <c r="AX353" s="13"/>
      <c r="AZ353" s="13"/>
      <c r="BB353" s="10">
        <v>0</v>
      </c>
      <c r="BC353" s="13">
        <v>40462</v>
      </c>
      <c r="BD353" s="13"/>
      <c r="BE353" s="10">
        <v>0</v>
      </c>
      <c r="BF353" s="10">
        <v>0</v>
      </c>
      <c r="BG353" s="10">
        <v>0</v>
      </c>
      <c r="BH353" s="13"/>
      <c r="BI353" s="13"/>
      <c r="BJ353" s="13"/>
      <c r="BK353" s="10">
        <v>0</v>
      </c>
      <c r="BL353" s="10">
        <v>0</v>
      </c>
    </row>
    <row r="354" spans="1:66" x14ac:dyDescent="0.2">
      <c r="A354" s="10" t="str">
        <f>TRIM(Tabulka_Dotaz_z_SqlDivadla[[#This Row],[ID2]])</f>
        <v>01/391</v>
      </c>
      <c r="B354" s="10" t="s">
        <v>4334</v>
      </c>
      <c r="D354" s="10" t="s">
        <v>163</v>
      </c>
      <c r="E354" s="10" t="s">
        <v>163</v>
      </c>
      <c r="F354" s="10" t="s">
        <v>163</v>
      </c>
      <c r="G354" s="10" t="s">
        <v>163</v>
      </c>
      <c r="H354" s="10" t="s">
        <v>786</v>
      </c>
      <c r="I354" s="10" t="s">
        <v>1868</v>
      </c>
      <c r="J354" s="10" t="s">
        <v>4335</v>
      </c>
      <c r="L354" s="10" t="s">
        <v>4336</v>
      </c>
      <c r="P354" s="10" t="s">
        <v>1871</v>
      </c>
      <c r="Q354" s="10" t="s">
        <v>1872</v>
      </c>
      <c r="U354" s="10" t="s">
        <v>163</v>
      </c>
      <c r="AX354" s="13"/>
      <c r="AZ354" s="13"/>
      <c r="BB354" s="10">
        <v>0</v>
      </c>
      <c r="BC354" s="13">
        <v>40462</v>
      </c>
      <c r="BD354" s="13"/>
      <c r="BE354" s="10">
        <v>0</v>
      </c>
      <c r="BF354" s="10">
        <v>0</v>
      </c>
      <c r="BG354" s="10">
        <v>0</v>
      </c>
      <c r="BH354" s="13"/>
      <c r="BI354" s="13"/>
      <c r="BJ354" s="13"/>
      <c r="BK354" s="10">
        <v>0</v>
      </c>
      <c r="BL354" s="10">
        <v>1</v>
      </c>
    </row>
    <row r="355" spans="1:66" x14ac:dyDescent="0.2">
      <c r="A355" s="10" t="str">
        <f>TRIM(Tabulka_Dotaz_z_SqlDivadla[[#This Row],[ID2]])</f>
        <v>01/393</v>
      </c>
      <c r="B355" s="10" t="s">
        <v>4337</v>
      </c>
      <c r="D355" s="10" t="s">
        <v>163</v>
      </c>
      <c r="E355" s="10" t="s">
        <v>163</v>
      </c>
      <c r="F355" s="10" t="s">
        <v>163</v>
      </c>
      <c r="G355" s="10" t="s">
        <v>163</v>
      </c>
      <c r="H355" s="10" t="s">
        <v>791</v>
      </c>
      <c r="I355" s="10" t="s">
        <v>3094</v>
      </c>
      <c r="J355" s="10" t="s">
        <v>663</v>
      </c>
      <c r="L355" s="10" t="s">
        <v>4338</v>
      </c>
      <c r="P355" s="10" t="s">
        <v>3096</v>
      </c>
      <c r="Q355" s="10" t="s">
        <v>4339</v>
      </c>
      <c r="U355" s="10" t="s">
        <v>163</v>
      </c>
      <c r="AX355" s="13"/>
      <c r="AZ355" s="13"/>
      <c r="BB355" s="10">
        <v>0</v>
      </c>
      <c r="BC355" s="13">
        <v>40462</v>
      </c>
      <c r="BD355" s="13"/>
      <c r="BE355" s="10">
        <v>0</v>
      </c>
      <c r="BF355" s="10">
        <v>0</v>
      </c>
      <c r="BG355" s="10">
        <v>0</v>
      </c>
      <c r="BH355" s="13"/>
      <c r="BI355" s="13"/>
      <c r="BJ355" s="13"/>
      <c r="BK355" s="10">
        <v>0</v>
      </c>
      <c r="BL355" s="10">
        <v>0</v>
      </c>
    </row>
    <row r="356" spans="1:66" x14ac:dyDescent="0.2">
      <c r="A356" s="10" t="str">
        <f>TRIM(Tabulka_Dotaz_z_SqlDivadla[[#This Row],[ID2]])</f>
        <v>01/394</v>
      </c>
      <c r="B356" s="10" t="s">
        <v>2075</v>
      </c>
      <c r="D356" s="10" t="s">
        <v>163</v>
      </c>
      <c r="E356" s="10" t="s">
        <v>163</v>
      </c>
      <c r="F356" s="10" t="s">
        <v>163</v>
      </c>
      <c r="G356" s="10" t="s">
        <v>163</v>
      </c>
      <c r="H356" s="10" t="s">
        <v>812</v>
      </c>
      <c r="I356" s="10" t="s">
        <v>2076</v>
      </c>
      <c r="J356" s="10" t="s">
        <v>2077</v>
      </c>
      <c r="L356" s="10" t="s">
        <v>2078</v>
      </c>
      <c r="P356" s="10" t="s">
        <v>2079</v>
      </c>
      <c r="Q356" s="10" t="s">
        <v>2080</v>
      </c>
      <c r="U356" s="10" t="s">
        <v>163</v>
      </c>
      <c r="AK356" s="10" t="s">
        <v>2081</v>
      </c>
      <c r="AX356" s="13"/>
      <c r="AZ356" s="13"/>
      <c r="BB356" s="10">
        <v>0</v>
      </c>
      <c r="BC356" s="13">
        <v>40462</v>
      </c>
      <c r="BD356" s="13"/>
      <c r="BE356" s="10">
        <v>0</v>
      </c>
      <c r="BF356" s="10">
        <v>0</v>
      </c>
      <c r="BG356" s="10">
        <v>0</v>
      </c>
      <c r="BH356" s="13"/>
      <c r="BI356" s="13"/>
      <c r="BJ356" s="13"/>
      <c r="BK356" s="10">
        <v>0</v>
      </c>
      <c r="BL356" s="10">
        <v>0</v>
      </c>
    </row>
    <row r="357" spans="1:66" x14ac:dyDescent="0.2">
      <c r="A357" s="10" t="str">
        <f>TRIM(Tabulka_Dotaz_z_SqlDivadla[[#This Row],[ID2]])</f>
        <v>01/395</v>
      </c>
      <c r="B357" s="10" t="s">
        <v>4562</v>
      </c>
      <c r="D357" s="10" t="s">
        <v>163</v>
      </c>
      <c r="E357" s="10" t="s">
        <v>163</v>
      </c>
      <c r="F357" s="10" t="s">
        <v>163</v>
      </c>
      <c r="G357" s="10" t="s">
        <v>163</v>
      </c>
      <c r="H357" s="10" t="s">
        <v>790</v>
      </c>
      <c r="I357" s="10" t="s">
        <v>2695</v>
      </c>
      <c r="J357" s="10" t="s">
        <v>167</v>
      </c>
      <c r="L357" s="10" t="s">
        <v>4563</v>
      </c>
      <c r="P357" s="10" t="s">
        <v>2699</v>
      </c>
      <c r="Q357" s="10" t="s">
        <v>4564</v>
      </c>
      <c r="U357" s="10" t="s">
        <v>163</v>
      </c>
      <c r="AX357" s="13"/>
      <c r="AZ357" s="13"/>
      <c r="BB357" s="10">
        <v>0</v>
      </c>
      <c r="BC357" s="13">
        <v>40462</v>
      </c>
      <c r="BD357" s="13"/>
      <c r="BE357" s="10">
        <v>0</v>
      </c>
      <c r="BF357" s="10">
        <v>0</v>
      </c>
      <c r="BG357" s="10">
        <v>0</v>
      </c>
      <c r="BH357" s="13"/>
      <c r="BI357" s="13"/>
      <c r="BJ357" s="13"/>
      <c r="BK357" s="10">
        <v>0</v>
      </c>
      <c r="BL357" s="10">
        <v>0</v>
      </c>
    </row>
    <row r="358" spans="1:66" x14ac:dyDescent="0.2">
      <c r="A358" s="10" t="str">
        <f>TRIM(Tabulka_Dotaz_z_SqlDivadla[[#This Row],[ID2]])</f>
        <v>01/396</v>
      </c>
      <c r="B358" s="10" t="s">
        <v>4565</v>
      </c>
      <c r="D358" s="10" t="s">
        <v>163</v>
      </c>
      <c r="E358" s="10" t="s">
        <v>163</v>
      </c>
      <c r="F358" s="10" t="s">
        <v>163</v>
      </c>
      <c r="G358" s="10" t="s">
        <v>163</v>
      </c>
      <c r="H358" s="10" t="s">
        <v>795</v>
      </c>
      <c r="I358" s="10" t="s">
        <v>4566</v>
      </c>
      <c r="J358" s="10" t="s">
        <v>4258</v>
      </c>
      <c r="L358" s="10" t="s">
        <v>4567</v>
      </c>
      <c r="P358" s="10" t="s">
        <v>4568</v>
      </c>
      <c r="Q358" s="10" t="s">
        <v>4569</v>
      </c>
      <c r="U358" s="10" t="s">
        <v>163</v>
      </c>
      <c r="AX358" s="13"/>
      <c r="AZ358" s="13"/>
      <c r="BB358" s="10">
        <v>0</v>
      </c>
      <c r="BC358" s="13">
        <v>40462</v>
      </c>
      <c r="BD358" s="13"/>
      <c r="BE358" s="10">
        <v>0</v>
      </c>
      <c r="BF358" s="10">
        <v>0</v>
      </c>
      <c r="BG358" s="10">
        <v>0</v>
      </c>
      <c r="BH358" s="13"/>
      <c r="BI358" s="13"/>
      <c r="BJ358" s="13"/>
      <c r="BK358" s="10">
        <v>0</v>
      </c>
      <c r="BL358" s="10">
        <v>0</v>
      </c>
    </row>
    <row r="359" spans="1:66" x14ac:dyDescent="0.2">
      <c r="A359" s="10" t="str">
        <f>TRIM(Tabulka_Dotaz_z_SqlDivadla[[#This Row],[ID2]])</f>
        <v>01/399</v>
      </c>
      <c r="B359" s="10" t="s">
        <v>4570</v>
      </c>
      <c r="D359" s="10" t="s">
        <v>163</v>
      </c>
      <c r="E359" s="10" t="s">
        <v>163</v>
      </c>
      <c r="F359" s="10" t="s">
        <v>163</v>
      </c>
      <c r="G359" s="10" t="s">
        <v>163</v>
      </c>
      <c r="H359" s="10" t="s">
        <v>782</v>
      </c>
      <c r="I359" s="10" t="s">
        <v>2453</v>
      </c>
      <c r="J359" s="10" t="s">
        <v>4571</v>
      </c>
      <c r="L359" s="10" t="s">
        <v>4572</v>
      </c>
      <c r="P359" s="10" t="s">
        <v>3755</v>
      </c>
      <c r="Q359" s="10" t="s">
        <v>2458</v>
      </c>
      <c r="U359" s="10" t="s">
        <v>163</v>
      </c>
      <c r="AX359" s="13"/>
      <c r="AZ359" s="13"/>
      <c r="BB359" s="10">
        <v>0</v>
      </c>
      <c r="BC359" s="13">
        <v>40462</v>
      </c>
      <c r="BD359" s="13"/>
      <c r="BE359" s="10">
        <v>0</v>
      </c>
      <c r="BF359" s="10">
        <v>0</v>
      </c>
      <c r="BG359" s="10">
        <v>0</v>
      </c>
      <c r="BH359" s="13"/>
      <c r="BI359" s="13"/>
      <c r="BJ359" s="13"/>
      <c r="BK359" s="10">
        <v>0</v>
      </c>
      <c r="BL359" s="10">
        <v>0</v>
      </c>
    </row>
    <row r="360" spans="1:66" x14ac:dyDescent="0.2">
      <c r="A360" s="10" t="str">
        <f>TRIM(Tabulka_Dotaz_z_SqlDivadla[[#This Row],[ID2]])</f>
        <v>01/400</v>
      </c>
      <c r="B360" s="10" t="s">
        <v>2082</v>
      </c>
      <c r="D360" s="10" t="s">
        <v>163</v>
      </c>
      <c r="E360" s="10" t="s">
        <v>163</v>
      </c>
      <c r="F360" s="10" t="s">
        <v>163</v>
      </c>
      <c r="G360" s="10" t="s">
        <v>163</v>
      </c>
      <c r="U360" s="10" t="s">
        <v>163</v>
      </c>
      <c r="AX360" s="13"/>
      <c r="AZ360" s="13"/>
      <c r="BB360" s="10">
        <v>0</v>
      </c>
      <c r="BC360" s="13">
        <v>40462</v>
      </c>
      <c r="BD360" s="13"/>
      <c r="BE360" s="10">
        <v>0</v>
      </c>
      <c r="BF360" s="10">
        <v>0</v>
      </c>
      <c r="BG360" s="10">
        <v>0</v>
      </c>
      <c r="BH360" s="13"/>
      <c r="BI360" s="13"/>
      <c r="BJ360" s="13"/>
      <c r="BK360" s="10">
        <v>0</v>
      </c>
      <c r="BL360" s="10">
        <v>0</v>
      </c>
    </row>
    <row r="361" spans="1:66" x14ac:dyDescent="0.2">
      <c r="A361" s="10" t="str">
        <f>TRIM(Tabulka_Dotaz_z_SqlDivadla[[#This Row],[ID2]])</f>
        <v>01/401</v>
      </c>
      <c r="B361" s="10" t="s">
        <v>3956</v>
      </c>
      <c r="D361" s="10" t="s">
        <v>163</v>
      </c>
      <c r="E361" s="10" t="s">
        <v>163</v>
      </c>
      <c r="F361" s="10" t="s">
        <v>163</v>
      </c>
      <c r="G361" s="10" t="s">
        <v>163</v>
      </c>
      <c r="H361" s="10" t="s">
        <v>782</v>
      </c>
      <c r="I361" s="10" t="s">
        <v>1823</v>
      </c>
      <c r="J361" s="10" t="s">
        <v>3957</v>
      </c>
      <c r="L361" s="10" t="s">
        <v>3958</v>
      </c>
      <c r="P361" s="10" t="s">
        <v>2809</v>
      </c>
      <c r="Q361" s="10" t="s">
        <v>1753</v>
      </c>
      <c r="U361" s="10" t="s">
        <v>163</v>
      </c>
      <c r="AX361" s="13"/>
      <c r="AZ361" s="13"/>
      <c r="BB361" s="10">
        <v>0</v>
      </c>
      <c r="BC361" s="13">
        <v>40462</v>
      </c>
      <c r="BD361" s="13"/>
      <c r="BE361" s="10">
        <v>0</v>
      </c>
      <c r="BF361" s="10">
        <v>0</v>
      </c>
      <c r="BG361" s="10">
        <v>0</v>
      </c>
      <c r="BH361" s="13"/>
      <c r="BI361" s="13"/>
      <c r="BJ361" s="13"/>
      <c r="BK361" s="10">
        <v>0</v>
      </c>
      <c r="BL361" s="10">
        <v>0</v>
      </c>
    </row>
    <row r="362" spans="1:66" x14ac:dyDescent="0.2">
      <c r="A362" s="10" t="str">
        <f>TRIM(Tabulka_Dotaz_z_SqlDivadla[[#This Row],[ID2]])</f>
        <v>01/402</v>
      </c>
      <c r="B362" s="10" t="s">
        <v>3959</v>
      </c>
      <c r="D362" s="10" t="s">
        <v>163</v>
      </c>
      <c r="E362" s="10" t="s">
        <v>163</v>
      </c>
      <c r="F362" s="10" t="s">
        <v>163</v>
      </c>
      <c r="G362" s="10" t="s">
        <v>163</v>
      </c>
      <c r="H362" s="10" t="s">
        <v>782</v>
      </c>
      <c r="I362" s="10" t="s">
        <v>2132</v>
      </c>
      <c r="J362" s="10" t="s">
        <v>3960</v>
      </c>
      <c r="L362" s="10" t="s">
        <v>3961</v>
      </c>
      <c r="P362" s="10" t="s">
        <v>3962</v>
      </c>
      <c r="Q362" s="10" t="s">
        <v>2136</v>
      </c>
      <c r="U362" s="10" t="s">
        <v>163</v>
      </c>
      <c r="AK362" s="10" t="s">
        <v>3963</v>
      </c>
      <c r="AX362" s="13"/>
      <c r="AZ362" s="13"/>
      <c r="BB362" s="10">
        <v>0</v>
      </c>
      <c r="BC362" s="13">
        <v>40462</v>
      </c>
      <c r="BD362" s="13"/>
      <c r="BE362" s="10">
        <v>0</v>
      </c>
      <c r="BF362" s="10">
        <v>0</v>
      </c>
      <c r="BG362" s="10">
        <v>0</v>
      </c>
      <c r="BH362" s="13"/>
      <c r="BI362" s="13"/>
      <c r="BJ362" s="13"/>
      <c r="BK362" s="10">
        <v>0</v>
      </c>
      <c r="BL362" s="10">
        <v>1</v>
      </c>
    </row>
    <row r="363" spans="1:66" x14ac:dyDescent="0.2">
      <c r="A363" s="10" t="str">
        <f>TRIM(Tabulka_Dotaz_z_SqlDivadla[[#This Row],[ID2]])</f>
        <v>01/403</v>
      </c>
      <c r="B363" s="10" t="s">
        <v>3964</v>
      </c>
      <c r="D363" s="10" t="s">
        <v>163</v>
      </c>
      <c r="E363" s="10" t="s">
        <v>163</v>
      </c>
      <c r="F363" s="10" t="s">
        <v>163</v>
      </c>
      <c r="G363" s="10" t="s">
        <v>163</v>
      </c>
      <c r="H363" s="10" t="s">
        <v>786</v>
      </c>
      <c r="I363" s="10" t="s">
        <v>1868</v>
      </c>
      <c r="J363" s="10" t="s">
        <v>3965</v>
      </c>
      <c r="L363" s="10" t="s">
        <v>3966</v>
      </c>
      <c r="P363" s="10" t="s">
        <v>1871</v>
      </c>
      <c r="Q363" s="10" t="s">
        <v>1872</v>
      </c>
      <c r="U363" s="10" t="s">
        <v>163</v>
      </c>
      <c r="AK363" s="10" t="s">
        <v>3967</v>
      </c>
      <c r="AX363" s="13"/>
      <c r="AZ363" s="13"/>
      <c r="BB363" s="10">
        <v>0</v>
      </c>
      <c r="BC363" s="13">
        <v>40462</v>
      </c>
      <c r="BD363" s="13"/>
      <c r="BE363" s="10">
        <v>0</v>
      </c>
      <c r="BF363" s="10">
        <v>0</v>
      </c>
      <c r="BG363" s="10">
        <v>0</v>
      </c>
      <c r="BH363" s="13"/>
      <c r="BI363" s="13"/>
      <c r="BJ363" s="13"/>
      <c r="BK363" s="10">
        <v>0</v>
      </c>
      <c r="BL363" s="10">
        <v>0</v>
      </c>
    </row>
    <row r="364" spans="1:66" x14ac:dyDescent="0.2">
      <c r="A364" s="10" t="str">
        <f>TRIM(Tabulka_Dotaz_z_SqlDivadla[[#This Row],[ID2]])</f>
        <v>01/404</v>
      </c>
      <c r="B364" s="10" t="s">
        <v>3968</v>
      </c>
      <c r="D364" s="10" t="s">
        <v>163</v>
      </c>
      <c r="E364" s="10" t="s">
        <v>163</v>
      </c>
      <c r="F364" s="10" t="s">
        <v>163</v>
      </c>
      <c r="G364" s="10" t="s">
        <v>163</v>
      </c>
      <c r="H364" s="10" t="s">
        <v>782</v>
      </c>
      <c r="I364" s="10" t="s">
        <v>2132</v>
      </c>
      <c r="J364" s="10" t="s">
        <v>3969</v>
      </c>
      <c r="L364" s="10" t="s">
        <v>3970</v>
      </c>
      <c r="P364" s="10" t="s">
        <v>2135</v>
      </c>
      <c r="Q364" s="10" t="s">
        <v>2136</v>
      </c>
      <c r="U364" s="10" t="s">
        <v>163</v>
      </c>
      <c r="AX364" s="13"/>
      <c r="AZ364" s="13"/>
      <c r="BB364" s="10">
        <v>0</v>
      </c>
      <c r="BC364" s="13">
        <v>40462</v>
      </c>
      <c r="BD364" s="13"/>
      <c r="BE364" s="10">
        <v>0</v>
      </c>
      <c r="BF364" s="10">
        <v>0</v>
      </c>
      <c r="BG364" s="10">
        <v>0</v>
      </c>
      <c r="BH364" s="13"/>
      <c r="BI364" s="13"/>
      <c r="BJ364" s="13"/>
      <c r="BK364" s="10">
        <v>0</v>
      </c>
      <c r="BL364" s="10">
        <v>0</v>
      </c>
    </row>
    <row r="365" spans="1:66" x14ac:dyDescent="0.2">
      <c r="A365" s="10" t="str">
        <f>TRIM(Tabulka_Dotaz_z_SqlDivadla[[#This Row],[ID2]])</f>
        <v>01/405</v>
      </c>
      <c r="B365" s="10" t="s">
        <v>2150</v>
      </c>
      <c r="D365" s="10" t="s">
        <v>163</v>
      </c>
      <c r="E365" s="10" t="s">
        <v>163</v>
      </c>
      <c r="F365" s="10" t="s">
        <v>163</v>
      </c>
      <c r="G365" s="10" t="s">
        <v>163</v>
      </c>
      <c r="H365" s="10" t="s">
        <v>782</v>
      </c>
      <c r="I365" s="10" t="s">
        <v>1673</v>
      </c>
      <c r="J365" s="10" t="s">
        <v>2151</v>
      </c>
      <c r="L365" s="10" t="s">
        <v>1852</v>
      </c>
      <c r="P365" s="10" t="s">
        <v>1687</v>
      </c>
      <c r="Q365" s="10" t="s">
        <v>1688</v>
      </c>
      <c r="U365" s="10" t="s">
        <v>163</v>
      </c>
      <c r="AK365" s="10" t="s">
        <v>2152</v>
      </c>
      <c r="AX365" s="13"/>
      <c r="AZ365" s="13"/>
      <c r="BB365" s="10">
        <v>0</v>
      </c>
      <c r="BC365" s="13">
        <v>40462</v>
      </c>
      <c r="BD365" s="13"/>
      <c r="BE365" s="10">
        <v>0</v>
      </c>
      <c r="BF365" s="10">
        <v>0</v>
      </c>
      <c r="BG365" s="10">
        <v>0</v>
      </c>
      <c r="BH365" s="13"/>
      <c r="BI365" s="13"/>
      <c r="BJ365" s="13"/>
      <c r="BK365" s="10">
        <v>0</v>
      </c>
      <c r="BL365" s="10">
        <v>0</v>
      </c>
    </row>
    <row r="366" spans="1:66" x14ac:dyDescent="0.2">
      <c r="A366" s="10" t="str">
        <f>TRIM(Tabulka_Dotaz_z_SqlDivadla[[#This Row],[ID2]])</f>
        <v>01/406</v>
      </c>
      <c r="B366" s="10" t="s">
        <v>2574</v>
      </c>
      <c r="C366" s="10" t="s">
        <v>2575</v>
      </c>
      <c r="D366" s="10" t="s">
        <v>163</v>
      </c>
      <c r="E366" s="10" t="s">
        <v>163</v>
      </c>
      <c r="F366" s="10" t="s">
        <v>163</v>
      </c>
      <c r="G366" s="10" t="s">
        <v>1737</v>
      </c>
      <c r="H366" s="10" t="s">
        <v>782</v>
      </c>
      <c r="I366" s="10" t="s">
        <v>2111</v>
      </c>
      <c r="J366" s="10" t="s">
        <v>2576</v>
      </c>
      <c r="L366" s="10" t="s">
        <v>2577</v>
      </c>
      <c r="P366" s="10" t="s">
        <v>2578</v>
      </c>
      <c r="Q366" s="10" t="s">
        <v>2057</v>
      </c>
      <c r="U366" s="10" t="s">
        <v>163</v>
      </c>
      <c r="AJ366" s="10" t="s">
        <v>2579</v>
      </c>
      <c r="AK366" s="10" t="s">
        <v>2580</v>
      </c>
      <c r="AX366" s="13"/>
      <c r="AZ366" s="13"/>
      <c r="BB366" s="10">
        <v>0</v>
      </c>
      <c r="BC366" s="13">
        <v>40462</v>
      </c>
      <c r="BD366" s="13"/>
      <c r="BE366" s="10">
        <v>0</v>
      </c>
      <c r="BF366" s="10">
        <v>0</v>
      </c>
      <c r="BG366" s="10">
        <v>0</v>
      </c>
      <c r="BH366" s="13"/>
      <c r="BI366" s="13"/>
      <c r="BJ366" s="13"/>
      <c r="BK366" s="10">
        <v>0</v>
      </c>
      <c r="BL366" s="10">
        <v>0</v>
      </c>
      <c r="BN366" s="10">
        <v>269</v>
      </c>
    </row>
    <row r="367" spans="1:66" x14ac:dyDescent="0.2">
      <c r="A367" s="10" t="str">
        <f>TRIM(Tabulka_Dotaz_z_SqlDivadla[[#This Row],[ID2]])</f>
        <v>01/407</v>
      </c>
      <c r="B367" s="10" t="s">
        <v>3764</v>
      </c>
      <c r="D367" s="10" t="s">
        <v>163</v>
      </c>
      <c r="E367" s="10" t="s">
        <v>163</v>
      </c>
      <c r="F367" s="10" t="s">
        <v>163</v>
      </c>
      <c r="G367" s="10" t="s">
        <v>163</v>
      </c>
      <c r="H367" s="10" t="s">
        <v>823</v>
      </c>
      <c r="I367" s="10" t="s">
        <v>3765</v>
      </c>
      <c r="J367" s="10" t="s">
        <v>3766</v>
      </c>
      <c r="L367" s="10" t="s">
        <v>3767</v>
      </c>
      <c r="P367" s="10" t="s">
        <v>3768</v>
      </c>
      <c r="Q367" s="10" t="s">
        <v>3769</v>
      </c>
      <c r="U367" s="10" t="s">
        <v>163</v>
      </c>
      <c r="AK367" s="10" t="s">
        <v>3770</v>
      </c>
      <c r="AX367" s="13"/>
      <c r="AZ367" s="13"/>
      <c r="BB367" s="10">
        <v>0</v>
      </c>
      <c r="BC367" s="13">
        <v>40462</v>
      </c>
      <c r="BD367" s="13"/>
      <c r="BE367" s="10">
        <v>0</v>
      </c>
      <c r="BF367" s="10">
        <v>0</v>
      </c>
      <c r="BG367" s="10">
        <v>0</v>
      </c>
      <c r="BH367" s="13"/>
      <c r="BI367" s="13"/>
      <c r="BJ367" s="13"/>
      <c r="BK367" s="10">
        <v>0</v>
      </c>
      <c r="BL367" s="10">
        <v>0</v>
      </c>
    </row>
    <row r="368" spans="1:66" x14ac:dyDescent="0.2">
      <c r="A368" s="10" t="str">
        <f>TRIM(Tabulka_Dotaz_z_SqlDivadla[[#This Row],[ID2]])</f>
        <v>01/408</v>
      </c>
      <c r="B368" s="10" t="s">
        <v>3771</v>
      </c>
      <c r="D368" s="10" t="s">
        <v>163</v>
      </c>
      <c r="E368" s="10" t="s">
        <v>163</v>
      </c>
      <c r="F368" s="10" t="s">
        <v>163</v>
      </c>
      <c r="G368" s="10" t="s">
        <v>163</v>
      </c>
      <c r="H368" s="10" t="s">
        <v>782</v>
      </c>
      <c r="I368" s="10" t="s">
        <v>1861</v>
      </c>
      <c r="J368" s="10" t="s">
        <v>3772</v>
      </c>
      <c r="L368" s="10" t="s">
        <v>3773</v>
      </c>
      <c r="P368" s="10" t="s">
        <v>3685</v>
      </c>
      <c r="Q368" s="10" t="s">
        <v>1865</v>
      </c>
      <c r="U368" s="10" t="s">
        <v>163</v>
      </c>
      <c r="AX368" s="13"/>
      <c r="AZ368" s="13"/>
      <c r="BB368" s="10">
        <v>0</v>
      </c>
      <c r="BC368" s="13">
        <v>40462</v>
      </c>
      <c r="BD368" s="13"/>
      <c r="BE368" s="10">
        <v>0</v>
      </c>
      <c r="BF368" s="10">
        <v>0</v>
      </c>
      <c r="BG368" s="10">
        <v>0</v>
      </c>
      <c r="BH368" s="13"/>
      <c r="BI368" s="13"/>
      <c r="BJ368" s="13"/>
      <c r="BK368" s="10">
        <v>0</v>
      </c>
      <c r="BL368" s="10">
        <v>0</v>
      </c>
    </row>
    <row r="369" spans="1:66" x14ac:dyDescent="0.2">
      <c r="A369" s="10" t="str">
        <f>TRIM(Tabulka_Dotaz_z_SqlDivadla[[#This Row],[ID2]])</f>
        <v>01/409</v>
      </c>
      <c r="B369" s="10" t="s">
        <v>3774</v>
      </c>
      <c r="D369" s="10" t="s">
        <v>163</v>
      </c>
      <c r="E369" s="10" t="s">
        <v>163</v>
      </c>
      <c r="F369" s="10" t="s">
        <v>163</v>
      </c>
      <c r="G369" s="10" t="s">
        <v>163</v>
      </c>
      <c r="H369" s="10" t="s">
        <v>782</v>
      </c>
      <c r="I369" s="10" t="s">
        <v>1673</v>
      </c>
      <c r="J369" s="10" t="s">
        <v>3775</v>
      </c>
      <c r="L369" s="10" t="s">
        <v>2107</v>
      </c>
      <c r="P369" s="10" t="s">
        <v>1687</v>
      </c>
      <c r="Q369" s="10" t="s">
        <v>1688</v>
      </c>
      <c r="U369" s="10" t="s">
        <v>163</v>
      </c>
      <c r="AK369" s="10" t="s">
        <v>3776</v>
      </c>
      <c r="AX369" s="13"/>
      <c r="AZ369" s="13"/>
      <c r="BB369" s="10">
        <v>0</v>
      </c>
      <c r="BC369" s="13">
        <v>40462</v>
      </c>
      <c r="BD369" s="13"/>
      <c r="BE369" s="10">
        <v>0</v>
      </c>
      <c r="BF369" s="10">
        <v>0</v>
      </c>
      <c r="BG369" s="10">
        <v>0</v>
      </c>
      <c r="BH369" s="13"/>
      <c r="BI369" s="13"/>
      <c r="BJ369" s="13"/>
      <c r="BK369" s="10">
        <v>0</v>
      </c>
      <c r="BL369" s="10">
        <v>0</v>
      </c>
    </row>
    <row r="370" spans="1:66" x14ac:dyDescent="0.2">
      <c r="A370" s="10" t="str">
        <f>TRIM(Tabulka_Dotaz_z_SqlDivadla[[#This Row],[ID2]])</f>
        <v>01/410</v>
      </c>
      <c r="B370" s="10" t="s">
        <v>2153</v>
      </c>
      <c r="D370" s="10" t="s">
        <v>163</v>
      </c>
      <c r="E370" s="10" t="s">
        <v>163</v>
      </c>
      <c r="F370" s="10" t="s">
        <v>163</v>
      </c>
      <c r="G370" s="10" t="s">
        <v>163</v>
      </c>
      <c r="H370" s="10" t="s">
        <v>804</v>
      </c>
      <c r="I370" s="10" t="s">
        <v>1875</v>
      </c>
      <c r="J370" s="10" t="s">
        <v>2154</v>
      </c>
      <c r="L370" s="10" t="s">
        <v>2155</v>
      </c>
      <c r="P370" s="10" t="s">
        <v>2156</v>
      </c>
      <c r="Q370" s="10" t="s">
        <v>2157</v>
      </c>
      <c r="U370" s="10" t="s">
        <v>163</v>
      </c>
      <c r="AK370" s="10" t="s">
        <v>2158</v>
      </c>
      <c r="AX370" s="13"/>
      <c r="AZ370" s="13"/>
      <c r="BB370" s="10">
        <v>0</v>
      </c>
      <c r="BC370" s="13">
        <v>40462</v>
      </c>
      <c r="BD370" s="13"/>
      <c r="BE370" s="10">
        <v>0</v>
      </c>
      <c r="BF370" s="10">
        <v>0</v>
      </c>
      <c r="BG370" s="10">
        <v>0</v>
      </c>
      <c r="BH370" s="13"/>
      <c r="BI370" s="13"/>
      <c r="BJ370" s="13"/>
      <c r="BK370" s="10">
        <v>0</v>
      </c>
      <c r="BL370" s="10">
        <v>0</v>
      </c>
    </row>
    <row r="371" spans="1:66" x14ac:dyDescent="0.2">
      <c r="A371" s="10" t="str">
        <f>TRIM(Tabulka_Dotaz_z_SqlDivadla[[#This Row],[ID2]])</f>
        <v>01/411</v>
      </c>
      <c r="B371" s="10" t="s">
        <v>3820</v>
      </c>
      <c r="D371" s="10" t="s">
        <v>163</v>
      </c>
      <c r="E371" s="10" t="s">
        <v>163</v>
      </c>
      <c r="F371" s="10" t="s">
        <v>163</v>
      </c>
      <c r="G371" s="10" t="s">
        <v>163</v>
      </c>
      <c r="H371" s="10" t="s">
        <v>782</v>
      </c>
      <c r="I371" s="10" t="s">
        <v>1823</v>
      </c>
      <c r="J371" s="10" t="s">
        <v>3821</v>
      </c>
      <c r="L371" s="10" t="s">
        <v>3822</v>
      </c>
      <c r="P371" s="10" t="s">
        <v>2809</v>
      </c>
      <c r="Q371" s="10" t="s">
        <v>1753</v>
      </c>
      <c r="U371" s="10" t="s">
        <v>163</v>
      </c>
      <c r="AE371" s="10" t="s">
        <v>3823</v>
      </c>
      <c r="AK371" s="10" t="s">
        <v>3824</v>
      </c>
      <c r="AX371" s="13"/>
      <c r="AZ371" s="13"/>
      <c r="BB371" s="10">
        <v>0</v>
      </c>
      <c r="BC371" s="13">
        <v>40462</v>
      </c>
      <c r="BD371" s="13"/>
      <c r="BE371" s="10">
        <v>0</v>
      </c>
      <c r="BF371" s="10">
        <v>1</v>
      </c>
      <c r="BG371" s="10">
        <v>0</v>
      </c>
      <c r="BH371" s="13"/>
      <c r="BI371" s="13"/>
      <c r="BJ371" s="13"/>
      <c r="BK371" s="10">
        <v>1</v>
      </c>
      <c r="BL371" s="10">
        <v>1</v>
      </c>
      <c r="BN371" s="10">
        <v>213</v>
      </c>
    </row>
    <row r="372" spans="1:66" x14ac:dyDescent="0.2">
      <c r="A372" s="10" t="str">
        <f>TRIM(Tabulka_Dotaz_z_SqlDivadla[[#This Row],[ID2]])</f>
        <v>01/412</v>
      </c>
      <c r="B372" s="10" t="s">
        <v>3825</v>
      </c>
      <c r="D372" s="10" t="s">
        <v>163</v>
      </c>
      <c r="E372" s="10" t="s">
        <v>163</v>
      </c>
      <c r="F372" s="10" t="s">
        <v>163</v>
      </c>
      <c r="G372" s="10" t="s">
        <v>163</v>
      </c>
      <c r="H372" s="10" t="s">
        <v>782</v>
      </c>
      <c r="I372" s="10" t="s">
        <v>1673</v>
      </c>
      <c r="J372" s="10" t="s">
        <v>3826</v>
      </c>
      <c r="L372" s="10" t="s">
        <v>3827</v>
      </c>
      <c r="P372" s="10" t="s">
        <v>1687</v>
      </c>
      <c r="Q372" s="10" t="s">
        <v>1688</v>
      </c>
      <c r="U372" s="10" t="s">
        <v>163</v>
      </c>
      <c r="AX372" s="13"/>
      <c r="AZ372" s="13"/>
      <c r="BB372" s="10">
        <v>0</v>
      </c>
      <c r="BC372" s="13">
        <v>40462</v>
      </c>
      <c r="BD372" s="13"/>
      <c r="BE372" s="10">
        <v>0</v>
      </c>
      <c r="BF372" s="10">
        <v>0</v>
      </c>
      <c r="BG372" s="10">
        <v>0</v>
      </c>
      <c r="BH372" s="13"/>
      <c r="BI372" s="13"/>
      <c r="BJ372" s="13"/>
      <c r="BK372" s="10">
        <v>0</v>
      </c>
      <c r="BL372" s="10">
        <v>0</v>
      </c>
    </row>
    <row r="373" spans="1:66" x14ac:dyDescent="0.2">
      <c r="A373" s="10" t="str">
        <f>TRIM(Tabulka_Dotaz_z_SqlDivadla[[#This Row],[ID2]])</f>
        <v>01/413</v>
      </c>
      <c r="B373" s="10" t="s">
        <v>3828</v>
      </c>
      <c r="D373" s="10" t="s">
        <v>163</v>
      </c>
      <c r="E373" s="10" t="s">
        <v>163</v>
      </c>
      <c r="F373" s="10" t="s">
        <v>163</v>
      </c>
      <c r="G373" s="10" t="s">
        <v>163</v>
      </c>
      <c r="H373" s="10" t="s">
        <v>786</v>
      </c>
      <c r="I373" s="10" t="s">
        <v>1868</v>
      </c>
      <c r="J373" s="10" t="s">
        <v>3829</v>
      </c>
      <c r="L373" s="10" t="s">
        <v>3830</v>
      </c>
      <c r="P373" s="10" t="s">
        <v>1871</v>
      </c>
      <c r="Q373" s="10" t="s">
        <v>1872</v>
      </c>
      <c r="U373" s="10" t="s">
        <v>163</v>
      </c>
      <c r="AK373" s="10" t="s">
        <v>3831</v>
      </c>
      <c r="AX373" s="13"/>
      <c r="AZ373" s="13"/>
      <c r="BB373" s="10">
        <v>0</v>
      </c>
      <c r="BC373" s="13">
        <v>40462</v>
      </c>
      <c r="BD373" s="13"/>
      <c r="BE373" s="10">
        <v>0</v>
      </c>
      <c r="BF373" s="10">
        <v>0</v>
      </c>
      <c r="BG373" s="10">
        <v>0</v>
      </c>
      <c r="BH373" s="13"/>
      <c r="BI373" s="13"/>
      <c r="BJ373" s="13"/>
      <c r="BK373" s="10">
        <v>0</v>
      </c>
      <c r="BL373" s="10">
        <v>0</v>
      </c>
    </row>
    <row r="374" spans="1:66" x14ac:dyDescent="0.2">
      <c r="A374" s="10" t="str">
        <f>TRIM(Tabulka_Dotaz_z_SqlDivadla[[#This Row],[ID2]])</f>
        <v>01/414</v>
      </c>
      <c r="B374" s="10" t="s">
        <v>2159</v>
      </c>
      <c r="D374" s="10" t="s">
        <v>163</v>
      </c>
      <c r="E374" s="10" t="s">
        <v>163</v>
      </c>
      <c r="F374" s="10" t="s">
        <v>163</v>
      </c>
      <c r="G374" s="10" t="s">
        <v>163</v>
      </c>
      <c r="H374" s="10" t="s">
        <v>809</v>
      </c>
      <c r="I374" s="10" t="s">
        <v>2160</v>
      </c>
      <c r="J374" s="10" t="s">
        <v>2161</v>
      </c>
      <c r="L374" s="10" t="s">
        <v>2162</v>
      </c>
      <c r="P374" s="10" t="s">
        <v>2163</v>
      </c>
      <c r="Q374" s="10" t="s">
        <v>2164</v>
      </c>
      <c r="U374" s="10" t="s">
        <v>163</v>
      </c>
      <c r="AK374" s="10" t="s">
        <v>2165</v>
      </c>
      <c r="AX374" s="13"/>
      <c r="AZ374" s="13"/>
      <c r="BB374" s="10">
        <v>0</v>
      </c>
      <c r="BC374" s="13">
        <v>40462</v>
      </c>
      <c r="BD374" s="13"/>
      <c r="BE374" s="10">
        <v>0</v>
      </c>
      <c r="BF374" s="10">
        <v>0</v>
      </c>
      <c r="BG374" s="10">
        <v>0</v>
      </c>
      <c r="BH374" s="13"/>
      <c r="BI374" s="13"/>
      <c r="BJ374" s="13"/>
      <c r="BK374" s="10">
        <v>0</v>
      </c>
      <c r="BL374" s="10">
        <v>0</v>
      </c>
    </row>
    <row r="375" spans="1:66" x14ac:dyDescent="0.2">
      <c r="A375" s="10" t="str">
        <f>TRIM(Tabulka_Dotaz_z_SqlDivadla[[#This Row],[ID2]])</f>
        <v>01/415</v>
      </c>
      <c r="B375" s="10" t="s">
        <v>3899</v>
      </c>
      <c r="D375" s="10" t="s">
        <v>163</v>
      </c>
      <c r="E375" s="10" t="s">
        <v>163</v>
      </c>
      <c r="F375" s="10" t="s">
        <v>163</v>
      </c>
      <c r="G375" s="10" t="s">
        <v>163</v>
      </c>
      <c r="H375" s="10" t="s">
        <v>782</v>
      </c>
      <c r="I375" s="10" t="s">
        <v>1673</v>
      </c>
      <c r="J375" s="10" t="s">
        <v>3900</v>
      </c>
      <c r="L375" s="10" t="s">
        <v>3901</v>
      </c>
      <c r="P375" s="10" t="s">
        <v>1687</v>
      </c>
      <c r="Q375" s="10" t="s">
        <v>1688</v>
      </c>
      <c r="U375" s="10" t="s">
        <v>163</v>
      </c>
      <c r="AE375" s="10" t="s">
        <v>3902</v>
      </c>
      <c r="AK375" s="10" t="s">
        <v>3903</v>
      </c>
      <c r="AX375" s="13"/>
      <c r="AZ375" s="13"/>
      <c r="BB375" s="10">
        <v>0</v>
      </c>
      <c r="BC375" s="13">
        <v>40462</v>
      </c>
      <c r="BD375" s="13"/>
      <c r="BE375" s="10">
        <v>0</v>
      </c>
      <c r="BF375" s="10">
        <v>0</v>
      </c>
      <c r="BG375" s="10">
        <v>0</v>
      </c>
      <c r="BH375" s="13"/>
      <c r="BI375" s="13"/>
      <c r="BJ375" s="13"/>
      <c r="BK375" s="10">
        <v>0</v>
      </c>
      <c r="BL375" s="10">
        <v>0</v>
      </c>
      <c r="BN375" s="10">
        <v>208</v>
      </c>
    </row>
    <row r="376" spans="1:66" x14ac:dyDescent="0.2">
      <c r="A376" s="10" t="str">
        <f>TRIM(Tabulka_Dotaz_z_SqlDivadla[[#This Row],[ID2]])</f>
        <v>01/416</v>
      </c>
      <c r="B376" s="10" t="s">
        <v>3904</v>
      </c>
      <c r="D376" s="10" t="s">
        <v>163</v>
      </c>
      <c r="E376" s="10" t="s">
        <v>163</v>
      </c>
      <c r="F376" s="10" t="s">
        <v>163</v>
      </c>
      <c r="G376" s="10" t="s">
        <v>163</v>
      </c>
      <c r="H376" s="10" t="s">
        <v>782</v>
      </c>
      <c r="I376" s="10" t="s">
        <v>2111</v>
      </c>
      <c r="J376" s="10" t="s">
        <v>3905</v>
      </c>
      <c r="L376" s="10" t="s">
        <v>3906</v>
      </c>
      <c r="P376" s="10" t="s">
        <v>2477</v>
      </c>
      <c r="Q376" s="10" t="s">
        <v>2057</v>
      </c>
      <c r="U376" s="10" t="s">
        <v>163</v>
      </c>
      <c r="AK376" s="10" t="s">
        <v>3907</v>
      </c>
      <c r="AX376" s="13"/>
      <c r="AZ376" s="13"/>
      <c r="BB376" s="10">
        <v>0</v>
      </c>
      <c r="BC376" s="13">
        <v>40462</v>
      </c>
      <c r="BD376" s="13"/>
      <c r="BE376" s="10">
        <v>0</v>
      </c>
      <c r="BF376" s="10">
        <v>0</v>
      </c>
      <c r="BG376" s="10">
        <v>0</v>
      </c>
      <c r="BH376" s="13"/>
      <c r="BI376" s="13"/>
      <c r="BJ376" s="13"/>
      <c r="BK376" s="10">
        <v>0</v>
      </c>
      <c r="BL376" s="10">
        <v>0</v>
      </c>
    </row>
    <row r="377" spans="1:66" x14ac:dyDescent="0.2">
      <c r="A377" s="10" t="str">
        <f>TRIM(Tabulka_Dotaz_z_SqlDivadla[[#This Row],[ID2]])</f>
        <v>01/417</v>
      </c>
      <c r="B377" s="10" t="s">
        <v>3908</v>
      </c>
      <c r="D377" s="10" t="s">
        <v>163</v>
      </c>
      <c r="E377" s="10" t="s">
        <v>163</v>
      </c>
      <c r="F377" s="10" t="s">
        <v>163</v>
      </c>
      <c r="G377" s="10" t="s">
        <v>163</v>
      </c>
      <c r="H377" s="10" t="s">
        <v>786</v>
      </c>
      <c r="I377" s="10" t="s">
        <v>1868</v>
      </c>
      <c r="J377" s="10" t="s">
        <v>3909</v>
      </c>
      <c r="L377" s="10" t="s">
        <v>3910</v>
      </c>
      <c r="P377" s="10" t="s">
        <v>1871</v>
      </c>
      <c r="Q377" s="10" t="s">
        <v>1872</v>
      </c>
      <c r="U377" s="10" t="s">
        <v>163</v>
      </c>
      <c r="AE377" s="10" t="s">
        <v>3911</v>
      </c>
      <c r="AK377" s="10" t="s">
        <v>3912</v>
      </c>
      <c r="AX377" s="13"/>
      <c r="AZ377" s="13"/>
      <c r="BB377" s="10">
        <v>0</v>
      </c>
      <c r="BC377" s="13">
        <v>40462</v>
      </c>
      <c r="BD377" s="13"/>
      <c r="BE377" s="10">
        <v>0</v>
      </c>
      <c r="BF377" s="10">
        <v>0</v>
      </c>
      <c r="BG377" s="10">
        <v>0</v>
      </c>
      <c r="BH377" s="13"/>
      <c r="BI377" s="13"/>
      <c r="BJ377" s="13"/>
      <c r="BK377" s="10">
        <v>0</v>
      </c>
      <c r="BL377" s="10">
        <v>0</v>
      </c>
      <c r="BN377" s="10">
        <v>248</v>
      </c>
    </row>
    <row r="378" spans="1:66" x14ac:dyDescent="0.2">
      <c r="A378" s="10" t="str">
        <f>TRIM(Tabulka_Dotaz_z_SqlDivadla[[#This Row],[ID2]])</f>
        <v>01/418</v>
      </c>
      <c r="B378" s="10" t="s">
        <v>3913</v>
      </c>
      <c r="D378" s="10" t="s">
        <v>163</v>
      </c>
      <c r="E378" s="10" t="s">
        <v>163</v>
      </c>
      <c r="F378" s="10" t="s">
        <v>163</v>
      </c>
      <c r="G378" s="10" t="s">
        <v>163</v>
      </c>
      <c r="H378" s="10" t="s">
        <v>782</v>
      </c>
      <c r="I378" s="10" t="s">
        <v>2539</v>
      </c>
      <c r="J378" s="10" t="s">
        <v>3914</v>
      </c>
      <c r="L378" s="10" t="s">
        <v>3915</v>
      </c>
      <c r="P378" s="10" t="s">
        <v>2543</v>
      </c>
      <c r="Q378" s="10" t="s">
        <v>2544</v>
      </c>
      <c r="U378" s="10" t="s">
        <v>163</v>
      </c>
      <c r="AK378" s="10" t="s">
        <v>3916</v>
      </c>
      <c r="AX378" s="13"/>
      <c r="AZ378" s="13"/>
      <c r="BB378" s="10">
        <v>0</v>
      </c>
      <c r="BC378" s="13">
        <v>40462</v>
      </c>
      <c r="BD378" s="13"/>
      <c r="BE378" s="10">
        <v>0</v>
      </c>
      <c r="BF378" s="10">
        <v>0</v>
      </c>
      <c r="BG378" s="10">
        <v>0</v>
      </c>
      <c r="BH378" s="13"/>
      <c r="BI378" s="13"/>
      <c r="BJ378" s="13"/>
      <c r="BK378" s="10">
        <v>0</v>
      </c>
      <c r="BL378" s="10">
        <v>0</v>
      </c>
    </row>
    <row r="379" spans="1:66" x14ac:dyDescent="0.2">
      <c r="A379" s="10" t="str">
        <f>TRIM(Tabulka_Dotaz_z_SqlDivadla[[#This Row],[ID2]])</f>
        <v>01/420</v>
      </c>
      <c r="B379" s="10" t="s">
        <v>2209</v>
      </c>
      <c r="D379" s="10" t="s">
        <v>163</v>
      </c>
      <c r="E379" s="10" t="s">
        <v>163</v>
      </c>
      <c r="F379" s="10" t="s">
        <v>163</v>
      </c>
      <c r="G379" s="10" t="s">
        <v>163</v>
      </c>
      <c r="H379" s="10" t="s">
        <v>782</v>
      </c>
      <c r="I379" s="10" t="s">
        <v>1673</v>
      </c>
      <c r="J379" s="10" t="s">
        <v>2210</v>
      </c>
      <c r="L379" s="10" t="s">
        <v>2211</v>
      </c>
      <c r="P379" s="10" t="s">
        <v>1687</v>
      </c>
      <c r="Q379" s="10" t="s">
        <v>1688</v>
      </c>
      <c r="U379" s="10" t="s">
        <v>163</v>
      </c>
      <c r="AX379" s="13"/>
      <c r="AZ379" s="13"/>
      <c r="BB379" s="10">
        <v>0</v>
      </c>
      <c r="BC379" s="13">
        <v>40462</v>
      </c>
      <c r="BD379" s="13"/>
      <c r="BE379" s="10">
        <v>0</v>
      </c>
      <c r="BF379" s="10">
        <v>0</v>
      </c>
      <c r="BG379" s="10">
        <v>0</v>
      </c>
      <c r="BH379" s="13"/>
      <c r="BI379" s="13"/>
      <c r="BJ379" s="13"/>
      <c r="BK379" s="10">
        <v>0</v>
      </c>
      <c r="BL379" s="10">
        <v>0</v>
      </c>
    </row>
    <row r="380" spans="1:66" x14ac:dyDescent="0.2">
      <c r="A380" s="10" t="str">
        <f>TRIM(Tabulka_Dotaz_z_SqlDivadla[[#This Row],[ID2]])</f>
        <v>01/421</v>
      </c>
      <c r="B380" s="10" t="s">
        <v>3500</v>
      </c>
      <c r="D380" s="10" t="s">
        <v>163</v>
      </c>
      <c r="E380" s="10" t="s">
        <v>163</v>
      </c>
      <c r="F380" s="10" t="s">
        <v>163</v>
      </c>
      <c r="G380" s="10" t="s">
        <v>163</v>
      </c>
      <c r="H380" s="10" t="s">
        <v>782</v>
      </c>
      <c r="I380" s="10" t="s">
        <v>1673</v>
      </c>
      <c r="J380" s="10" t="s">
        <v>3501</v>
      </c>
      <c r="L380" s="10" t="s">
        <v>3502</v>
      </c>
      <c r="P380" s="10" t="s">
        <v>1687</v>
      </c>
      <c r="Q380" s="10" t="s">
        <v>1688</v>
      </c>
      <c r="U380" s="10" t="s">
        <v>163</v>
      </c>
      <c r="AX380" s="13"/>
      <c r="AZ380" s="13"/>
      <c r="BB380" s="10">
        <v>0</v>
      </c>
      <c r="BC380" s="13">
        <v>40462</v>
      </c>
      <c r="BD380" s="13"/>
      <c r="BE380" s="10">
        <v>0</v>
      </c>
      <c r="BF380" s="10">
        <v>0</v>
      </c>
      <c r="BG380" s="10">
        <v>0</v>
      </c>
      <c r="BH380" s="13"/>
      <c r="BI380" s="13"/>
      <c r="BJ380" s="13"/>
      <c r="BK380" s="10">
        <v>0</v>
      </c>
      <c r="BL380" s="10">
        <v>1</v>
      </c>
    </row>
    <row r="381" spans="1:66" x14ac:dyDescent="0.2">
      <c r="A381" s="10" t="str">
        <f>TRIM(Tabulka_Dotaz_z_SqlDivadla[[#This Row],[ID2]])</f>
        <v>01/422</v>
      </c>
      <c r="B381" s="10" t="s">
        <v>3557</v>
      </c>
      <c r="D381" s="10" t="s">
        <v>163</v>
      </c>
      <c r="E381" s="10" t="s">
        <v>163</v>
      </c>
      <c r="F381" s="10" t="s">
        <v>163</v>
      </c>
      <c r="G381" s="10" t="s">
        <v>163</v>
      </c>
      <c r="H381" s="10" t="s">
        <v>782</v>
      </c>
      <c r="I381" s="10" t="s">
        <v>1673</v>
      </c>
      <c r="J381" s="10" t="s">
        <v>3558</v>
      </c>
      <c r="L381" s="10" t="s">
        <v>3559</v>
      </c>
      <c r="P381" s="10" t="s">
        <v>1687</v>
      </c>
      <c r="Q381" s="10" t="s">
        <v>1688</v>
      </c>
      <c r="U381" s="10" t="s">
        <v>163</v>
      </c>
      <c r="AK381" s="10" t="s">
        <v>3560</v>
      </c>
      <c r="AX381" s="13"/>
      <c r="AZ381" s="13"/>
      <c r="BB381" s="10">
        <v>0</v>
      </c>
      <c r="BC381" s="13">
        <v>40462</v>
      </c>
      <c r="BD381" s="13"/>
      <c r="BE381" s="10">
        <v>0</v>
      </c>
      <c r="BF381" s="10">
        <v>0</v>
      </c>
      <c r="BG381" s="10">
        <v>0</v>
      </c>
      <c r="BH381" s="13"/>
      <c r="BI381" s="13"/>
      <c r="BJ381" s="13"/>
      <c r="BK381" s="10">
        <v>0</v>
      </c>
      <c r="BL381" s="10">
        <v>0</v>
      </c>
    </row>
    <row r="382" spans="1:66" x14ac:dyDescent="0.2">
      <c r="A382" s="10" t="str">
        <f>TRIM(Tabulka_Dotaz_z_SqlDivadla[[#This Row],[ID2]])</f>
        <v>01/423</v>
      </c>
      <c r="B382" s="10" t="s">
        <v>3316</v>
      </c>
      <c r="D382" s="10" t="s">
        <v>163</v>
      </c>
      <c r="E382" s="10" t="s">
        <v>163</v>
      </c>
      <c r="F382" s="10" t="s">
        <v>163</v>
      </c>
      <c r="G382" s="10" t="s">
        <v>163</v>
      </c>
      <c r="H382" s="10" t="s">
        <v>790</v>
      </c>
      <c r="I382" s="10" t="s">
        <v>3317</v>
      </c>
      <c r="J382" s="10" t="s">
        <v>3318</v>
      </c>
      <c r="L382" s="10" t="s">
        <v>3319</v>
      </c>
      <c r="P382" s="10" t="s">
        <v>3320</v>
      </c>
      <c r="Q382" s="10" t="s">
        <v>3321</v>
      </c>
      <c r="U382" s="10" t="s">
        <v>163</v>
      </c>
      <c r="AX382" s="13"/>
      <c r="AZ382" s="13"/>
      <c r="BB382" s="10">
        <v>0</v>
      </c>
      <c r="BC382" s="13">
        <v>40462</v>
      </c>
      <c r="BD382" s="13"/>
      <c r="BE382" s="10">
        <v>0</v>
      </c>
      <c r="BF382" s="10">
        <v>0</v>
      </c>
      <c r="BG382" s="10">
        <v>0</v>
      </c>
      <c r="BH382" s="13"/>
      <c r="BI382" s="13"/>
      <c r="BJ382" s="13"/>
      <c r="BK382" s="10">
        <v>0</v>
      </c>
      <c r="BL382" s="10">
        <v>0</v>
      </c>
    </row>
    <row r="383" spans="1:66" x14ac:dyDescent="0.2">
      <c r="A383" s="10" t="str">
        <f>TRIM(Tabulka_Dotaz_z_SqlDivadla[[#This Row],[ID2]])</f>
        <v>01/424</v>
      </c>
      <c r="B383" s="10" t="s">
        <v>2212</v>
      </c>
      <c r="D383" s="10" t="s">
        <v>163</v>
      </c>
      <c r="E383" s="10" t="s">
        <v>163</v>
      </c>
      <c r="F383" s="10" t="s">
        <v>163</v>
      </c>
      <c r="G383" s="10" t="s">
        <v>163</v>
      </c>
      <c r="H383" s="10" t="s">
        <v>794</v>
      </c>
      <c r="I383" s="10" t="s">
        <v>2213</v>
      </c>
      <c r="J383" s="10" t="s">
        <v>2214</v>
      </c>
      <c r="L383" s="10" t="s">
        <v>2215</v>
      </c>
      <c r="P383" s="10" t="s">
        <v>2216</v>
      </c>
      <c r="Q383" s="10" t="s">
        <v>2217</v>
      </c>
      <c r="U383" s="10" t="s">
        <v>163</v>
      </c>
      <c r="AX383" s="13"/>
      <c r="AZ383" s="13"/>
      <c r="BB383" s="10">
        <v>0</v>
      </c>
      <c r="BC383" s="13">
        <v>40462</v>
      </c>
      <c r="BD383" s="13"/>
      <c r="BE383" s="10">
        <v>0</v>
      </c>
      <c r="BF383" s="10">
        <v>0</v>
      </c>
      <c r="BG383" s="10">
        <v>0</v>
      </c>
      <c r="BH383" s="13"/>
      <c r="BI383" s="13"/>
      <c r="BJ383" s="13"/>
      <c r="BK383" s="10">
        <v>0</v>
      </c>
      <c r="BL383" s="10">
        <v>0</v>
      </c>
    </row>
    <row r="384" spans="1:66" x14ac:dyDescent="0.2">
      <c r="A384" s="10" t="str">
        <f>TRIM(Tabulka_Dotaz_z_SqlDivadla[[#This Row],[ID2]])</f>
        <v>01/425</v>
      </c>
      <c r="B384" s="10" t="s">
        <v>3741</v>
      </c>
      <c r="D384" s="10" t="s">
        <v>163</v>
      </c>
      <c r="E384" s="10" t="s">
        <v>163</v>
      </c>
      <c r="F384" s="10" t="s">
        <v>163</v>
      </c>
      <c r="G384" s="10" t="s">
        <v>163</v>
      </c>
      <c r="H384" s="10" t="s">
        <v>782</v>
      </c>
      <c r="I384" s="10" t="s">
        <v>1673</v>
      </c>
      <c r="J384" s="10" t="s">
        <v>3742</v>
      </c>
      <c r="L384" s="10" t="s">
        <v>3743</v>
      </c>
      <c r="P384" s="10" t="s">
        <v>1997</v>
      </c>
      <c r="Q384" s="10" t="s">
        <v>1688</v>
      </c>
      <c r="U384" s="10" t="s">
        <v>163</v>
      </c>
      <c r="AX384" s="13"/>
      <c r="AZ384" s="13"/>
      <c r="BB384" s="10">
        <v>0</v>
      </c>
      <c r="BC384" s="13">
        <v>40462</v>
      </c>
      <c r="BD384" s="13"/>
      <c r="BE384" s="10">
        <v>0</v>
      </c>
      <c r="BF384" s="10">
        <v>0</v>
      </c>
      <c r="BG384" s="10">
        <v>0</v>
      </c>
      <c r="BH384" s="13"/>
      <c r="BI384" s="13"/>
      <c r="BJ384" s="13"/>
      <c r="BK384" s="10">
        <v>0</v>
      </c>
      <c r="BL384" s="10">
        <v>0</v>
      </c>
    </row>
    <row r="385" spans="1:66" x14ac:dyDescent="0.2">
      <c r="A385" s="10" t="str">
        <f>TRIM(Tabulka_Dotaz_z_SqlDivadla[[#This Row],[ID2]])</f>
        <v>01/426</v>
      </c>
      <c r="B385" s="10" t="s">
        <v>3744</v>
      </c>
      <c r="D385" s="10" t="s">
        <v>163</v>
      </c>
      <c r="E385" s="10" t="s">
        <v>163</v>
      </c>
      <c r="F385" s="10" t="s">
        <v>163</v>
      </c>
      <c r="G385" s="10" t="s">
        <v>163</v>
      </c>
      <c r="H385" s="10" t="s">
        <v>786</v>
      </c>
      <c r="I385" s="10" t="s">
        <v>1868</v>
      </c>
      <c r="J385" s="10" t="s">
        <v>3745</v>
      </c>
      <c r="L385" s="10" t="s">
        <v>3746</v>
      </c>
      <c r="P385" s="10" t="s">
        <v>3747</v>
      </c>
      <c r="Q385" s="10" t="s">
        <v>1872</v>
      </c>
      <c r="U385" s="10" t="s">
        <v>163</v>
      </c>
      <c r="AX385" s="13"/>
      <c r="AZ385" s="13"/>
      <c r="BB385" s="10">
        <v>0</v>
      </c>
      <c r="BC385" s="13">
        <v>40462</v>
      </c>
      <c r="BD385" s="13"/>
      <c r="BE385" s="10">
        <v>0</v>
      </c>
      <c r="BF385" s="10">
        <v>0</v>
      </c>
      <c r="BG385" s="10">
        <v>0</v>
      </c>
      <c r="BH385" s="13"/>
      <c r="BI385" s="13"/>
      <c r="BJ385" s="13"/>
      <c r="BK385" s="10">
        <v>0</v>
      </c>
      <c r="BL385" s="10">
        <v>0</v>
      </c>
    </row>
    <row r="386" spans="1:66" x14ac:dyDescent="0.2">
      <c r="A386" s="10" t="str">
        <f>TRIM(Tabulka_Dotaz_z_SqlDivadla[[#This Row],[ID2]])</f>
        <v>01/428</v>
      </c>
      <c r="B386" s="10" t="s">
        <v>3748</v>
      </c>
      <c r="D386" s="10" t="s">
        <v>163</v>
      </c>
      <c r="E386" s="10" t="s">
        <v>163</v>
      </c>
      <c r="F386" s="10" t="s">
        <v>163</v>
      </c>
      <c r="G386" s="10" t="s">
        <v>163</v>
      </c>
      <c r="H386" s="10" t="s">
        <v>789</v>
      </c>
      <c r="I386" s="10" t="s">
        <v>1882</v>
      </c>
      <c r="J386" s="10" t="s">
        <v>3749</v>
      </c>
      <c r="L386" s="10" t="s">
        <v>3750</v>
      </c>
      <c r="P386" s="10" t="s">
        <v>2351</v>
      </c>
      <c r="Q386" s="10" t="s">
        <v>2352</v>
      </c>
      <c r="U386" s="10" t="s">
        <v>163</v>
      </c>
      <c r="AX386" s="13"/>
      <c r="AZ386" s="13"/>
      <c r="BB386" s="10">
        <v>0</v>
      </c>
      <c r="BC386" s="13">
        <v>40462</v>
      </c>
      <c r="BD386" s="13"/>
      <c r="BE386" s="10">
        <v>0</v>
      </c>
      <c r="BF386" s="10">
        <v>0</v>
      </c>
      <c r="BG386" s="10">
        <v>0</v>
      </c>
      <c r="BH386" s="13"/>
      <c r="BI386" s="13"/>
      <c r="BJ386" s="13"/>
      <c r="BK386" s="10">
        <v>0</v>
      </c>
      <c r="BL386" s="10">
        <v>0</v>
      </c>
    </row>
    <row r="387" spans="1:66" x14ac:dyDescent="0.2">
      <c r="A387" s="10" t="str">
        <f>TRIM(Tabulka_Dotaz_z_SqlDivadla[[#This Row],[ID2]])</f>
        <v>01/501</v>
      </c>
      <c r="B387" s="10" t="s">
        <v>2581</v>
      </c>
      <c r="D387" s="10" t="s">
        <v>163</v>
      </c>
      <c r="E387" s="10" t="s">
        <v>163</v>
      </c>
      <c r="F387" s="10" t="s">
        <v>163</v>
      </c>
      <c r="G387" s="10" t="s">
        <v>163</v>
      </c>
      <c r="H387" s="10" t="s">
        <v>782</v>
      </c>
      <c r="I387" s="10" t="s">
        <v>1673</v>
      </c>
      <c r="J387" s="10" t="s">
        <v>2582</v>
      </c>
      <c r="K387" s="10" t="s">
        <v>2583</v>
      </c>
      <c r="L387" s="10" t="s">
        <v>2584</v>
      </c>
      <c r="P387" s="10" t="s">
        <v>2585</v>
      </c>
      <c r="Q387" s="10" t="s">
        <v>1688</v>
      </c>
      <c r="U387" s="10" t="s">
        <v>163</v>
      </c>
      <c r="AE387" s="10" t="s">
        <v>2586</v>
      </c>
      <c r="AK387" s="10" t="s">
        <v>2587</v>
      </c>
      <c r="AX387" s="13"/>
      <c r="AZ387" s="13"/>
      <c r="BB387" s="10">
        <v>0</v>
      </c>
      <c r="BC387" s="13">
        <v>40462</v>
      </c>
      <c r="BD387" s="13"/>
      <c r="BE387" s="10">
        <v>0</v>
      </c>
      <c r="BF387" s="10">
        <v>1</v>
      </c>
      <c r="BG387" s="10">
        <v>0</v>
      </c>
      <c r="BH387" s="13"/>
      <c r="BI387" s="13"/>
      <c r="BJ387" s="13"/>
      <c r="BK387" s="10">
        <v>0</v>
      </c>
      <c r="BL387" s="10">
        <v>0</v>
      </c>
      <c r="BN387" s="10">
        <v>190</v>
      </c>
    </row>
    <row r="388" spans="1:66" x14ac:dyDescent="0.2">
      <c r="A388" s="10" t="str">
        <f>TRIM(Tabulka_Dotaz_z_SqlDivadla[[#This Row],[ID2]])</f>
        <v>01/503</v>
      </c>
      <c r="B388" s="10" t="s">
        <v>2284</v>
      </c>
      <c r="D388" s="10" t="s">
        <v>163</v>
      </c>
      <c r="E388" s="10" t="s">
        <v>163</v>
      </c>
      <c r="F388" s="10" t="s">
        <v>163</v>
      </c>
      <c r="G388" s="10" t="s">
        <v>163</v>
      </c>
      <c r="H388" s="10" t="s">
        <v>782</v>
      </c>
      <c r="I388" s="10" t="s">
        <v>1673</v>
      </c>
      <c r="J388" s="10" t="s">
        <v>2285</v>
      </c>
      <c r="K388" s="10" t="s">
        <v>2286</v>
      </c>
      <c r="L388" s="10" t="s">
        <v>2287</v>
      </c>
      <c r="P388" s="10" t="s">
        <v>1687</v>
      </c>
      <c r="Q388" s="10" t="s">
        <v>1688</v>
      </c>
      <c r="U388" s="10" t="s">
        <v>163</v>
      </c>
      <c r="AE388" s="10" t="s">
        <v>2288</v>
      </c>
      <c r="AX388" s="13"/>
      <c r="AZ388" s="13"/>
      <c r="BB388" s="10">
        <v>0</v>
      </c>
      <c r="BC388" s="13">
        <v>40462</v>
      </c>
      <c r="BD388" s="13"/>
      <c r="BE388" s="10">
        <v>0</v>
      </c>
      <c r="BF388" s="10">
        <v>1</v>
      </c>
      <c r="BG388" s="10">
        <v>0</v>
      </c>
      <c r="BH388" s="13"/>
      <c r="BI388" s="13"/>
      <c r="BJ388" s="13"/>
      <c r="BK388" s="10">
        <v>0</v>
      </c>
      <c r="BL388" s="10">
        <v>0</v>
      </c>
      <c r="BN388" s="10">
        <v>192</v>
      </c>
    </row>
    <row r="389" spans="1:66" x14ac:dyDescent="0.2">
      <c r="A389" s="10" t="str">
        <f>TRIM(Tabulka_Dotaz_z_SqlDivadla[[#This Row],[ID2]])</f>
        <v>01/504</v>
      </c>
      <c r="B389" s="10" t="s">
        <v>2588</v>
      </c>
      <c r="D389" s="10" t="s">
        <v>163</v>
      </c>
      <c r="E389" s="10" t="s">
        <v>163</v>
      </c>
      <c r="F389" s="10" t="s">
        <v>163</v>
      </c>
      <c r="G389" s="10" t="s">
        <v>163</v>
      </c>
      <c r="H389" s="10" t="s">
        <v>782</v>
      </c>
      <c r="I389" s="10" t="s">
        <v>1673</v>
      </c>
      <c r="J389" s="10" t="s">
        <v>2589</v>
      </c>
      <c r="K389" s="10" t="s">
        <v>2590</v>
      </c>
      <c r="L389" s="10" t="s">
        <v>2591</v>
      </c>
      <c r="P389" s="10" t="s">
        <v>1997</v>
      </c>
      <c r="Q389" s="10" t="s">
        <v>1688</v>
      </c>
      <c r="U389" s="10" t="s">
        <v>163</v>
      </c>
      <c r="AE389" s="10" t="s">
        <v>2592</v>
      </c>
      <c r="AX389" s="13"/>
      <c r="AZ389" s="13"/>
      <c r="BB389" s="10">
        <v>0</v>
      </c>
      <c r="BC389" s="13">
        <v>40462</v>
      </c>
      <c r="BD389" s="13"/>
      <c r="BE389" s="10">
        <v>0</v>
      </c>
      <c r="BF389" s="10">
        <v>1</v>
      </c>
      <c r="BG389" s="10">
        <v>0</v>
      </c>
      <c r="BH389" s="13"/>
      <c r="BI389" s="13"/>
      <c r="BJ389" s="13"/>
      <c r="BK389" s="10">
        <v>0</v>
      </c>
      <c r="BL389" s="10">
        <v>1</v>
      </c>
      <c r="BN389" s="10">
        <v>193</v>
      </c>
    </row>
    <row r="390" spans="1:66" x14ac:dyDescent="0.2">
      <c r="A390" s="10" t="str">
        <f>TRIM(Tabulka_Dotaz_z_SqlDivadla[[#This Row],[ID2]])</f>
        <v>01/505</v>
      </c>
      <c r="B390" s="10" t="s">
        <v>3270</v>
      </c>
      <c r="D390" s="10" t="s">
        <v>163</v>
      </c>
      <c r="E390" s="10" t="s">
        <v>163</v>
      </c>
      <c r="F390" s="10" t="s">
        <v>163</v>
      </c>
      <c r="G390" s="10" t="s">
        <v>163</v>
      </c>
      <c r="H390" s="10" t="s">
        <v>782</v>
      </c>
      <c r="I390" s="10" t="s">
        <v>1673</v>
      </c>
      <c r="J390" s="10" t="s">
        <v>3271</v>
      </c>
      <c r="K390" s="10" t="s">
        <v>3272</v>
      </c>
      <c r="L390" s="10" t="s">
        <v>3273</v>
      </c>
      <c r="P390" s="10" t="s">
        <v>1687</v>
      </c>
      <c r="Q390" s="10" t="s">
        <v>1688</v>
      </c>
      <c r="U390" s="10" t="s">
        <v>163</v>
      </c>
      <c r="AX390" s="13"/>
      <c r="AZ390" s="13"/>
      <c r="BB390" s="10">
        <v>0</v>
      </c>
      <c r="BC390" s="13">
        <v>40462</v>
      </c>
      <c r="BD390" s="13"/>
      <c r="BE390" s="10">
        <v>0</v>
      </c>
      <c r="BF390" s="10">
        <v>1</v>
      </c>
      <c r="BG390" s="10">
        <v>0</v>
      </c>
      <c r="BH390" s="13"/>
      <c r="BI390" s="13"/>
      <c r="BJ390" s="13"/>
      <c r="BK390" s="10">
        <v>0</v>
      </c>
      <c r="BL390" s="10">
        <v>0</v>
      </c>
      <c r="BN390" s="10">
        <v>194</v>
      </c>
    </row>
    <row r="391" spans="1:66" x14ac:dyDescent="0.2">
      <c r="A391" s="10" t="str">
        <f>TRIM(Tabulka_Dotaz_z_SqlDivadla[[#This Row],[ID2]])</f>
        <v>01/506</v>
      </c>
      <c r="B391" s="10" t="s">
        <v>2593</v>
      </c>
      <c r="D391" s="10" t="s">
        <v>163</v>
      </c>
      <c r="E391" s="10" t="s">
        <v>163</v>
      </c>
      <c r="F391" s="10" t="s">
        <v>163</v>
      </c>
      <c r="G391" s="10" t="s">
        <v>163</v>
      </c>
      <c r="H391" s="10" t="s">
        <v>782</v>
      </c>
      <c r="I391" s="10" t="s">
        <v>1673</v>
      </c>
      <c r="J391" s="10" t="s">
        <v>2594</v>
      </c>
      <c r="K391" s="10" t="s">
        <v>2595</v>
      </c>
      <c r="L391" s="10" t="s">
        <v>2596</v>
      </c>
      <c r="P391" s="10" t="s">
        <v>1913</v>
      </c>
      <c r="Q391" s="10" t="s">
        <v>1688</v>
      </c>
      <c r="U391" s="10" t="s">
        <v>163</v>
      </c>
      <c r="AE391" s="10" t="s">
        <v>2597</v>
      </c>
      <c r="AK391" s="10" t="s">
        <v>2598</v>
      </c>
      <c r="AX391" s="13"/>
      <c r="AZ391" s="13"/>
      <c r="BB391" s="10">
        <v>0</v>
      </c>
      <c r="BC391" s="13">
        <v>40462</v>
      </c>
      <c r="BD391" s="13"/>
      <c r="BE391" s="10">
        <v>0</v>
      </c>
      <c r="BF391" s="10">
        <v>1</v>
      </c>
      <c r="BG391" s="10">
        <v>0</v>
      </c>
      <c r="BH391" s="13"/>
      <c r="BI391" s="13"/>
      <c r="BJ391" s="13"/>
      <c r="BK391" s="10">
        <v>0</v>
      </c>
      <c r="BL391" s="10">
        <v>0</v>
      </c>
      <c r="BN391" s="10">
        <v>195</v>
      </c>
    </row>
    <row r="392" spans="1:66" x14ac:dyDescent="0.2">
      <c r="A392" s="10" t="str">
        <f>TRIM(Tabulka_Dotaz_z_SqlDivadla[[#This Row],[ID2]])</f>
        <v>01/507</v>
      </c>
      <c r="B392" s="10" t="s">
        <v>2289</v>
      </c>
      <c r="D392" s="10" t="s">
        <v>163</v>
      </c>
      <c r="E392" s="10" t="s">
        <v>163</v>
      </c>
      <c r="F392" s="10" t="s">
        <v>163</v>
      </c>
      <c r="G392" s="10" t="s">
        <v>163</v>
      </c>
      <c r="H392" s="10" t="s">
        <v>782</v>
      </c>
      <c r="I392" s="10" t="s">
        <v>1673</v>
      </c>
      <c r="J392" s="10" t="s">
        <v>2290</v>
      </c>
      <c r="K392" s="10" t="s">
        <v>2291</v>
      </c>
      <c r="L392" s="10" t="s">
        <v>2292</v>
      </c>
      <c r="P392" s="10" t="s">
        <v>1687</v>
      </c>
      <c r="Q392" s="10" t="s">
        <v>1688</v>
      </c>
      <c r="U392" s="10" t="s">
        <v>163</v>
      </c>
      <c r="AE392" s="10" t="s">
        <v>2293</v>
      </c>
      <c r="AX392" s="13"/>
      <c r="AZ392" s="13"/>
      <c r="BB392" s="10">
        <v>0</v>
      </c>
      <c r="BC392" s="13">
        <v>40462</v>
      </c>
      <c r="BD392" s="13"/>
      <c r="BE392" s="10">
        <v>0</v>
      </c>
      <c r="BF392" s="10">
        <v>1</v>
      </c>
      <c r="BG392" s="10">
        <v>0</v>
      </c>
      <c r="BH392" s="13"/>
      <c r="BI392" s="13"/>
      <c r="BJ392" s="13"/>
      <c r="BK392" s="10">
        <v>0</v>
      </c>
      <c r="BL392" s="10">
        <v>0</v>
      </c>
      <c r="BN392" s="10">
        <v>196</v>
      </c>
    </row>
    <row r="393" spans="1:66" x14ac:dyDescent="0.2">
      <c r="A393" s="10" t="str">
        <f>TRIM(Tabulka_Dotaz_z_SqlDivadla[[#This Row],[ID2]])</f>
        <v>01/508</v>
      </c>
      <c r="B393" s="10" t="s">
        <v>3971</v>
      </c>
      <c r="D393" s="10" t="s">
        <v>163</v>
      </c>
      <c r="E393" s="10" t="s">
        <v>163</v>
      </c>
      <c r="F393" s="10" t="s">
        <v>163</v>
      </c>
      <c r="G393" s="10" t="s">
        <v>163</v>
      </c>
      <c r="H393" s="10" t="s">
        <v>782</v>
      </c>
      <c r="I393" s="10" t="s">
        <v>1673</v>
      </c>
      <c r="J393" s="10" t="s">
        <v>3972</v>
      </c>
      <c r="K393" s="10" t="s">
        <v>3973</v>
      </c>
      <c r="L393" s="10" t="s">
        <v>3974</v>
      </c>
      <c r="P393" s="10" t="s">
        <v>1687</v>
      </c>
      <c r="Q393" s="10" t="s">
        <v>1688</v>
      </c>
      <c r="U393" s="10" t="s">
        <v>163</v>
      </c>
      <c r="AX393" s="13"/>
      <c r="AZ393" s="13"/>
      <c r="BB393" s="10">
        <v>0</v>
      </c>
      <c r="BC393" s="13">
        <v>40462</v>
      </c>
      <c r="BD393" s="13"/>
      <c r="BE393" s="10">
        <v>0</v>
      </c>
      <c r="BF393" s="10">
        <v>1</v>
      </c>
      <c r="BG393" s="10">
        <v>0</v>
      </c>
      <c r="BH393" s="13"/>
      <c r="BI393" s="13"/>
      <c r="BJ393" s="13"/>
      <c r="BK393" s="10">
        <v>0</v>
      </c>
      <c r="BL393" s="10">
        <v>0</v>
      </c>
      <c r="BN393" s="10">
        <v>197</v>
      </c>
    </row>
    <row r="394" spans="1:66" x14ac:dyDescent="0.2">
      <c r="A394" s="10" t="str">
        <f>TRIM(Tabulka_Dotaz_z_SqlDivadla[[#This Row],[ID2]])</f>
        <v>01/509</v>
      </c>
      <c r="B394" s="10" t="s">
        <v>2657</v>
      </c>
      <c r="D394" s="10" t="s">
        <v>163</v>
      </c>
      <c r="E394" s="10" t="s">
        <v>163</v>
      </c>
      <c r="F394" s="10" t="s">
        <v>163</v>
      </c>
      <c r="G394" s="10" t="s">
        <v>163</v>
      </c>
      <c r="H394" s="10" t="s">
        <v>782</v>
      </c>
      <c r="I394" s="10" t="s">
        <v>1673</v>
      </c>
      <c r="J394" s="10" t="s">
        <v>2658</v>
      </c>
      <c r="K394" s="10" t="s">
        <v>2659</v>
      </c>
      <c r="L394" s="10" t="s">
        <v>1852</v>
      </c>
      <c r="P394" s="10" t="s">
        <v>1687</v>
      </c>
      <c r="Q394" s="10" t="s">
        <v>1688</v>
      </c>
      <c r="U394" s="10" t="s">
        <v>163</v>
      </c>
      <c r="AE394" s="10" t="s">
        <v>2660</v>
      </c>
      <c r="AX394" s="13"/>
      <c r="AZ394" s="13"/>
      <c r="BB394" s="10">
        <v>0</v>
      </c>
      <c r="BC394" s="13">
        <v>40462</v>
      </c>
      <c r="BD394" s="13"/>
      <c r="BE394" s="10">
        <v>0</v>
      </c>
      <c r="BF394" s="10">
        <v>1</v>
      </c>
      <c r="BG394" s="10">
        <v>0</v>
      </c>
      <c r="BH394" s="13"/>
      <c r="BI394" s="13"/>
      <c r="BJ394" s="13"/>
      <c r="BK394" s="10">
        <v>0</v>
      </c>
      <c r="BL394" s="10">
        <v>0</v>
      </c>
      <c r="BN394" s="10">
        <v>198</v>
      </c>
    </row>
    <row r="395" spans="1:66" x14ac:dyDescent="0.2">
      <c r="A395" s="10" t="str">
        <f>TRIM(Tabulka_Dotaz_z_SqlDivadla[[#This Row],[ID2]])</f>
        <v>01/510</v>
      </c>
      <c r="B395" s="10" t="s">
        <v>3975</v>
      </c>
      <c r="D395" s="10" t="s">
        <v>163</v>
      </c>
      <c r="E395" s="10" t="s">
        <v>163</v>
      </c>
      <c r="F395" s="10" t="s">
        <v>163</v>
      </c>
      <c r="G395" s="10" t="s">
        <v>163</v>
      </c>
      <c r="H395" s="10" t="s">
        <v>782</v>
      </c>
      <c r="I395" s="10" t="s">
        <v>1673</v>
      </c>
      <c r="J395" s="10" t="s">
        <v>3976</v>
      </c>
      <c r="K395" s="10" t="s">
        <v>3977</v>
      </c>
      <c r="L395" s="10" t="s">
        <v>3978</v>
      </c>
      <c r="P395" s="10" t="s">
        <v>1687</v>
      </c>
      <c r="Q395" s="10" t="s">
        <v>1688</v>
      </c>
      <c r="U395" s="10" t="s">
        <v>163</v>
      </c>
      <c r="AX395" s="13"/>
      <c r="AZ395" s="13"/>
      <c r="BB395" s="10">
        <v>0</v>
      </c>
      <c r="BC395" s="13">
        <v>40885</v>
      </c>
      <c r="BD395" s="13"/>
      <c r="BE395" s="10">
        <v>0</v>
      </c>
      <c r="BF395" s="10">
        <v>1</v>
      </c>
      <c r="BG395" s="10">
        <v>0</v>
      </c>
      <c r="BH395" s="13"/>
      <c r="BI395" s="13"/>
      <c r="BJ395" s="13"/>
      <c r="BK395" s="10">
        <v>0</v>
      </c>
      <c r="BL395" s="10">
        <v>0</v>
      </c>
      <c r="BN395" s="10">
        <v>199</v>
      </c>
    </row>
    <row r="396" spans="1:66" x14ac:dyDescent="0.2">
      <c r="A396" s="10" t="str">
        <f>TRIM(Tabulka_Dotaz_z_SqlDivadla[[#This Row],[ID2]])</f>
        <v>01/511</v>
      </c>
      <c r="B396" s="10" t="s">
        <v>2710</v>
      </c>
      <c r="D396" s="10" t="s">
        <v>163</v>
      </c>
      <c r="E396" s="10" t="s">
        <v>163</v>
      </c>
      <c r="F396" s="10" t="s">
        <v>163</v>
      </c>
      <c r="G396" s="10" t="s">
        <v>163</v>
      </c>
      <c r="H396" s="10" t="s">
        <v>782</v>
      </c>
      <c r="I396" s="10" t="s">
        <v>1673</v>
      </c>
      <c r="J396" s="10" t="s">
        <v>2711</v>
      </c>
      <c r="K396" s="10" t="s">
        <v>2712</v>
      </c>
      <c r="L396" s="10" t="s">
        <v>2048</v>
      </c>
      <c r="P396" s="10" t="s">
        <v>1687</v>
      </c>
      <c r="Q396" s="10" t="s">
        <v>1688</v>
      </c>
      <c r="U396" s="10" t="s">
        <v>163</v>
      </c>
      <c r="AE396" s="10" t="s">
        <v>2713</v>
      </c>
      <c r="AX396" s="13"/>
      <c r="AZ396" s="13"/>
      <c r="BB396" s="10">
        <v>0</v>
      </c>
      <c r="BC396" s="13">
        <v>40462</v>
      </c>
      <c r="BD396" s="13"/>
      <c r="BE396" s="10">
        <v>0</v>
      </c>
      <c r="BF396" s="10">
        <v>1</v>
      </c>
      <c r="BG396" s="10">
        <v>0</v>
      </c>
      <c r="BH396" s="13"/>
      <c r="BI396" s="13"/>
      <c r="BJ396" s="13"/>
      <c r="BK396" s="10">
        <v>0</v>
      </c>
      <c r="BL396" s="10">
        <v>0</v>
      </c>
      <c r="BN396" s="10">
        <v>200</v>
      </c>
    </row>
    <row r="397" spans="1:66" x14ac:dyDescent="0.2">
      <c r="A397" s="10" t="str">
        <f>TRIM(Tabulka_Dotaz_z_SqlDivadla[[#This Row],[ID2]])</f>
        <v>01/512</v>
      </c>
      <c r="B397" s="10" t="s">
        <v>2714</v>
      </c>
      <c r="D397" s="10" t="s">
        <v>163</v>
      </c>
      <c r="E397" s="10" t="s">
        <v>163</v>
      </c>
      <c r="F397" s="10" t="s">
        <v>163</v>
      </c>
      <c r="G397" s="10" t="s">
        <v>163</v>
      </c>
      <c r="H397" s="10" t="s">
        <v>782</v>
      </c>
      <c r="I397" s="10" t="s">
        <v>1673</v>
      </c>
      <c r="J397" s="10" t="s">
        <v>2715</v>
      </c>
      <c r="K397" s="10" t="s">
        <v>2716</v>
      </c>
      <c r="L397" s="10" t="s">
        <v>2717</v>
      </c>
      <c r="P397" s="10" t="s">
        <v>1687</v>
      </c>
      <c r="Q397" s="10" t="s">
        <v>1688</v>
      </c>
      <c r="U397" s="10" t="s">
        <v>163</v>
      </c>
      <c r="AE397" s="10" t="s">
        <v>2718</v>
      </c>
      <c r="AK397" s="10" t="s">
        <v>2719</v>
      </c>
      <c r="AX397" s="13"/>
      <c r="AZ397" s="13"/>
      <c r="BB397" s="10">
        <v>0</v>
      </c>
      <c r="BC397" s="13">
        <v>40462</v>
      </c>
      <c r="BD397" s="13"/>
      <c r="BE397" s="10">
        <v>0</v>
      </c>
      <c r="BF397" s="10">
        <v>1</v>
      </c>
      <c r="BG397" s="10">
        <v>0</v>
      </c>
      <c r="BH397" s="13"/>
      <c r="BI397" s="13"/>
      <c r="BJ397" s="13"/>
      <c r="BK397" s="10">
        <v>0</v>
      </c>
      <c r="BL397" s="10">
        <v>0</v>
      </c>
      <c r="BN397" s="10">
        <v>201</v>
      </c>
    </row>
    <row r="398" spans="1:66" x14ac:dyDescent="0.2">
      <c r="A398" s="10" t="str">
        <f>TRIM(Tabulka_Dotaz_z_SqlDivadla[[#This Row],[ID2]])</f>
        <v>01/514</v>
      </c>
      <c r="B398" s="10" t="s">
        <v>3759</v>
      </c>
      <c r="D398" s="10" t="s">
        <v>163</v>
      </c>
      <c r="E398" s="10" t="s">
        <v>163</v>
      </c>
      <c r="F398" s="10" t="s">
        <v>163</v>
      </c>
      <c r="G398" s="10" t="s">
        <v>163</v>
      </c>
      <c r="H398" s="10" t="s">
        <v>782</v>
      </c>
      <c r="I398" s="10" t="s">
        <v>1673</v>
      </c>
      <c r="J398" s="10" t="s">
        <v>3760</v>
      </c>
      <c r="K398" s="10" t="s">
        <v>3761</v>
      </c>
      <c r="L398" s="10" t="s">
        <v>3762</v>
      </c>
      <c r="P398" s="10" t="s">
        <v>1687</v>
      </c>
      <c r="Q398" s="10" t="s">
        <v>1688</v>
      </c>
      <c r="U398" s="10" t="s">
        <v>163</v>
      </c>
      <c r="AE398" s="10" t="s">
        <v>3763</v>
      </c>
      <c r="AX398" s="13"/>
      <c r="AZ398" s="13"/>
      <c r="BB398" s="10">
        <v>0</v>
      </c>
      <c r="BC398" s="13">
        <v>40462</v>
      </c>
      <c r="BD398" s="13"/>
      <c r="BE398" s="10">
        <v>0</v>
      </c>
      <c r="BF398" s="10">
        <v>1</v>
      </c>
      <c r="BG398" s="10">
        <v>0</v>
      </c>
      <c r="BH398" s="13"/>
      <c r="BI398" s="13"/>
      <c r="BJ398" s="13"/>
      <c r="BK398" s="10">
        <v>0</v>
      </c>
      <c r="BL398" s="10">
        <v>1</v>
      </c>
      <c r="BN398" s="10">
        <v>203</v>
      </c>
    </row>
    <row r="399" spans="1:66" x14ac:dyDescent="0.2">
      <c r="A399" s="10" t="str">
        <f>TRIM(Tabulka_Dotaz_z_SqlDivadla[[#This Row],[ID2]])</f>
        <v>01/515</v>
      </c>
      <c r="B399" s="10" t="s">
        <v>2372</v>
      </c>
      <c r="D399" s="10" t="s">
        <v>163</v>
      </c>
      <c r="E399" s="10" t="s">
        <v>163</v>
      </c>
      <c r="F399" s="10" t="s">
        <v>163</v>
      </c>
      <c r="G399" s="10" t="s">
        <v>163</v>
      </c>
      <c r="H399" s="10" t="s">
        <v>782</v>
      </c>
      <c r="I399" s="10" t="s">
        <v>1673</v>
      </c>
      <c r="J399" s="10" t="s">
        <v>2373</v>
      </c>
      <c r="K399" s="10" t="s">
        <v>2374</v>
      </c>
      <c r="L399" s="10" t="s">
        <v>2375</v>
      </c>
      <c r="P399" s="10" t="s">
        <v>1687</v>
      </c>
      <c r="Q399" s="10" t="s">
        <v>1688</v>
      </c>
      <c r="U399" s="10" t="s">
        <v>163</v>
      </c>
      <c r="AE399" s="10" t="s">
        <v>2376</v>
      </c>
      <c r="AX399" s="13"/>
      <c r="AZ399" s="13"/>
      <c r="BB399" s="10">
        <v>0</v>
      </c>
      <c r="BC399" s="13">
        <v>40462</v>
      </c>
      <c r="BD399" s="13"/>
      <c r="BE399" s="10">
        <v>0</v>
      </c>
      <c r="BF399" s="10">
        <v>1</v>
      </c>
      <c r="BG399" s="10">
        <v>0</v>
      </c>
      <c r="BH399" s="13"/>
      <c r="BI399" s="13"/>
      <c r="BJ399" s="13"/>
      <c r="BK399" s="10">
        <v>0</v>
      </c>
      <c r="BL399" s="10">
        <v>0</v>
      </c>
      <c r="BN399" s="10">
        <v>204</v>
      </c>
    </row>
    <row r="400" spans="1:66" x14ac:dyDescent="0.2">
      <c r="A400" s="10" t="str">
        <f>TRIM(Tabulka_Dotaz_z_SqlDivadla[[#This Row],[ID2]])</f>
        <v>01/516</v>
      </c>
      <c r="B400" s="10" t="s">
        <v>2599</v>
      </c>
      <c r="D400" s="10" t="s">
        <v>163</v>
      </c>
      <c r="E400" s="10" t="s">
        <v>163</v>
      </c>
      <c r="F400" s="10" t="s">
        <v>163</v>
      </c>
      <c r="G400" s="10" t="s">
        <v>163</v>
      </c>
      <c r="H400" s="10" t="s">
        <v>782</v>
      </c>
      <c r="I400" s="10" t="s">
        <v>1673</v>
      </c>
      <c r="J400" s="10" t="s">
        <v>2600</v>
      </c>
      <c r="K400" s="10" t="s">
        <v>2601</v>
      </c>
      <c r="L400" s="10" t="s">
        <v>2602</v>
      </c>
      <c r="P400" s="10" t="s">
        <v>1687</v>
      </c>
      <c r="Q400" s="10" t="s">
        <v>1688</v>
      </c>
      <c r="U400" s="10" t="s">
        <v>163</v>
      </c>
      <c r="AE400" s="10" t="s">
        <v>2603</v>
      </c>
      <c r="AX400" s="13"/>
      <c r="AZ400" s="13"/>
      <c r="BB400" s="10">
        <v>0</v>
      </c>
      <c r="BC400" s="13">
        <v>40462</v>
      </c>
      <c r="BD400" s="13"/>
      <c r="BE400" s="10">
        <v>0</v>
      </c>
      <c r="BF400" s="10">
        <v>1</v>
      </c>
      <c r="BG400" s="10">
        <v>0</v>
      </c>
      <c r="BH400" s="13"/>
      <c r="BI400" s="13"/>
      <c r="BJ400" s="13"/>
      <c r="BK400" s="10">
        <v>0</v>
      </c>
      <c r="BL400" s="10">
        <v>0</v>
      </c>
      <c r="BN400" s="10">
        <v>205</v>
      </c>
    </row>
    <row r="401" spans="1:66" x14ac:dyDescent="0.2">
      <c r="A401" s="10" t="str">
        <f>TRIM(Tabulka_Dotaz_z_SqlDivadla[[#This Row],[ID2]])</f>
        <v>01/517</v>
      </c>
      <c r="B401" s="10" t="s">
        <v>2720</v>
      </c>
      <c r="D401" s="10" t="s">
        <v>163</v>
      </c>
      <c r="E401" s="10" t="s">
        <v>163</v>
      </c>
      <c r="F401" s="10" t="s">
        <v>163</v>
      </c>
      <c r="G401" s="10" t="s">
        <v>163</v>
      </c>
      <c r="H401" s="10" t="s">
        <v>782</v>
      </c>
      <c r="I401" s="10" t="s">
        <v>1673</v>
      </c>
      <c r="J401" s="10" t="s">
        <v>2721</v>
      </c>
      <c r="K401" s="10" t="s">
        <v>2722</v>
      </c>
      <c r="L401" s="10" t="s">
        <v>2723</v>
      </c>
      <c r="P401" s="10" t="s">
        <v>1687</v>
      </c>
      <c r="Q401" s="10" t="s">
        <v>1688</v>
      </c>
      <c r="U401" s="10" t="s">
        <v>163</v>
      </c>
      <c r="AE401" s="10" t="s">
        <v>2724</v>
      </c>
      <c r="AX401" s="13"/>
      <c r="AZ401" s="13"/>
      <c r="BB401" s="10">
        <v>0</v>
      </c>
      <c r="BC401" s="13">
        <v>40462</v>
      </c>
      <c r="BD401" s="13"/>
      <c r="BE401" s="10">
        <v>0</v>
      </c>
      <c r="BF401" s="10">
        <v>1</v>
      </c>
      <c r="BG401" s="10">
        <v>0</v>
      </c>
      <c r="BH401" s="13"/>
      <c r="BI401" s="13"/>
      <c r="BJ401" s="13"/>
      <c r="BK401" s="10">
        <v>0</v>
      </c>
      <c r="BL401" s="10">
        <v>0</v>
      </c>
      <c r="BN401" s="10">
        <v>206</v>
      </c>
    </row>
    <row r="402" spans="1:66" x14ac:dyDescent="0.2">
      <c r="A402" s="10" t="str">
        <f>TRIM(Tabulka_Dotaz_z_SqlDivadla[[#This Row],[ID2]])</f>
        <v>01/518</v>
      </c>
      <c r="B402" s="10" t="s">
        <v>2604</v>
      </c>
      <c r="D402" s="10" t="s">
        <v>163</v>
      </c>
      <c r="E402" s="10" t="s">
        <v>163</v>
      </c>
      <c r="F402" s="10" t="s">
        <v>163</v>
      </c>
      <c r="G402" s="10" t="s">
        <v>163</v>
      </c>
      <c r="H402" s="10" t="s">
        <v>782</v>
      </c>
      <c r="I402" s="10" t="s">
        <v>1673</v>
      </c>
      <c r="J402" s="10" t="s">
        <v>226</v>
      </c>
      <c r="K402" s="10" t="s">
        <v>2605</v>
      </c>
      <c r="L402" s="10" t="s">
        <v>2606</v>
      </c>
      <c r="P402" s="10" t="s">
        <v>1687</v>
      </c>
      <c r="Q402" s="10" t="s">
        <v>1688</v>
      </c>
      <c r="U402" s="10" t="s">
        <v>163</v>
      </c>
      <c r="AE402" s="10" t="s">
        <v>2607</v>
      </c>
      <c r="AX402" s="13"/>
      <c r="AZ402" s="13"/>
      <c r="BB402" s="10">
        <v>0</v>
      </c>
      <c r="BC402" s="13">
        <v>40462</v>
      </c>
      <c r="BD402" s="13"/>
      <c r="BE402" s="10">
        <v>0</v>
      </c>
      <c r="BF402" s="10">
        <v>1</v>
      </c>
      <c r="BG402" s="10">
        <v>0</v>
      </c>
      <c r="BH402" s="13"/>
      <c r="BI402" s="13"/>
      <c r="BJ402" s="13"/>
      <c r="BK402" s="10">
        <v>0</v>
      </c>
      <c r="BL402" s="10">
        <v>0</v>
      </c>
      <c r="BN402" s="10">
        <v>207</v>
      </c>
    </row>
    <row r="403" spans="1:66" x14ac:dyDescent="0.2">
      <c r="A403" s="10" t="str">
        <f>TRIM(Tabulka_Dotaz_z_SqlDivadla[[#This Row],[ID2]])</f>
        <v>01/520</v>
      </c>
      <c r="B403" s="10" t="s">
        <v>2608</v>
      </c>
      <c r="D403" s="10" t="s">
        <v>163</v>
      </c>
      <c r="E403" s="10" t="s">
        <v>163</v>
      </c>
      <c r="F403" s="10" t="s">
        <v>163</v>
      </c>
      <c r="G403" s="10" t="s">
        <v>163</v>
      </c>
      <c r="H403" s="10" t="s">
        <v>782</v>
      </c>
      <c r="I403" s="10" t="s">
        <v>1673</v>
      </c>
      <c r="J403" s="10" t="s">
        <v>2609</v>
      </c>
      <c r="K403" s="10" t="s">
        <v>2610</v>
      </c>
      <c r="L403" s="10" t="s">
        <v>2611</v>
      </c>
      <c r="P403" s="10" t="s">
        <v>1687</v>
      </c>
      <c r="Q403" s="10" t="s">
        <v>1688</v>
      </c>
      <c r="U403" s="10" t="s">
        <v>163</v>
      </c>
      <c r="AE403" s="10" t="s">
        <v>2612</v>
      </c>
      <c r="AK403" s="10" t="s">
        <v>2613</v>
      </c>
      <c r="AX403" s="13"/>
      <c r="AZ403" s="13"/>
      <c r="BB403" s="10">
        <v>0</v>
      </c>
      <c r="BC403" s="13">
        <v>40462</v>
      </c>
      <c r="BD403" s="13"/>
      <c r="BE403" s="10">
        <v>0</v>
      </c>
      <c r="BF403" s="10">
        <v>1</v>
      </c>
      <c r="BG403" s="10">
        <v>0</v>
      </c>
      <c r="BH403" s="13"/>
      <c r="BI403" s="13"/>
      <c r="BJ403" s="13"/>
      <c r="BK403" s="10">
        <v>0</v>
      </c>
      <c r="BL403" s="10">
        <v>0</v>
      </c>
      <c r="BN403" s="10">
        <v>209</v>
      </c>
    </row>
    <row r="404" spans="1:66" x14ac:dyDescent="0.2">
      <c r="A404" s="10" t="str">
        <f>TRIM(Tabulka_Dotaz_z_SqlDivadla[[#This Row],[ID2]])</f>
        <v>01/521</v>
      </c>
      <c r="B404" s="10" t="s">
        <v>3486</v>
      </c>
      <c r="D404" s="10" t="s">
        <v>163</v>
      </c>
      <c r="E404" s="10" t="s">
        <v>163</v>
      </c>
      <c r="F404" s="10" t="s">
        <v>163</v>
      </c>
      <c r="G404" s="10" t="s">
        <v>163</v>
      </c>
      <c r="H404" s="10" t="s">
        <v>782</v>
      </c>
      <c r="I404" s="10" t="s">
        <v>1673</v>
      </c>
      <c r="J404" s="10" t="s">
        <v>3487</v>
      </c>
      <c r="K404" s="10" t="s">
        <v>3488</v>
      </c>
      <c r="L404" s="10" t="s">
        <v>3489</v>
      </c>
      <c r="P404" s="10" t="s">
        <v>1913</v>
      </c>
      <c r="Q404" s="10" t="s">
        <v>1688</v>
      </c>
      <c r="U404" s="10" t="s">
        <v>163</v>
      </c>
      <c r="AE404" s="10" t="s">
        <v>3490</v>
      </c>
      <c r="AX404" s="13"/>
      <c r="AZ404" s="13"/>
      <c r="BB404" s="10">
        <v>0</v>
      </c>
      <c r="BC404" s="13">
        <v>40462</v>
      </c>
      <c r="BD404" s="13"/>
      <c r="BE404" s="10">
        <v>0</v>
      </c>
      <c r="BF404" s="10">
        <v>1</v>
      </c>
      <c r="BG404" s="10">
        <v>0</v>
      </c>
      <c r="BH404" s="13"/>
      <c r="BI404" s="13"/>
      <c r="BJ404" s="13"/>
      <c r="BK404" s="10">
        <v>0</v>
      </c>
      <c r="BL404" s="10">
        <v>0</v>
      </c>
      <c r="BN404" s="10">
        <v>210</v>
      </c>
    </row>
    <row r="405" spans="1:66" x14ac:dyDescent="0.2">
      <c r="A405" s="10" t="str">
        <f>TRIM(Tabulka_Dotaz_z_SqlDivadla[[#This Row],[ID2]])</f>
        <v>01/522</v>
      </c>
      <c r="B405" s="10" t="s">
        <v>3491</v>
      </c>
      <c r="D405" s="10" t="s">
        <v>163</v>
      </c>
      <c r="E405" s="10" t="s">
        <v>163</v>
      </c>
      <c r="F405" s="10" t="s">
        <v>163</v>
      </c>
      <c r="G405" s="10" t="s">
        <v>163</v>
      </c>
      <c r="H405" s="10" t="s">
        <v>782</v>
      </c>
      <c r="I405" s="10" t="s">
        <v>1673</v>
      </c>
      <c r="J405" s="10" t="s">
        <v>3492</v>
      </c>
      <c r="K405" s="10" t="s">
        <v>3493</v>
      </c>
      <c r="L405" s="10" t="s">
        <v>3494</v>
      </c>
      <c r="P405" s="10" t="s">
        <v>1687</v>
      </c>
      <c r="Q405" s="10" t="s">
        <v>1688</v>
      </c>
      <c r="U405" s="10" t="s">
        <v>163</v>
      </c>
      <c r="AX405" s="13"/>
      <c r="AZ405" s="13"/>
      <c r="BB405" s="10">
        <v>0</v>
      </c>
      <c r="BC405" s="13">
        <v>40462</v>
      </c>
      <c r="BD405" s="13"/>
      <c r="BE405" s="10">
        <v>0</v>
      </c>
      <c r="BF405" s="10">
        <v>1</v>
      </c>
      <c r="BG405" s="10">
        <v>0</v>
      </c>
      <c r="BH405" s="13"/>
      <c r="BI405" s="13"/>
      <c r="BJ405" s="13"/>
      <c r="BK405" s="10">
        <v>0</v>
      </c>
      <c r="BL405" s="10">
        <v>0</v>
      </c>
      <c r="BN405" s="10">
        <v>211</v>
      </c>
    </row>
    <row r="406" spans="1:66" x14ac:dyDescent="0.2">
      <c r="A406" s="10" t="str">
        <f>TRIM(Tabulka_Dotaz_z_SqlDivadla[[#This Row],[ID2]])</f>
        <v>01/523</v>
      </c>
      <c r="B406" s="10" t="s">
        <v>2725</v>
      </c>
      <c r="D406" s="10" t="s">
        <v>163</v>
      </c>
      <c r="E406" s="10" t="s">
        <v>163</v>
      </c>
      <c r="F406" s="10" t="s">
        <v>163</v>
      </c>
      <c r="G406" s="10" t="s">
        <v>163</v>
      </c>
      <c r="H406" s="10" t="s">
        <v>782</v>
      </c>
      <c r="I406" s="10" t="s">
        <v>1673</v>
      </c>
      <c r="J406" s="10" t="s">
        <v>2726</v>
      </c>
      <c r="K406" s="10" t="s">
        <v>2727</v>
      </c>
      <c r="L406" s="10" t="s">
        <v>2728</v>
      </c>
      <c r="P406" s="10" t="s">
        <v>1687</v>
      </c>
      <c r="Q406" s="10" t="s">
        <v>1688</v>
      </c>
      <c r="U406" s="10" t="s">
        <v>163</v>
      </c>
      <c r="AX406" s="13"/>
      <c r="AZ406" s="13"/>
      <c r="BB406" s="10">
        <v>0</v>
      </c>
      <c r="BC406" s="13">
        <v>40462</v>
      </c>
      <c r="BD406" s="13"/>
      <c r="BE406" s="10">
        <v>0</v>
      </c>
      <c r="BF406" s="10">
        <v>1</v>
      </c>
      <c r="BG406" s="10">
        <v>0</v>
      </c>
      <c r="BH406" s="13"/>
      <c r="BI406" s="13"/>
      <c r="BJ406" s="13"/>
      <c r="BK406" s="10">
        <v>0</v>
      </c>
      <c r="BL406" s="10">
        <v>0</v>
      </c>
      <c r="BN406" s="10">
        <v>212</v>
      </c>
    </row>
    <row r="407" spans="1:66" x14ac:dyDescent="0.2">
      <c r="A407" s="10" t="str">
        <f>TRIM(Tabulka_Dotaz_z_SqlDivadla[[#This Row],[ID2]])</f>
        <v>01/525</v>
      </c>
      <c r="B407" s="10" t="s">
        <v>3495</v>
      </c>
      <c r="D407" s="10" t="s">
        <v>163</v>
      </c>
      <c r="E407" s="10" t="s">
        <v>163</v>
      </c>
      <c r="F407" s="10" t="s">
        <v>163</v>
      </c>
      <c r="G407" s="10" t="s">
        <v>163</v>
      </c>
      <c r="H407" s="10" t="s">
        <v>782</v>
      </c>
      <c r="I407" s="10" t="s">
        <v>1823</v>
      </c>
      <c r="J407" s="10" t="s">
        <v>3496</v>
      </c>
      <c r="K407" s="10" t="s">
        <v>3497</v>
      </c>
      <c r="L407" s="10" t="s">
        <v>3498</v>
      </c>
      <c r="P407" s="10" t="s">
        <v>2809</v>
      </c>
      <c r="Q407" s="10" t="s">
        <v>1753</v>
      </c>
      <c r="U407" s="10" t="s">
        <v>163</v>
      </c>
      <c r="AE407" s="10" t="s">
        <v>3499</v>
      </c>
      <c r="AX407" s="13"/>
      <c r="AZ407" s="13"/>
      <c r="BB407" s="10">
        <v>0</v>
      </c>
      <c r="BC407" s="13">
        <v>40462</v>
      </c>
      <c r="BD407" s="13"/>
      <c r="BE407" s="10">
        <v>0</v>
      </c>
      <c r="BF407" s="10">
        <v>1</v>
      </c>
      <c r="BG407" s="10">
        <v>0</v>
      </c>
      <c r="BH407" s="13"/>
      <c r="BI407" s="13"/>
      <c r="BJ407" s="13"/>
      <c r="BK407" s="10">
        <v>0</v>
      </c>
      <c r="BL407" s="10">
        <v>1</v>
      </c>
      <c r="BN407" s="10">
        <v>214</v>
      </c>
    </row>
    <row r="408" spans="1:66" x14ac:dyDescent="0.2">
      <c r="A408" s="10" t="str">
        <f>TRIM(Tabulka_Dotaz_z_SqlDivadla[[#This Row],[ID2]])</f>
        <v>01/526</v>
      </c>
      <c r="B408" s="10" t="s">
        <v>2661</v>
      </c>
      <c r="D408" s="10" t="s">
        <v>163</v>
      </c>
      <c r="E408" s="10" t="s">
        <v>163</v>
      </c>
      <c r="F408" s="10" t="s">
        <v>163</v>
      </c>
      <c r="G408" s="10" t="s">
        <v>163</v>
      </c>
      <c r="H408" s="10" t="s">
        <v>782</v>
      </c>
      <c r="I408" s="10" t="s">
        <v>1823</v>
      </c>
      <c r="J408" s="10" t="s">
        <v>2662</v>
      </c>
      <c r="K408" s="10" t="s">
        <v>2663</v>
      </c>
      <c r="L408" s="10" t="s">
        <v>2664</v>
      </c>
      <c r="P408" s="10" t="s">
        <v>1752</v>
      </c>
      <c r="Q408" s="10" t="s">
        <v>1753</v>
      </c>
      <c r="U408" s="10" t="s">
        <v>163</v>
      </c>
      <c r="AX408" s="13"/>
      <c r="AZ408" s="13"/>
      <c r="BB408" s="10">
        <v>0</v>
      </c>
      <c r="BC408" s="13">
        <v>40462</v>
      </c>
      <c r="BD408" s="13"/>
      <c r="BE408" s="10">
        <v>0</v>
      </c>
      <c r="BF408" s="10">
        <v>1</v>
      </c>
      <c r="BG408" s="10">
        <v>0</v>
      </c>
      <c r="BH408" s="13"/>
      <c r="BI408" s="13"/>
      <c r="BJ408" s="13"/>
      <c r="BK408" s="10">
        <v>0</v>
      </c>
      <c r="BL408" s="10">
        <v>0</v>
      </c>
      <c r="BN408" s="10">
        <v>215</v>
      </c>
    </row>
    <row r="409" spans="1:66" x14ac:dyDescent="0.2">
      <c r="A409" s="10" t="str">
        <f>TRIM(Tabulka_Dotaz_z_SqlDivadla[[#This Row],[ID2]])</f>
        <v>01/527</v>
      </c>
      <c r="B409" s="10" t="s">
        <v>2781</v>
      </c>
      <c r="D409" s="10" t="s">
        <v>163</v>
      </c>
      <c r="E409" s="10" t="s">
        <v>163</v>
      </c>
      <c r="F409" s="10" t="s">
        <v>163</v>
      </c>
      <c r="G409" s="10" t="s">
        <v>163</v>
      </c>
      <c r="H409" s="10" t="s">
        <v>782</v>
      </c>
      <c r="I409" s="10" t="s">
        <v>1823</v>
      </c>
      <c r="J409" s="10" t="s">
        <v>2782</v>
      </c>
      <c r="K409" s="10" t="s">
        <v>2783</v>
      </c>
      <c r="L409" s="10" t="s">
        <v>2784</v>
      </c>
      <c r="P409" s="10" t="s">
        <v>1752</v>
      </c>
      <c r="Q409" s="10" t="s">
        <v>1753</v>
      </c>
      <c r="U409" s="10" t="s">
        <v>163</v>
      </c>
      <c r="AE409" s="10" t="s">
        <v>2785</v>
      </c>
      <c r="AK409" s="10" t="s">
        <v>2786</v>
      </c>
      <c r="AX409" s="13"/>
      <c r="AZ409" s="13"/>
      <c r="BB409" s="10">
        <v>0</v>
      </c>
      <c r="BC409" s="13">
        <v>40462</v>
      </c>
      <c r="BD409" s="13"/>
      <c r="BE409" s="10">
        <v>0</v>
      </c>
      <c r="BF409" s="10">
        <v>1</v>
      </c>
      <c r="BG409" s="10">
        <v>0</v>
      </c>
      <c r="BH409" s="13"/>
      <c r="BI409" s="13"/>
      <c r="BJ409" s="13"/>
      <c r="BK409" s="10">
        <v>0</v>
      </c>
      <c r="BL409" s="10">
        <v>0</v>
      </c>
      <c r="BN409" s="10">
        <v>216</v>
      </c>
    </row>
    <row r="410" spans="1:66" x14ac:dyDescent="0.2">
      <c r="A410" s="10" t="str">
        <f>TRIM(Tabulka_Dotaz_z_SqlDivadla[[#This Row],[ID2]])</f>
        <v>01/528</v>
      </c>
      <c r="B410" s="10" t="s">
        <v>2787</v>
      </c>
      <c r="D410" s="10" t="s">
        <v>163</v>
      </c>
      <c r="E410" s="10" t="s">
        <v>163</v>
      </c>
      <c r="F410" s="10" t="s">
        <v>163</v>
      </c>
      <c r="G410" s="10" t="s">
        <v>163</v>
      </c>
      <c r="H410" s="10" t="s">
        <v>782</v>
      </c>
      <c r="I410" s="10" t="s">
        <v>2539</v>
      </c>
      <c r="J410" s="10" t="s">
        <v>2788</v>
      </c>
      <c r="K410" s="10" t="s">
        <v>2789</v>
      </c>
      <c r="L410" s="10" t="s">
        <v>2790</v>
      </c>
      <c r="P410" s="10" t="s">
        <v>2543</v>
      </c>
      <c r="Q410" s="10" t="s">
        <v>2544</v>
      </c>
      <c r="U410" s="10" t="s">
        <v>163</v>
      </c>
      <c r="AE410" s="10" t="s">
        <v>2791</v>
      </c>
      <c r="AK410" s="10" t="s">
        <v>2792</v>
      </c>
      <c r="AX410" s="13"/>
      <c r="AZ410" s="13"/>
      <c r="BB410" s="10">
        <v>0</v>
      </c>
      <c r="BC410" s="13">
        <v>40462</v>
      </c>
      <c r="BD410" s="13"/>
      <c r="BE410" s="10">
        <v>0</v>
      </c>
      <c r="BF410" s="10">
        <v>1</v>
      </c>
      <c r="BG410" s="10">
        <v>0</v>
      </c>
      <c r="BH410" s="13"/>
      <c r="BI410" s="13"/>
      <c r="BJ410" s="13"/>
      <c r="BK410" s="10">
        <v>0</v>
      </c>
      <c r="BL410" s="10">
        <v>0</v>
      </c>
      <c r="BN410" s="10">
        <v>217</v>
      </c>
    </row>
    <row r="411" spans="1:66" x14ac:dyDescent="0.2">
      <c r="A411" s="10" t="str">
        <f>TRIM(Tabulka_Dotaz_z_SqlDivadla[[#This Row],[ID2]])</f>
        <v>01/529</v>
      </c>
      <c r="B411" s="10" t="s">
        <v>2665</v>
      </c>
      <c r="D411" s="10" t="s">
        <v>163</v>
      </c>
      <c r="E411" s="10" t="s">
        <v>163</v>
      </c>
      <c r="F411" s="10" t="s">
        <v>163</v>
      </c>
      <c r="G411" s="10" t="s">
        <v>163</v>
      </c>
      <c r="H411" s="10" t="s">
        <v>782</v>
      </c>
      <c r="I411" s="10" t="s">
        <v>2539</v>
      </c>
      <c r="J411" s="10" t="s">
        <v>2666</v>
      </c>
      <c r="K411" s="10" t="s">
        <v>2667</v>
      </c>
      <c r="L411" s="10" t="s">
        <v>2668</v>
      </c>
      <c r="P411" s="10" t="s">
        <v>2543</v>
      </c>
      <c r="Q411" s="10" t="s">
        <v>2544</v>
      </c>
      <c r="U411" s="10" t="s">
        <v>163</v>
      </c>
      <c r="AX411" s="13"/>
      <c r="AZ411" s="13"/>
      <c r="BB411" s="10">
        <v>0</v>
      </c>
      <c r="BC411" s="13">
        <v>40462</v>
      </c>
      <c r="BD411" s="13"/>
      <c r="BE411" s="10">
        <v>0</v>
      </c>
      <c r="BF411" s="10">
        <v>1</v>
      </c>
      <c r="BG411" s="10">
        <v>0</v>
      </c>
      <c r="BH411" s="13"/>
      <c r="BI411" s="13"/>
      <c r="BJ411" s="13"/>
      <c r="BK411" s="10">
        <v>0</v>
      </c>
      <c r="BL411" s="10">
        <v>0</v>
      </c>
      <c r="BN411" s="10">
        <v>218</v>
      </c>
    </row>
    <row r="412" spans="1:66" x14ac:dyDescent="0.2">
      <c r="A412" s="10" t="str">
        <f>TRIM(Tabulka_Dotaz_z_SqlDivadla[[#This Row],[ID2]])</f>
        <v>01/530</v>
      </c>
      <c r="B412" s="10" t="s">
        <v>2793</v>
      </c>
      <c r="D412" s="10" t="s">
        <v>163</v>
      </c>
      <c r="E412" s="10" t="s">
        <v>163</v>
      </c>
      <c r="F412" s="10" t="s">
        <v>163</v>
      </c>
      <c r="G412" s="10" t="s">
        <v>163</v>
      </c>
      <c r="H412" s="10" t="s">
        <v>782</v>
      </c>
      <c r="I412" s="10" t="s">
        <v>2539</v>
      </c>
      <c r="J412" s="10" t="s">
        <v>2794</v>
      </c>
      <c r="K412" s="10" t="s">
        <v>2795</v>
      </c>
      <c r="L412" s="10" t="s">
        <v>2796</v>
      </c>
      <c r="P412" s="10" t="s">
        <v>2543</v>
      </c>
      <c r="Q412" s="10" t="s">
        <v>2544</v>
      </c>
      <c r="U412" s="10" t="s">
        <v>163</v>
      </c>
      <c r="AE412" s="10" t="s">
        <v>2797</v>
      </c>
      <c r="AK412" s="10" t="s">
        <v>2798</v>
      </c>
      <c r="AX412" s="13"/>
      <c r="AZ412" s="13"/>
      <c r="BB412" s="10">
        <v>0</v>
      </c>
      <c r="BC412" s="13">
        <v>40462</v>
      </c>
      <c r="BD412" s="13"/>
      <c r="BE412" s="10">
        <v>0</v>
      </c>
      <c r="BF412" s="10">
        <v>1</v>
      </c>
      <c r="BG412" s="10">
        <v>0</v>
      </c>
      <c r="BH412" s="13"/>
      <c r="BI412" s="13"/>
      <c r="BJ412" s="13"/>
      <c r="BK412" s="10">
        <v>0</v>
      </c>
      <c r="BL412" s="10">
        <v>0</v>
      </c>
      <c r="BN412" s="10">
        <v>219</v>
      </c>
    </row>
    <row r="413" spans="1:66" x14ac:dyDescent="0.2">
      <c r="A413" s="10" t="str">
        <f>TRIM(Tabulka_Dotaz_z_SqlDivadla[[#This Row],[ID2]])</f>
        <v>01/531</v>
      </c>
      <c r="B413" s="10" t="s">
        <v>2669</v>
      </c>
      <c r="D413" s="10" t="s">
        <v>163</v>
      </c>
      <c r="E413" s="10" t="s">
        <v>163</v>
      </c>
      <c r="F413" s="10" t="s">
        <v>163</v>
      </c>
      <c r="G413" s="10" t="s">
        <v>163</v>
      </c>
      <c r="H413" s="10" t="s">
        <v>782</v>
      </c>
      <c r="I413" s="10" t="s">
        <v>2539</v>
      </c>
      <c r="J413" s="10" t="s">
        <v>2670</v>
      </c>
      <c r="K413" s="10" t="s">
        <v>2671</v>
      </c>
      <c r="L413" s="10" t="s">
        <v>2668</v>
      </c>
      <c r="P413" s="10" t="s">
        <v>2543</v>
      </c>
      <c r="Q413" s="10" t="s">
        <v>2544</v>
      </c>
      <c r="U413" s="10" t="s">
        <v>163</v>
      </c>
      <c r="AE413" s="10" t="s">
        <v>2672</v>
      </c>
      <c r="AX413" s="13"/>
      <c r="AZ413" s="13"/>
      <c r="BB413" s="10">
        <v>0</v>
      </c>
      <c r="BC413" s="13">
        <v>40462</v>
      </c>
      <c r="BD413" s="13"/>
      <c r="BE413" s="10">
        <v>0</v>
      </c>
      <c r="BF413" s="10">
        <v>1</v>
      </c>
      <c r="BG413" s="10">
        <v>0</v>
      </c>
      <c r="BH413" s="13"/>
      <c r="BI413" s="13"/>
      <c r="BJ413" s="13"/>
      <c r="BK413" s="10">
        <v>0</v>
      </c>
      <c r="BL413" s="10">
        <v>0</v>
      </c>
      <c r="BN413" s="10">
        <v>220</v>
      </c>
    </row>
    <row r="414" spans="1:66" x14ac:dyDescent="0.2">
      <c r="A414" s="10" t="str">
        <f>TRIM(Tabulka_Dotaz_z_SqlDivadla[[#This Row],[ID2]])</f>
        <v>01/532</v>
      </c>
      <c r="B414" s="10" t="s">
        <v>2673</v>
      </c>
      <c r="D414" s="10" t="s">
        <v>163</v>
      </c>
      <c r="E414" s="10" t="s">
        <v>163</v>
      </c>
      <c r="F414" s="10" t="s">
        <v>163</v>
      </c>
      <c r="G414" s="10" t="s">
        <v>163</v>
      </c>
      <c r="H414" s="10" t="s">
        <v>782</v>
      </c>
      <c r="I414" s="10" t="s">
        <v>2111</v>
      </c>
      <c r="J414" s="10" t="s">
        <v>2674</v>
      </c>
      <c r="K414" s="10" t="s">
        <v>2675</v>
      </c>
      <c r="L414" s="10" t="s">
        <v>2676</v>
      </c>
      <c r="P414" s="10" t="s">
        <v>2477</v>
      </c>
      <c r="Q414" s="10" t="s">
        <v>2057</v>
      </c>
      <c r="U414" s="10" t="s">
        <v>163</v>
      </c>
      <c r="AX414" s="13"/>
      <c r="AZ414" s="13"/>
      <c r="BB414" s="10">
        <v>0</v>
      </c>
      <c r="BC414" s="13">
        <v>40462</v>
      </c>
      <c r="BD414" s="13"/>
      <c r="BE414" s="10">
        <v>0</v>
      </c>
      <c r="BF414" s="10">
        <v>1</v>
      </c>
      <c r="BG414" s="10">
        <v>0</v>
      </c>
      <c r="BH414" s="13"/>
      <c r="BI414" s="13"/>
      <c r="BJ414" s="13"/>
      <c r="BK414" s="10">
        <v>0</v>
      </c>
      <c r="BL414" s="10">
        <v>0</v>
      </c>
      <c r="BN414" s="10">
        <v>221</v>
      </c>
    </row>
    <row r="415" spans="1:66" x14ac:dyDescent="0.2">
      <c r="A415" s="10" t="str">
        <f>TRIM(Tabulka_Dotaz_z_SqlDivadla[[#This Row],[ID2]])</f>
        <v>01/533</v>
      </c>
      <c r="B415" s="10" t="s">
        <v>2729</v>
      </c>
      <c r="D415" s="10" t="s">
        <v>163</v>
      </c>
      <c r="E415" s="10" t="s">
        <v>163</v>
      </c>
      <c r="F415" s="10" t="s">
        <v>163</v>
      </c>
      <c r="G415" s="10" t="s">
        <v>163</v>
      </c>
      <c r="H415" s="10" t="s">
        <v>782</v>
      </c>
      <c r="I415" s="10" t="s">
        <v>2111</v>
      </c>
      <c r="J415" s="10" t="s">
        <v>2730</v>
      </c>
      <c r="K415" s="10" t="s">
        <v>2731</v>
      </c>
      <c r="L415" s="10" t="s">
        <v>2732</v>
      </c>
      <c r="P415" s="10" t="s">
        <v>2114</v>
      </c>
      <c r="Q415" s="10" t="s">
        <v>2057</v>
      </c>
      <c r="U415" s="10" t="s">
        <v>163</v>
      </c>
      <c r="AE415" s="10" t="s">
        <v>2733</v>
      </c>
      <c r="AX415" s="13"/>
      <c r="AZ415" s="13"/>
      <c r="BB415" s="10">
        <v>0</v>
      </c>
      <c r="BC415" s="13">
        <v>40462</v>
      </c>
      <c r="BD415" s="13"/>
      <c r="BE415" s="10">
        <v>0</v>
      </c>
      <c r="BF415" s="10">
        <v>1</v>
      </c>
      <c r="BG415" s="10">
        <v>0</v>
      </c>
      <c r="BH415" s="13"/>
      <c r="BI415" s="13"/>
      <c r="BJ415" s="13"/>
      <c r="BK415" s="10">
        <v>0</v>
      </c>
      <c r="BL415" s="10">
        <v>0</v>
      </c>
      <c r="BN415" s="10">
        <v>222</v>
      </c>
    </row>
    <row r="416" spans="1:66" x14ac:dyDescent="0.2">
      <c r="A416" s="10" t="str">
        <f>TRIM(Tabulka_Dotaz_z_SqlDivadla[[#This Row],[ID2]])</f>
        <v>01/534</v>
      </c>
      <c r="B416" s="10" t="s">
        <v>2799</v>
      </c>
      <c r="D416" s="10" t="s">
        <v>163</v>
      </c>
      <c r="E416" s="10" t="s">
        <v>163</v>
      </c>
      <c r="F416" s="10" t="s">
        <v>163</v>
      </c>
      <c r="G416" s="10" t="s">
        <v>163</v>
      </c>
      <c r="H416" s="10" t="s">
        <v>782</v>
      </c>
      <c r="I416" s="10" t="s">
        <v>1758</v>
      </c>
      <c r="J416" s="10" t="s">
        <v>2800</v>
      </c>
      <c r="K416" s="10" t="s">
        <v>2801</v>
      </c>
      <c r="L416" s="10" t="s">
        <v>2802</v>
      </c>
      <c r="P416" s="10" t="s">
        <v>1761</v>
      </c>
      <c r="Q416" s="10" t="s">
        <v>1762</v>
      </c>
      <c r="U416" s="10" t="s">
        <v>163</v>
      </c>
      <c r="AE416" s="10" t="s">
        <v>2803</v>
      </c>
      <c r="AK416" s="10" t="s">
        <v>2804</v>
      </c>
      <c r="AX416" s="13"/>
      <c r="AZ416" s="13"/>
      <c r="BB416" s="10">
        <v>0</v>
      </c>
      <c r="BC416" s="13">
        <v>40462</v>
      </c>
      <c r="BD416" s="13"/>
      <c r="BE416" s="10">
        <v>0</v>
      </c>
      <c r="BF416" s="10">
        <v>1</v>
      </c>
      <c r="BG416" s="10">
        <v>0</v>
      </c>
      <c r="BH416" s="13"/>
      <c r="BI416" s="13"/>
      <c r="BJ416" s="13"/>
      <c r="BK416" s="10">
        <v>0</v>
      </c>
      <c r="BL416" s="10">
        <v>1</v>
      </c>
      <c r="BN416" s="10">
        <v>223</v>
      </c>
    </row>
    <row r="417" spans="1:69" x14ac:dyDescent="0.2">
      <c r="A417" s="10" t="str">
        <f>TRIM(Tabulka_Dotaz_z_SqlDivadla[[#This Row],[ID2]])</f>
        <v>01/536</v>
      </c>
      <c r="B417" s="10" t="s">
        <v>2734</v>
      </c>
      <c r="D417" s="10" t="s">
        <v>163</v>
      </c>
      <c r="E417" s="10" t="s">
        <v>163</v>
      </c>
      <c r="F417" s="10" t="s">
        <v>163</v>
      </c>
      <c r="G417" s="10" t="s">
        <v>163</v>
      </c>
      <c r="H417" s="10" t="s">
        <v>782</v>
      </c>
      <c r="I417" s="10" t="s">
        <v>1758</v>
      </c>
      <c r="J417" s="10" t="s">
        <v>2735</v>
      </c>
      <c r="K417" s="10" t="s">
        <v>2736</v>
      </c>
      <c r="L417" s="10" t="s">
        <v>2737</v>
      </c>
      <c r="P417" s="10" t="s">
        <v>1761</v>
      </c>
      <c r="Q417" s="10" t="s">
        <v>1762</v>
      </c>
      <c r="U417" s="10" t="s">
        <v>163</v>
      </c>
      <c r="AE417" s="10" t="s">
        <v>2738</v>
      </c>
      <c r="AX417" s="13"/>
      <c r="AZ417" s="13"/>
      <c r="BB417" s="10">
        <v>0</v>
      </c>
      <c r="BC417" s="13">
        <v>40462</v>
      </c>
      <c r="BD417" s="13"/>
      <c r="BE417" s="10">
        <v>0</v>
      </c>
      <c r="BF417" s="10">
        <v>1</v>
      </c>
      <c r="BG417" s="10">
        <v>0</v>
      </c>
      <c r="BH417" s="13"/>
      <c r="BI417" s="13"/>
      <c r="BJ417" s="13"/>
      <c r="BK417" s="10">
        <v>0</v>
      </c>
      <c r="BL417" s="10">
        <v>0</v>
      </c>
      <c r="BN417" s="10">
        <v>225</v>
      </c>
    </row>
    <row r="418" spans="1:69" x14ac:dyDescent="0.2">
      <c r="A418" s="10" t="str">
        <f>TRIM(Tabulka_Dotaz_z_SqlDivadla[[#This Row],[ID2]])</f>
        <v>01/537</v>
      </c>
      <c r="B418" s="10" t="s">
        <v>2858</v>
      </c>
      <c r="D418" s="10" t="s">
        <v>163</v>
      </c>
      <c r="E418" s="10" t="s">
        <v>163</v>
      </c>
      <c r="F418" s="10" t="s">
        <v>163</v>
      </c>
      <c r="G418" s="10" t="s">
        <v>163</v>
      </c>
      <c r="H418" s="10" t="s">
        <v>782</v>
      </c>
      <c r="I418" s="10" t="s">
        <v>1758</v>
      </c>
      <c r="J418" s="10" t="s">
        <v>2859</v>
      </c>
      <c r="K418" s="10" t="s">
        <v>2860</v>
      </c>
      <c r="L418" s="10" t="s">
        <v>2861</v>
      </c>
      <c r="P418" s="10" t="s">
        <v>1761</v>
      </c>
      <c r="Q418" s="10" t="s">
        <v>1762</v>
      </c>
      <c r="U418" s="10" t="s">
        <v>163</v>
      </c>
      <c r="AE418" s="10" t="s">
        <v>2862</v>
      </c>
      <c r="AK418" s="10" t="s">
        <v>2863</v>
      </c>
      <c r="AX418" s="13"/>
      <c r="AZ418" s="13"/>
      <c r="BB418" s="10">
        <v>0</v>
      </c>
      <c r="BC418" s="13">
        <v>40462</v>
      </c>
      <c r="BD418" s="13"/>
      <c r="BE418" s="10">
        <v>0</v>
      </c>
      <c r="BF418" s="10">
        <v>1</v>
      </c>
      <c r="BG418" s="10">
        <v>0</v>
      </c>
      <c r="BH418" s="13"/>
      <c r="BI418" s="13"/>
      <c r="BJ418" s="13"/>
      <c r="BK418" s="10">
        <v>0</v>
      </c>
      <c r="BL418" s="10">
        <v>0</v>
      </c>
      <c r="BN418" s="10">
        <v>226</v>
      </c>
    </row>
    <row r="419" spans="1:69" x14ac:dyDescent="0.2">
      <c r="A419" s="10" t="str">
        <f>TRIM(Tabulka_Dotaz_z_SqlDivadla[[#This Row],[ID2]])</f>
        <v>01/538</v>
      </c>
      <c r="B419" s="10" t="s">
        <v>2864</v>
      </c>
      <c r="D419" s="10" t="s">
        <v>163</v>
      </c>
      <c r="E419" s="10" t="s">
        <v>163</v>
      </c>
      <c r="F419" s="10" t="s">
        <v>163</v>
      </c>
      <c r="G419" s="10" t="s">
        <v>163</v>
      </c>
      <c r="H419" s="10" t="s">
        <v>782</v>
      </c>
      <c r="I419" s="10" t="s">
        <v>1758</v>
      </c>
      <c r="J419" s="10" t="s">
        <v>2865</v>
      </c>
      <c r="K419" s="10" t="s">
        <v>2866</v>
      </c>
      <c r="L419" s="10" t="s">
        <v>2867</v>
      </c>
      <c r="P419" s="10" t="s">
        <v>2868</v>
      </c>
      <c r="Q419" s="10" t="s">
        <v>2869</v>
      </c>
      <c r="U419" s="10" t="s">
        <v>163</v>
      </c>
      <c r="AX419" s="13"/>
      <c r="AZ419" s="13"/>
      <c r="BB419" s="10">
        <v>0</v>
      </c>
      <c r="BC419" s="13">
        <v>40462</v>
      </c>
      <c r="BD419" s="13"/>
      <c r="BE419" s="10">
        <v>0</v>
      </c>
      <c r="BF419" s="10">
        <v>1</v>
      </c>
      <c r="BG419" s="10">
        <v>0</v>
      </c>
      <c r="BH419" s="13"/>
      <c r="BI419" s="13"/>
      <c r="BJ419" s="13"/>
      <c r="BK419" s="10">
        <v>0</v>
      </c>
      <c r="BL419" s="10">
        <v>0</v>
      </c>
      <c r="BN419" s="10">
        <v>227</v>
      </c>
    </row>
    <row r="420" spans="1:69" x14ac:dyDescent="0.2">
      <c r="A420" s="10" t="str">
        <f>TRIM(Tabulka_Dotaz_z_SqlDivadla[[#This Row],[ID2]])</f>
        <v>01/539</v>
      </c>
      <c r="B420" s="10" t="s">
        <v>2739</v>
      </c>
      <c r="D420" s="10" t="s">
        <v>163</v>
      </c>
      <c r="E420" s="10" t="s">
        <v>163</v>
      </c>
      <c r="F420" s="10" t="s">
        <v>163</v>
      </c>
      <c r="G420" s="10" t="s">
        <v>163</v>
      </c>
      <c r="H420" s="10" t="s">
        <v>782</v>
      </c>
      <c r="I420" s="10" t="s">
        <v>1758</v>
      </c>
      <c r="J420" s="10" t="s">
        <v>2740</v>
      </c>
      <c r="K420" s="10" t="s">
        <v>2741</v>
      </c>
      <c r="L420" s="10" t="s">
        <v>2742</v>
      </c>
      <c r="P420" s="10" t="s">
        <v>1761</v>
      </c>
      <c r="Q420" s="10" t="s">
        <v>1762</v>
      </c>
      <c r="U420" s="10" t="s">
        <v>163</v>
      </c>
      <c r="AE420" s="10" t="s">
        <v>2743</v>
      </c>
      <c r="AX420" s="13"/>
      <c r="AZ420" s="13"/>
      <c r="BB420" s="10">
        <v>0</v>
      </c>
      <c r="BC420" s="13">
        <v>40462</v>
      </c>
      <c r="BD420" s="13"/>
      <c r="BE420" s="10">
        <v>0</v>
      </c>
      <c r="BF420" s="10">
        <v>1</v>
      </c>
      <c r="BG420" s="10">
        <v>0</v>
      </c>
      <c r="BH420" s="13"/>
      <c r="BI420" s="13"/>
      <c r="BJ420" s="13"/>
      <c r="BK420" s="10">
        <v>0</v>
      </c>
      <c r="BL420" s="10">
        <v>0</v>
      </c>
      <c r="BN420" s="10">
        <v>228</v>
      </c>
    </row>
    <row r="421" spans="1:69" x14ac:dyDescent="0.2">
      <c r="A421" s="10" t="str">
        <f>TRIM(Tabulka_Dotaz_z_SqlDivadla[[#This Row],[ID2]])</f>
        <v>01/540</v>
      </c>
      <c r="B421" s="10" t="s">
        <v>2744</v>
      </c>
      <c r="D421" s="10" t="s">
        <v>163</v>
      </c>
      <c r="E421" s="10" t="s">
        <v>163</v>
      </c>
      <c r="F421" s="10" t="s">
        <v>163</v>
      </c>
      <c r="G421" s="10" t="s">
        <v>163</v>
      </c>
      <c r="H421" s="10" t="s">
        <v>782</v>
      </c>
      <c r="I421" s="10" t="s">
        <v>1758</v>
      </c>
      <c r="J421" s="10" t="s">
        <v>2745</v>
      </c>
      <c r="K421" s="10" t="s">
        <v>2746</v>
      </c>
      <c r="L421" s="10" t="s">
        <v>2747</v>
      </c>
      <c r="P421" s="10" t="s">
        <v>1761</v>
      </c>
      <c r="Q421" s="10" t="s">
        <v>1762</v>
      </c>
      <c r="U421" s="10" t="s">
        <v>163</v>
      </c>
      <c r="AE421" s="10" t="s">
        <v>2748</v>
      </c>
      <c r="AK421" s="10" t="s">
        <v>2749</v>
      </c>
      <c r="AX421" s="13"/>
      <c r="AZ421" s="13"/>
      <c r="BB421" s="10">
        <v>0</v>
      </c>
      <c r="BC421" s="13">
        <v>40462</v>
      </c>
      <c r="BD421" s="13"/>
      <c r="BE421" s="10">
        <v>0</v>
      </c>
      <c r="BF421" s="10">
        <v>1</v>
      </c>
      <c r="BG421" s="10">
        <v>0</v>
      </c>
      <c r="BH421" s="13"/>
      <c r="BI421" s="13"/>
      <c r="BJ421" s="13"/>
      <c r="BK421" s="10">
        <v>0</v>
      </c>
      <c r="BL421" s="10">
        <v>0</v>
      </c>
      <c r="BN421" s="10">
        <v>229</v>
      </c>
    </row>
    <row r="422" spans="1:69" x14ac:dyDescent="0.2">
      <c r="A422" s="10" t="str">
        <f>TRIM(Tabulka_Dotaz_z_SqlDivadla[[#This Row],[ID2]])</f>
        <v>01/541</v>
      </c>
      <c r="B422" s="10" t="s">
        <v>2805</v>
      </c>
      <c r="D422" s="10" t="s">
        <v>163</v>
      </c>
      <c r="E422" s="10" t="s">
        <v>163</v>
      </c>
      <c r="F422" s="10" t="s">
        <v>163</v>
      </c>
      <c r="G422" s="10" t="s">
        <v>163</v>
      </c>
      <c r="H422" s="10" t="s">
        <v>782</v>
      </c>
      <c r="I422" s="10" t="s">
        <v>1861</v>
      </c>
      <c r="J422" s="10" t="s">
        <v>2806</v>
      </c>
      <c r="K422" s="10" t="s">
        <v>2807</v>
      </c>
      <c r="L422" s="10" t="s">
        <v>2808</v>
      </c>
      <c r="P422" s="10" t="s">
        <v>2809</v>
      </c>
      <c r="Q422" s="10" t="s">
        <v>1753</v>
      </c>
      <c r="U422" s="10" t="s">
        <v>163</v>
      </c>
      <c r="AE422" s="10" t="s">
        <v>2810</v>
      </c>
      <c r="AX422" s="13"/>
      <c r="AZ422" s="13"/>
      <c r="BB422" s="10">
        <v>0</v>
      </c>
      <c r="BC422" s="13">
        <v>40462</v>
      </c>
      <c r="BD422" s="13"/>
      <c r="BE422" s="10">
        <v>0</v>
      </c>
      <c r="BF422" s="10">
        <v>1</v>
      </c>
      <c r="BG422" s="10">
        <v>0</v>
      </c>
      <c r="BH422" s="13"/>
      <c r="BI422" s="13"/>
      <c r="BJ422" s="13"/>
      <c r="BK422" s="10">
        <v>0</v>
      </c>
      <c r="BL422" s="10">
        <v>0</v>
      </c>
      <c r="BN422" s="10">
        <v>230</v>
      </c>
    </row>
    <row r="423" spans="1:69" x14ac:dyDescent="0.2">
      <c r="A423" s="10" t="str">
        <f>TRIM(Tabulka_Dotaz_z_SqlDivadla[[#This Row],[ID2]])</f>
        <v>01/542</v>
      </c>
      <c r="B423" s="10" t="s">
        <v>2811</v>
      </c>
      <c r="D423" s="10" t="s">
        <v>163</v>
      </c>
      <c r="E423" s="10" t="s">
        <v>163</v>
      </c>
      <c r="F423" s="10" t="s">
        <v>163</v>
      </c>
      <c r="G423" s="10" t="s">
        <v>163</v>
      </c>
      <c r="H423" s="10" t="s">
        <v>782</v>
      </c>
      <c r="I423" s="10" t="s">
        <v>1861</v>
      </c>
      <c r="J423" s="10" t="s">
        <v>2812</v>
      </c>
      <c r="K423" s="10" t="s">
        <v>2813</v>
      </c>
      <c r="L423" s="10" t="s">
        <v>2814</v>
      </c>
      <c r="P423" s="10" t="s">
        <v>1968</v>
      </c>
      <c r="Q423" s="10" t="s">
        <v>1865</v>
      </c>
      <c r="U423" s="10" t="s">
        <v>163</v>
      </c>
      <c r="AE423" s="10" t="s">
        <v>2815</v>
      </c>
      <c r="AX423" s="13"/>
      <c r="AZ423" s="13"/>
      <c r="BB423" s="10">
        <v>0</v>
      </c>
      <c r="BC423" s="13">
        <v>40462</v>
      </c>
      <c r="BD423" s="13"/>
      <c r="BE423" s="10">
        <v>0</v>
      </c>
      <c r="BF423" s="10">
        <v>1</v>
      </c>
      <c r="BG423" s="10">
        <v>0</v>
      </c>
      <c r="BH423" s="13"/>
      <c r="BI423" s="13"/>
      <c r="BJ423" s="13"/>
      <c r="BK423" s="10">
        <v>0</v>
      </c>
      <c r="BL423" s="10">
        <v>0</v>
      </c>
      <c r="BN423" s="10">
        <v>231</v>
      </c>
    </row>
    <row r="424" spans="1:69" x14ac:dyDescent="0.2">
      <c r="A424" s="10" t="str">
        <f>TRIM(Tabulka_Dotaz_z_SqlDivadla[[#This Row],[ID2]])</f>
        <v>01/543</v>
      </c>
      <c r="B424" s="10" t="s">
        <v>2816</v>
      </c>
      <c r="D424" s="10" t="s">
        <v>163</v>
      </c>
      <c r="E424" s="10" t="s">
        <v>163</v>
      </c>
      <c r="F424" s="10" t="s">
        <v>163</v>
      </c>
      <c r="G424" s="10" t="s">
        <v>163</v>
      </c>
      <c r="H424" s="10" t="s">
        <v>782</v>
      </c>
      <c r="I424" s="10" t="s">
        <v>2530</v>
      </c>
      <c r="J424" s="10" t="s">
        <v>2817</v>
      </c>
      <c r="K424" s="10" t="s">
        <v>2818</v>
      </c>
      <c r="L424" s="10" t="s">
        <v>2819</v>
      </c>
      <c r="P424" s="10" t="s">
        <v>2820</v>
      </c>
      <c r="Q424" s="10" t="s">
        <v>2534</v>
      </c>
      <c r="U424" s="10" t="s">
        <v>163</v>
      </c>
      <c r="AE424" s="10" t="s">
        <v>2821</v>
      </c>
      <c r="AX424" s="13"/>
      <c r="AZ424" s="13"/>
      <c r="BB424" s="10">
        <v>0</v>
      </c>
      <c r="BC424" s="13">
        <v>40462</v>
      </c>
      <c r="BD424" s="13"/>
      <c r="BE424" s="10">
        <v>0</v>
      </c>
      <c r="BF424" s="10">
        <v>1</v>
      </c>
      <c r="BG424" s="10">
        <v>0</v>
      </c>
      <c r="BH424" s="13"/>
      <c r="BI424" s="13"/>
      <c r="BJ424" s="13"/>
      <c r="BK424" s="10">
        <v>0</v>
      </c>
      <c r="BL424" s="10">
        <v>0</v>
      </c>
      <c r="BN424" s="10">
        <v>232</v>
      </c>
    </row>
    <row r="425" spans="1:69" x14ac:dyDescent="0.2">
      <c r="A425" s="10" t="str">
        <f>TRIM(Tabulka_Dotaz_z_SqlDivadla[[#This Row],[ID2]])</f>
        <v>01/544</v>
      </c>
      <c r="B425" s="10" t="s">
        <v>2870</v>
      </c>
      <c r="D425" s="10" t="s">
        <v>163</v>
      </c>
      <c r="E425" s="10" t="s">
        <v>163</v>
      </c>
      <c r="F425" s="10" t="s">
        <v>163</v>
      </c>
      <c r="G425" s="10" t="s">
        <v>163</v>
      </c>
      <c r="H425" s="10" t="s">
        <v>782</v>
      </c>
      <c r="I425" s="10" t="s">
        <v>2530</v>
      </c>
      <c r="J425" s="10" t="s">
        <v>2871</v>
      </c>
      <c r="K425" s="10" t="s">
        <v>2872</v>
      </c>
      <c r="L425" s="10" t="s">
        <v>2873</v>
      </c>
      <c r="P425" s="10" t="s">
        <v>2533</v>
      </c>
      <c r="Q425" s="10" t="s">
        <v>2534</v>
      </c>
      <c r="U425" s="10" t="s">
        <v>163</v>
      </c>
      <c r="AE425" s="10" t="s">
        <v>2874</v>
      </c>
      <c r="AX425" s="13"/>
      <c r="AZ425" s="13"/>
      <c r="BB425" s="10">
        <v>0</v>
      </c>
      <c r="BC425" s="13">
        <v>40462</v>
      </c>
      <c r="BD425" s="13"/>
      <c r="BE425" s="10">
        <v>0</v>
      </c>
      <c r="BF425" s="10">
        <v>1</v>
      </c>
      <c r="BG425" s="10">
        <v>0</v>
      </c>
      <c r="BH425" s="13"/>
      <c r="BI425" s="13"/>
      <c r="BJ425" s="13"/>
      <c r="BK425" s="10">
        <v>0</v>
      </c>
      <c r="BL425" s="10">
        <v>1</v>
      </c>
      <c r="BN425" s="10">
        <v>233</v>
      </c>
    </row>
    <row r="426" spans="1:69" x14ac:dyDescent="0.2">
      <c r="A426" s="10" t="str">
        <f>TRIM(Tabulka_Dotaz_z_SqlDivadla[[#This Row],[ID2]])</f>
        <v>01/545</v>
      </c>
      <c r="B426" s="10" t="s">
        <v>2822</v>
      </c>
      <c r="D426" s="10" t="s">
        <v>163</v>
      </c>
      <c r="E426" s="10" t="s">
        <v>163</v>
      </c>
      <c r="F426" s="10" t="s">
        <v>163</v>
      </c>
      <c r="G426" s="10" t="s">
        <v>163</v>
      </c>
      <c r="H426" s="10" t="s">
        <v>782</v>
      </c>
      <c r="I426" s="10" t="s">
        <v>2453</v>
      </c>
      <c r="J426" s="10" t="s">
        <v>2823</v>
      </c>
      <c r="K426" s="10" t="s">
        <v>2824</v>
      </c>
      <c r="L426" s="10" t="s">
        <v>2825</v>
      </c>
      <c r="P426" s="10" t="s">
        <v>2457</v>
      </c>
      <c r="Q426" s="10" t="s">
        <v>2458</v>
      </c>
      <c r="U426" s="10" t="s">
        <v>163</v>
      </c>
      <c r="AX426" s="13"/>
      <c r="AZ426" s="13"/>
      <c r="BB426" s="10">
        <v>0</v>
      </c>
      <c r="BC426" s="13">
        <v>40462</v>
      </c>
      <c r="BD426" s="13"/>
      <c r="BE426" s="10">
        <v>0</v>
      </c>
      <c r="BF426" s="10">
        <v>1</v>
      </c>
      <c r="BG426" s="10">
        <v>0</v>
      </c>
      <c r="BH426" s="13"/>
      <c r="BI426" s="13"/>
      <c r="BJ426" s="13"/>
      <c r="BK426" s="10">
        <v>0</v>
      </c>
      <c r="BL426" s="10">
        <v>0</v>
      </c>
      <c r="BN426" s="10">
        <v>234</v>
      </c>
    </row>
    <row r="427" spans="1:69" x14ac:dyDescent="0.2">
      <c r="A427" s="10" t="str">
        <f>TRIM(Tabulka_Dotaz_z_SqlDivadla[[#This Row],[ID2]])</f>
        <v>01/546</v>
      </c>
      <c r="B427" s="10" t="s">
        <v>2875</v>
      </c>
      <c r="D427" s="10" t="s">
        <v>163</v>
      </c>
      <c r="E427" s="10" t="s">
        <v>163</v>
      </c>
      <c r="F427" s="10" t="s">
        <v>163</v>
      </c>
      <c r="G427" s="10" t="s">
        <v>163</v>
      </c>
      <c r="H427" s="10" t="s">
        <v>782</v>
      </c>
      <c r="I427" s="10" t="s">
        <v>2132</v>
      </c>
      <c r="J427" s="10" t="s">
        <v>2876</v>
      </c>
      <c r="K427" s="10" t="s">
        <v>2877</v>
      </c>
      <c r="L427" s="10" t="s">
        <v>2878</v>
      </c>
      <c r="P427" s="10" t="s">
        <v>2879</v>
      </c>
      <c r="Q427" s="10" t="s">
        <v>2136</v>
      </c>
      <c r="U427" s="10" t="s">
        <v>163</v>
      </c>
      <c r="AE427" s="10" t="s">
        <v>2880</v>
      </c>
      <c r="AK427" s="10" t="s">
        <v>2881</v>
      </c>
      <c r="AX427" s="13"/>
      <c r="AZ427" s="13"/>
      <c r="BB427" s="10">
        <v>0</v>
      </c>
      <c r="BC427" s="13">
        <v>40462</v>
      </c>
      <c r="BD427" s="13"/>
      <c r="BE427" s="10">
        <v>0</v>
      </c>
      <c r="BF427" s="10">
        <v>1</v>
      </c>
      <c r="BG427" s="10">
        <v>0</v>
      </c>
      <c r="BH427" s="13"/>
      <c r="BI427" s="13"/>
      <c r="BJ427" s="13"/>
      <c r="BK427" s="10">
        <v>0</v>
      </c>
      <c r="BL427" s="10">
        <v>0</v>
      </c>
      <c r="BN427" s="10">
        <v>235</v>
      </c>
    </row>
    <row r="428" spans="1:69" x14ac:dyDescent="0.2">
      <c r="A428" s="10" t="str">
        <f>TRIM(Tabulka_Dotaz_z_SqlDivadla[[#This Row],[ID2]])</f>
        <v>01/547</v>
      </c>
      <c r="B428" s="10" t="s">
        <v>2882</v>
      </c>
      <c r="D428" s="10" t="s">
        <v>163</v>
      </c>
      <c r="E428" s="10" t="s">
        <v>163</v>
      </c>
      <c r="F428" s="10" t="s">
        <v>163</v>
      </c>
      <c r="G428" s="10" t="s">
        <v>163</v>
      </c>
      <c r="H428" s="10" t="s">
        <v>782</v>
      </c>
      <c r="I428" s="10" t="s">
        <v>2132</v>
      </c>
      <c r="J428" s="10" t="s">
        <v>2883</v>
      </c>
      <c r="K428" s="10" t="s">
        <v>2884</v>
      </c>
      <c r="L428" s="10" t="s">
        <v>2885</v>
      </c>
      <c r="P428" s="10" t="s">
        <v>2886</v>
      </c>
      <c r="Q428" s="10" t="s">
        <v>2136</v>
      </c>
      <c r="U428" s="10" t="s">
        <v>163</v>
      </c>
      <c r="AE428" s="10" t="s">
        <v>2887</v>
      </c>
      <c r="AX428" s="13"/>
      <c r="AZ428" s="13"/>
      <c r="BB428" s="10">
        <v>0</v>
      </c>
      <c r="BC428" s="13">
        <v>40462</v>
      </c>
      <c r="BD428" s="13"/>
      <c r="BE428" s="10">
        <v>0</v>
      </c>
      <c r="BF428" s="10">
        <v>1</v>
      </c>
      <c r="BG428" s="10">
        <v>0</v>
      </c>
      <c r="BH428" s="13"/>
      <c r="BI428" s="13"/>
      <c r="BJ428" s="13"/>
      <c r="BK428" s="10">
        <v>0</v>
      </c>
      <c r="BL428" s="10">
        <v>0</v>
      </c>
      <c r="BN428" s="10">
        <v>236</v>
      </c>
    </row>
    <row r="429" spans="1:69" x14ac:dyDescent="0.2">
      <c r="A429" s="10" t="str">
        <f>TRIM(Tabulka_Dotaz_z_SqlDivadla[[#This Row],[ID2]])</f>
        <v>01/548</v>
      </c>
      <c r="B429" s="10" t="s">
        <v>2888</v>
      </c>
      <c r="D429" s="10" t="s">
        <v>163</v>
      </c>
      <c r="E429" s="10" t="s">
        <v>163</v>
      </c>
      <c r="F429" s="10" t="s">
        <v>163</v>
      </c>
      <c r="G429" s="10" t="s">
        <v>163</v>
      </c>
      <c r="H429" s="10" t="s">
        <v>782</v>
      </c>
      <c r="I429" s="10" t="s">
        <v>2132</v>
      </c>
      <c r="J429" s="10" t="s">
        <v>2889</v>
      </c>
      <c r="K429" s="10" t="s">
        <v>2890</v>
      </c>
      <c r="L429" s="10" t="s">
        <v>2891</v>
      </c>
      <c r="P429" s="10" t="s">
        <v>2135</v>
      </c>
      <c r="Q429" s="10" t="s">
        <v>2136</v>
      </c>
      <c r="U429" s="10" t="s">
        <v>163</v>
      </c>
      <c r="AE429" s="10" t="s">
        <v>2892</v>
      </c>
      <c r="AX429" s="13"/>
      <c r="AZ429" s="13"/>
      <c r="BB429" s="10">
        <v>0</v>
      </c>
      <c r="BC429" s="13">
        <v>40462</v>
      </c>
      <c r="BD429" s="13"/>
      <c r="BE429" s="10">
        <v>0</v>
      </c>
      <c r="BF429" s="10">
        <v>1</v>
      </c>
      <c r="BG429" s="10">
        <v>0</v>
      </c>
      <c r="BH429" s="13"/>
      <c r="BI429" s="13"/>
      <c r="BJ429" s="13"/>
      <c r="BK429" s="10">
        <v>0</v>
      </c>
      <c r="BL429" s="10">
        <v>0</v>
      </c>
      <c r="BN429" s="10">
        <v>237</v>
      </c>
    </row>
    <row r="430" spans="1:69" x14ac:dyDescent="0.2">
      <c r="A430" s="10" t="str">
        <f>TRIM(Tabulka_Dotaz_z_SqlDivadla[[#This Row],[ID2]])</f>
        <v>01/549</v>
      </c>
      <c r="B430" s="10" t="s">
        <v>2893</v>
      </c>
      <c r="D430" s="10" t="s">
        <v>163</v>
      </c>
      <c r="E430" s="10" t="s">
        <v>163</v>
      </c>
      <c r="F430" s="10" t="s">
        <v>163</v>
      </c>
      <c r="G430" s="10" t="s">
        <v>163</v>
      </c>
      <c r="H430" s="10" t="s">
        <v>804</v>
      </c>
      <c r="I430" s="10" t="s">
        <v>2386</v>
      </c>
      <c r="J430" s="10" t="s">
        <v>2894</v>
      </c>
      <c r="K430" s="10" t="s">
        <v>2895</v>
      </c>
      <c r="L430" s="10" t="s">
        <v>2896</v>
      </c>
      <c r="P430" s="10" t="s">
        <v>2897</v>
      </c>
      <c r="Q430" s="10" t="s">
        <v>2898</v>
      </c>
      <c r="U430" s="10" t="s">
        <v>163</v>
      </c>
      <c r="AX430" s="13"/>
      <c r="AZ430" s="13"/>
      <c r="BB430" s="10">
        <v>0</v>
      </c>
      <c r="BC430" s="13">
        <v>40462</v>
      </c>
      <c r="BD430" s="13"/>
      <c r="BE430" s="10">
        <v>0</v>
      </c>
      <c r="BF430" s="10">
        <v>1</v>
      </c>
      <c r="BG430" s="10">
        <v>0</v>
      </c>
      <c r="BH430" s="13"/>
      <c r="BI430" s="13"/>
      <c r="BJ430" s="13"/>
      <c r="BK430" s="10">
        <v>0</v>
      </c>
      <c r="BL430" s="10">
        <v>0</v>
      </c>
      <c r="BN430" s="10">
        <v>238</v>
      </c>
    </row>
    <row r="431" spans="1:69" x14ac:dyDescent="0.2">
      <c r="A431" s="10" t="str">
        <f>TRIM(Tabulka_Dotaz_z_SqlDivadla[[#This Row],[ID2]])</f>
        <v>01/550</v>
      </c>
      <c r="B431" s="10" t="s">
        <v>2899</v>
      </c>
      <c r="D431" s="10" t="s">
        <v>163</v>
      </c>
      <c r="E431" s="10" t="s">
        <v>163</v>
      </c>
      <c r="F431" s="10" t="s">
        <v>163</v>
      </c>
      <c r="G431" s="10" t="s">
        <v>163</v>
      </c>
      <c r="H431" s="10" t="s">
        <v>812</v>
      </c>
      <c r="I431" s="10" t="s">
        <v>2900</v>
      </c>
      <c r="J431" s="10" t="s">
        <v>2901</v>
      </c>
      <c r="K431" s="10" t="s">
        <v>2902</v>
      </c>
      <c r="P431" s="10" t="s">
        <v>2903</v>
      </c>
      <c r="Q431" s="10" t="s">
        <v>2904</v>
      </c>
      <c r="U431" s="10" t="s">
        <v>163</v>
      </c>
      <c r="AE431" s="10" t="s">
        <v>2905</v>
      </c>
      <c r="AX431" s="13"/>
      <c r="AZ431" s="13"/>
      <c r="BB431" s="10">
        <v>0</v>
      </c>
      <c r="BC431" s="13">
        <v>40462</v>
      </c>
      <c r="BD431" s="13"/>
      <c r="BE431" s="10">
        <v>0</v>
      </c>
      <c r="BF431" s="10">
        <v>1</v>
      </c>
      <c r="BG431" s="10">
        <v>0</v>
      </c>
      <c r="BH431" s="13"/>
      <c r="BI431" s="13"/>
      <c r="BJ431" s="13"/>
      <c r="BK431" s="10">
        <v>0</v>
      </c>
      <c r="BL431" s="10">
        <v>0</v>
      </c>
      <c r="BN431" s="10">
        <v>239</v>
      </c>
    </row>
    <row r="432" spans="1:69" x14ac:dyDescent="0.2">
      <c r="A432" s="24" t="str">
        <f>TRIM(Tabulka_Dotaz_z_SqlDivadla[[#This Row],[ID2]])</f>
        <v>01/551</v>
      </c>
      <c r="B432" s="24" t="s">
        <v>2940</v>
      </c>
      <c r="C432" s="24"/>
      <c r="D432" s="24" t="s">
        <v>163</v>
      </c>
      <c r="E432" s="24" t="s">
        <v>163</v>
      </c>
      <c r="F432" s="24" t="s">
        <v>163</v>
      </c>
      <c r="G432" s="24" t="s">
        <v>163</v>
      </c>
      <c r="H432" s="24" t="s">
        <v>791</v>
      </c>
      <c r="I432" s="24" t="s">
        <v>2941</v>
      </c>
      <c r="J432" s="24" t="s">
        <v>2942</v>
      </c>
      <c r="K432" s="24" t="s">
        <v>2943</v>
      </c>
      <c r="L432" s="24" t="s">
        <v>2944</v>
      </c>
      <c r="M432" s="24"/>
      <c r="N432" s="24"/>
      <c r="O432" s="24"/>
      <c r="P432" s="24" t="s">
        <v>2945</v>
      </c>
      <c r="Q432" s="24" t="s">
        <v>2946</v>
      </c>
      <c r="R432" s="24"/>
      <c r="S432" s="24"/>
      <c r="T432" s="24"/>
      <c r="U432" s="24" t="s">
        <v>163</v>
      </c>
      <c r="V432" s="24"/>
      <c r="W432" s="24"/>
      <c r="X432" s="24"/>
      <c r="Y432" s="24"/>
      <c r="Z432" s="24"/>
      <c r="AA432" s="24"/>
      <c r="AB432" s="24"/>
      <c r="AC432" s="24"/>
      <c r="AD432" s="24"/>
      <c r="AE432" s="24" t="s">
        <v>2947</v>
      </c>
      <c r="AF432" s="24"/>
      <c r="AG432" s="24"/>
      <c r="AH432" s="24"/>
      <c r="AI432" s="24"/>
      <c r="AJ432" s="24"/>
      <c r="AK432" s="24" t="s">
        <v>2948</v>
      </c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5"/>
      <c r="AY432" s="24"/>
      <c r="AZ432" s="25"/>
      <c r="BA432" s="24"/>
      <c r="BB432" s="24">
        <v>0</v>
      </c>
      <c r="BC432" s="25">
        <v>40462</v>
      </c>
      <c r="BD432" s="25"/>
      <c r="BE432" s="24">
        <v>0</v>
      </c>
      <c r="BF432" s="24">
        <v>1</v>
      </c>
      <c r="BG432" s="24">
        <v>0</v>
      </c>
      <c r="BH432" s="25"/>
      <c r="BI432" s="25"/>
      <c r="BJ432" s="25"/>
      <c r="BK432" s="24">
        <v>0</v>
      </c>
      <c r="BL432" s="24">
        <v>0</v>
      </c>
      <c r="BM432" s="24"/>
      <c r="BN432" s="24">
        <v>240</v>
      </c>
      <c r="BO432" s="24"/>
      <c r="BP432" s="24"/>
      <c r="BQ432" s="24"/>
    </row>
    <row r="433" spans="1:69" x14ac:dyDescent="0.2">
      <c r="A433" s="24" t="str">
        <f>TRIM(Tabulka_Dotaz_z_SqlDivadla[[#This Row],[ID2]])</f>
        <v>01/552</v>
      </c>
      <c r="B433" s="24" t="s">
        <v>2949</v>
      </c>
      <c r="C433" s="24"/>
      <c r="D433" s="24" t="s">
        <v>163</v>
      </c>
      <c r="E433" s="24" t="s">
        <v>163</v>
      </c>
      <c r="F433" s="24" t="s">
        <v>163</v>
      </c>
      <c r="G433" s="24" t="s">
        <v>163</v>
      </c>
      <c r="H433" s="24" t="s">
        <v>791</v>
      </c>
      <c r="I433" s="24" t="s">
        <v>2950</v>
      </c>
      <c r="J433" s="24" t="s">
        <v>2951</v>
      </c>
      <c r="K433" s="24" t="s">
        <v>2952</v>
      </c>
      <c r="L433" s="24" t="s">
        <v>2953</v>
      </c>
      <c r="M433" s="24"/>
      <c r="N433" s="24"/>
      <c r="O433" s="24"/>
      <c r="P433" s="24" t="s">
        <v>2954</v>
      </c>
      <c r="Q433" s="24" t="s">
        <v>2955</v>
      </c>
      <c r="R433" s="24"/>
      <c r="S433" s="24"/>
      <c r="T433" s="24"/>
      <c r="U433" s="24" t="s">
        <v>163</v>
      </c>
      <c r="V433" s="24"/>
      <c r="W433" s="24"/>
      <c r="X433" s="24"/>
      <c r="Y433" s="24"/>
      <c r="Z433" s="24"/>
      <c r="AA433" s="24"/>
      <c r="AB433" s="24"/>
      <c r="AC433" s="24"/>
      <c r="AD433" s="24"/>
      <c r="AE433" s="24" t="s">
        <v>2956</v>
      </c>
      <c r="AF433" s="24"/>
      <c r="AG433" s="24"/>
      <c r="AH433" s="24"/>
      <c r="AI433" s="24"/>
      <c r="AJ433" s="24"/>
      <c r="AK433" s="24" t="s">
        <v>2957</v>
      </c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5"/>
      <c r="AY433" s="24"/>
      <c r="AZ433" s="25"/>
      <c r="BA433" s="24"/>
      <c r="BB433" s="24">
        <v>0</v>
      </c>
      <c r="BC433" s="25">
        <v>40462</v>
      </c>
      <c r="BD433" s="25"/>
      <c r="BE433" s="24">
        <v>0</v>
      </c>
      <c r="BF433" s="24">
        <v>1</v>
      </c>
      <c r="BG433" s="24">
        <v>0</v>
      </c>
      <c r="BH433" s="25"/>
      <c r="BI433" s="25"/>
      <c r="BJ433" s="25"/>
      <c r="BK433" s="24">
        <v>0</v>
      </c>
      <c r="BL433" s="24">
        <v>0</v>
      </c>
      <c r="BM433" s="24"/>
      <c r="BN433" s="24">
        <v>241</v>
      </c>
      <c r="BO433" s="24"/>
      <c r="BP433" s="24"/>
      <c r="BQ433" s="24"/>
    </row>
    <row r="434" spans="1:69" x14ac:dyDescent="0.2">
      <c r="A434" s="24" t="str">
        <f>TRIM(Tabulka_Dotaz_z_SqlDivadla[[#This Row],[ID2]])</f>
        <v>01/553</v>
      </c>
      <c r="B434" s="24" t="s">
        <v>2906</v>
      </c>
      <c r="C434" s="24"/>
      <c r="D434" s="24" t="s">
        <v>163</v>
      </c>
      <c r="E434" s="24" t="s">
        <v>163</v>
      </c>
      <c r="F434" s="24" t="s">
        <v>163</v>
      </c>
      <c r="G434" s="24" t="s">
        <v>163</v>
      </c>
      <c r="H434" s="24" t="s">
        <v>786</v>
      </c>
      <c r="I434" s="24" t="s">
        <v>1868</v>
      </c>
      <c r="J434" s="24" t="s">
        <v>2907</v>
      </c>
      <c r="K434" s="24" t="s">
        <v>2908</v>
      </c>
      <c r="L434" s="24" t="s">
        <v>2909</v>
      </c>
      <c r="M434" s="24"/>
      <c r="N434" s="24"/>
      <c r="O434" s="24"/>
      <c r="P434" s="24" t="s">
        <v>1871</v>
      </c>
      <c r="Q434" s="24" t="s">
        <v>1872</v>
      </c>
      <c r="R434" s="24"/>
      <c r="S434" s="24"/>
      <c r="T434" s="24"/>
      <c r="U434" s="24" t="s">
        <v>163</v>
      </c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 t="s">
        <v>2910</v>
      </c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5"/>
      <c r="AY434" s="24"/>
      <c r="AZ434" s="25"/>
      <c r="BA434" s="24"/>
      <c r="BB434" s="24">
        <v>0</v>
      </c>
      <c r="BC434" s="25">
        <v>40462</v>
      </c>
      <c r="BD434" s="25"/>
      <c r="BE434" s="24">
        <v>0</v>
      </c>
      <c r="BF434" s="24">
        <v>1</v>
      </c>
      <c r="BG434" s="24">
        <v>0</v>
      </c>
      <c r="BH434" s="25"/>
      <c r="BI434" s="25"/>
      <c r="BJ434" s="25"/>
      <c r="BK434" s="24">
        <v>0</v>
      </c>
      <c r="BL434" s="24">
        <v>1</v>
      </c>
      <c r="BM434" s="24"/>
      <c r="BN434" s="24">
        <v>242</v>
      </c>
      <c r="BO434" s="24"/>
      <c r="BP434" s="24"/>
      <c r="BQ434" s="24"/>
    </row>
    <row r="435" spans="1:69" x14ac:dyDescent="0.2">
      <c r="A435" s="24" t="str">
        <f>TRIM(Tabulka_Dotaz_z_SqlDivadla[[#This Row],[ID2]])</f>
        <v>01/554</v>
      </c>
      <c r="B435" s="24" t="s">
        <v>2999</v>
      </c>
      <c r="C435" s="24"/>
      <c r="D435" s="24" t="s">
        <v>163</v>
      </c>
      <c r="E435" s="24" t="s">
        <v>163</v>
      </c>
      <c r="F435" s="24" t="s">
        <v>163</v>
      </c>
      <c r="G435" s="24" t="s">
        <v>163</v>
      </c>
      <c r="H435" s="24" t="s">
        <v>786</v>
      </c>
      <c r="I435" s="24" t="s">
        <v>1868</v>
      </c>
      <c r="J435" s="24" t="s">
        <v>3000</v>
      </c>
      <c r="K435" s="24" t="s">
        <v>3001</v>
      </c>
      <c r="L435" s="24" t="s">
        <v>3002</v>
      </c>
      <c r="M435" s="24"/>
      <c r="N435" s="24"/>
      <c r="O435" s="24"/>
      <c r="P435" s="24" t="s">
        <v>3003</v>
      </c>
      <c r="Q435" s="24" t="s">
        <v>1872</v>
      </c>
      <c r="R435" s="24"/>
      <c r="S435" s="24"/>
      <c r="T435" s="24"/>
      <c r="U435" s="24" t="s">
        <v>163</v>
      </c>
      <c r="V435" s="24"/>
      <c r="W435" s="24"/>
      <c r="X435" s="24"/>
      <c r="Y435" s="24"/>
      <c r="Z435" s="24"/>
      <c r="AA435" s="24"/>
      <c r="AB435" s="24"/>
      <c r="AC435" s="24"/>
      <c r="AD435" s="24"/>
      <c r="AE435" s="24" t="s">
        <v>3004</v>
      </c>
      <c r="AF435" s="24"/>
      <c r="AG435" s="24"/>
      <c r="AH435" s="24"/>
      <c r="AI435" s="24"/>
      <c r="AJ435" s="24"/>
      <c r="AK435" s="24" t="s">
        <v>3005</v>
      </c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5"/>
      <c r="AY435" s="24"/>
      <c r="AZ435" s="25"/>
      <c r="BA435" s="24"/>
      <c r="BB435" s="24">
        <v>0</v>
      </c>
      <c r="BC435" s="25">
        <v>40462</v>
      </c>
      <c r="BD435" s="25"/>
      <c r="BE435" s="24">
        <v>0</v>
      </c>
      <c r="BF435" s="24">
        <v>1</v>
      </c>
      <c r="BG435" s="24">
        <v>0</v>
      </c>
      <c r="BH435" s="25"/>
      <c r="BI435" s="25"/>
      <c r="BJ435" s="25"/>
      <c r="BK435" s="24">
        <v>0</v>
      </c>
      <c r="BL435" s="24">
        <v>0</v>
      </c>
      <c r="BM435" s="24"/>
      <c r="BN435" s="24">
        <v>243</v>
      </c>
      <c r="BO435" s="24"/>
      <c r="BP435" s="24"/>
      <c r="BQ435" s="24"/>
    </row>
    <row r="436" spans="1:69" x14ac:dyDescent="0.2">
      <c r="A436" s="24" t="str">
        <f>TRIM(Tabulka_Dotaz_z_SqlDivadla[[#This Row],[ID2]])</f>
        <v>01/555</v>
      </c>
      <c r="B436" s="24" t="s">
        <v>3006</v>
      </c>
      <c r="C436" s="24"/>
      <c r="D436" s="24" t="s">
        <v>163</v>
      </c>
      <c r="E436" s="24" t="s">
        <v>163</v>
      </c>
      <c r="F436" s="24" t="s">
        <v>163</v>
      </c>
      <c r="G436" s="24" t="s">
        <v>163</v>
      </c>
      <c r="H436" s="24" t="s">
        <v>786</v>
      </c>
      <c r="I436" s="24" t="s">
        <v>1868</v>
      </c>
      <c r="J436" s="24" t="s">
        <v>3007</v>
      </c>
      <c r="K436" s="24" t="s">
        <v>3008</v>
      </c>
      <c r="L436" s="24" t="s">
        <v>256</v>
      </c>
      <c r="M436" s="24"/>
      <c r="N436" s="24"/>
      <c r="O436" s="24"/>
      <c r="P436" s="24" t="s">
        <v>3009</v>
      </c>
      <c r="Q436" s="24" t="s">
        <v>1872</v>
      </c>
      <c r="R436" s="24"/>
      <c r="S436" s="24"/>
      <c r="T436" s="24"/>
      <c r="U436" s="24" t="s">
        <v>163</v>
      </c>
      <c r="V436" s="24"/>
      <c r="W436" s="24"/>
      <c r="X436" s="24"/>
      <c r="Y436" s="24"/>
      <c r="Z436" s="24"/>
      <c r="AA436" s="24"/>
      <c r="AB436" s="24"/>
      <c r="AC436" s="24"/>
      <c r="AD436" s="24"/>
      <c r="AE436" s="24" t="s">
        <v>3010</v>
      </c>
      <c r="AF436" s="24"/>
      <c r="AG436" s="24"/>
      <c r="AH436" s="24"/>
      <c r="AI436" s="24"/>
      <c r="AJ436" s="24"/>
      <c r="AK436" s="24" t="s">
        <v>3011</v>
      </c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5"/>
      <c r="AY436" s="24"/>
      <c r="AZ436" s="25"/>
      <c r="BA436" s="24"/>
      <c r="BB436" s="24">
        <v>0</v>
      </c>
      <c r="BC436" s="25">
        <v>40462</v>
      </c>
      <c r="BD436" s="25"/>
      <c r="BE436" s="24">
        <v>0</v>
      </c>
      <c r="BF436" s="24">
        <v>1</v>
      </c>
      <c r="BG436" s="24">
        <v>0</v>
      </c>
      <c r="BH436" s="25"/>
      <c r="BI436" s="25"/>
      <c r="BJ436" s="25"/>
      <c r="BK436" s="24">
        <v>0</v>
      </c>
      <c r="BL436" s="24">
        <v>0</v>
      </c>
      <c r="BM436" s="24"/>
      <c r="BN436" s="24">
        <v>244</v>
      </c>
      <c r="BO436" s="24"/>
      <c r="BP436" s="24"/>
      <c r="BQ436" s="24"/>
    </row>
    <row r="437" spans="1:69" x14ac:dyDescent="0.2">
      <c r="A437" s="24" t="str">
        <f>TRIM(Tabulka_Dotaz_z_SqlDivadla[[#This Row],[ID2]])</f>
        <v>01/556</v>
      </c>
      <c r="B437" s="24" t="s">
        <v>2958</v>
      </c>
      <c r="C437" s="24"/>
      <c r="D437" s="24" t="s">
        <v>163</v>
      </c>
      <c r="E437" s="24" t="s">
        <v>163</v>
      </c>
      <c r="F437" s="24" t="s">
        <v>163</v>
      </c>
      <c r="G437" s="24" t="s">
        <v>163</v>
      </c>
      <c r="H437" s="24" t="s">
        <v>786</v>
      </c>
      <c r="I437" s="24" t="s">
        <v>1868</v>
      </c>
      <c r="J437" s="24" t="s">
        <v>2959</v>
      </c>
      <c r="K437" s="24" t="s">
        <v>2960</v>
      </c>
      <c r="L437" s="24" t="s">
        <v>2961</v>
      </c>
      <c r="M437" s="24"/>
      <c r="N437" s="24"/>
      <c r="O437" s="24"/>
      <c r="P437" s="24" t="s">
        <v>2962</v>
      </c>
      <c r="Q437" s="24" t="s">
        <v>2963</v>
      </c>
      <c r="R437" s="24"/>
      <c r="S437" s="24"/>
      <c r="T437" s="24"/>
      <c r="U437" s="24" t="s">
        <v>163</v>
      </c>
      <c r="V437" s="24"/>
      <c r="W437" s="24"/>
      <c r="X437" s="24"/>
      <c r="Y437" s="24"/>
      <c r="Z437" s="24"/>
      <c r="AA437" s="24"/>
      <c r="AB437" s="24"/>
      <c r="AC437" s="24"/>
      <c r="AD437" s="24"/>
      <c r="AE437" s="24" t="s">
        <v>2964</v>
      </c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5"/>
      <c r="AY437" s="24"/>
      <c r="AZ437" s="25"/>
      <c r="BA437" s="24"/>
      <c r="BB437" s="24">
        <v>0</v>
      </c>
      <c r="BC437" s="25">
        <v>40462</v>
      </c>
      <c r="BD437" s="25"/>
      <c r="BE437" s="24">
        <v>0</v>
      </c>
      <c r="BF437" s="24">
        <v>1</v>
      </c>
      <c r="BG437" s="24">
        <v>0</v>
      </c>
      <c r="BH437" s="25"/>
      <c r="BI437" s="25"/>
      <c r="BJ437" s="25"/>
      <c r="BK437" s="24">
        <v>0</v>
      </c>
      <c r="BL437" s="24">
        <v>0</v>
      </c>
      <c r="BM437" s="24"/>
      <c r="BN437" s="24">
        <v>245</v>
      </c>
      <c r="BO437" s="24"/>
      <c r="BP437" s="24"/>
      <c r="BQ437" s="24"/>
    </row>
    <row r="438" spans="1:69" x14ac:dyDescent="0.2">
      <c r="A438" s="24" t="str">
        <f>TRIM(Tabulka_Dotaz_z_SqlDivadla[[#This Row],[ID2]])</f>
        <v>01/557</v>
      </c>
      <c r="B438" s="24" t="s">
        <v>3012</v>
      </c>
      <c r="C438" s="24"/>
      <c r="D438" s="24" t="s">
        <v>163</v>
      </c>
      <c r="E438" s="24" t="s">
        <v>163</v>
      </c>
      <c r="F438" s="24" t="s">
        <v>163</v>
      </c>
      <c r="G438" s="24" t="s">
        <v>163</v>
      </c>
      <c r="H438" s="24" t="s">
        <v>786</v>
      </c>
      <c r="I438" s="24" t="s">
        <v>1868</v>
      </c>
      <c r="J438" s="24" t="s">
        <v>3013</v>
      </c>
      <c r="K438" s="24" t="s">
        <v>3014</v>
      </c>
      <c r="L438" s="24" t="s">
        <v>3015</v>
      </c>
      <c r="M438" s="24"/>
      <c r="N438" s="24"/>
      <c r="O438" s="24"/>
      <c r="P438" s="24" t="s">
        <v>1871</v>
      </c>
      <c r="Q438" s="24" t="s">
        <v>1872</v>
      </c>
      <c r="R438" s="24"/>
      <c r="S438" s="24"/>
      <c r="T438" s="24"/>
      <c r="U438" s="24" t="s">
        <v>163</v>
      </c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 t="s">
        <v>3016</v>
      </c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5"/>
      <c r="AY438" s="24"/>
      <c r="AZ438" s="25"/>
      <c r="BA438" s="24"/>
      <c r="BB438" s="24">
        <v>0</v>
      </c>
      <c r="BC438" s="25">
        <v>40462</v>
      </c>
      <c r="BD438" s="25"/>
      <c r="BE438" s="24">
        <v>0</v>
      </c>
      <c r="BF438" s="24">
        <v>1</v>
      </c>
      <c r="BG438" s="24">
        <v>0</v>
      </c>
      <c r="BH438" s="25"/>
      <c r="BI438" s="25"/>
      <c r="BJ438" s="25"/>
      <c r="BK438" s="24">
        <v>0</v>
      </c>
      <c r="BL438" s="24">
        <v>0</v>
      </c>
      <c r="BM438" s="24"/>
      <c r="BN438" s="24">
        <v>246</v>
      </c>
      <c r="BO438" s="24"/>
      <c r="BP438" s="24"/>
      <c r="BQ438" s="24"/>
    </row>
    <row r="439" spans="1:69" x14ac:dyDescent="0.2">
      <c r="A439" s="24" t="str">
        <f>TRIM(Tabulka_Dotaz_z_SqlDivadla[[#This Row],[ID2]])</f>
        <v>01/558</v>
      </c>
      <c r="B439" s="24" t="s">
        <v>2965</v>
      </c>
      <c r="C439" s="24"/>
      <c r="D439" s="24" t="s">
        <v>163</v>
      </c>
      <c r="E439" s="24" t="s">
        <v>163</v>
      </c>
      <c r="F439" s="24" t="s">
        <v>163</v>
      </c>
      <c r="G439" s="24" t="s">
        <v>163</v>
      </c>
      <c r="H439" s="24" t="s">
        <v>786</v>
      </c>
      <c r="I439" s="24" t="s">
        <v>1868</v>
      </c>
      <c r="J439" s="24" t="s">
        <v>2966</v>
      </c>
      <c r="K439" s="24" t="s">
        <v>2967</v>
      </c>
      <c r="L439" s="24" t="s">
        <v>2968</v>
      </c>
      <c r="M439" s="24"/>
      <c r="N439" s="24"/>
      <c r="O439" s="24"/>
      <c r="P439" s="24" t="s">
        <v>1871</v>
      </c>
      <c r="Q439" s="24" t="s">
        <v>1872</v>
      </c>
      <c r="R439" s="24"/>
      <c r="S439" s="24"/>
      <c r="T439" s="24"/>
      <c r="U439" s="24" t="s">
        <v>163</v>
      </c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 t="s">
        <v>2969</v>
      </c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5"/>
      <c r="AY439" s="24"/>
      <c r="AZ439" s="25"/>
      <c r="BA439" s="24"/>
      <c r="BB439" s="24">
        <v>0</v>
      </c>
      <c r="BC439" s="25">
        <v>40462</v>
      </c>
      <c r="BD439" s="25"/>
      <c r="BE439" s="24">
        <v>0</v>
      </c>
      <c r="BF439" s="24">
        <v>1</v>
      </c>
      <c r="BG439" s="24">
        <v>0</v>
      </c>
      <c r="BH439" s="25"/>
      <c r="BI439" s="25"/>
      <c r="BJ439" s="25"/>
      <c r="BK439" s="24">
        <v>0</v>
      </c>
      <c r="BL439" s="24">
        <v>0</v>
      </c>
      <c r="BM439" s="24"/>
      <c r="BN439" s="24">
        <v>247</v>
      </c>
      <c r="BO439" s="24"/>
      <c r="BP439" s="24"/>
      <c r="BQ439" s="24"/>
    </row>
    <row r="440" spans="1:69" x14ac:dyDescent="0.2">
      <c r="A440" s="24" t="str">
        <f>TRIM(Tabulka_Dotaz_z_SqlDivadla[[#This Row],[ID2]])</f>
        <v>01/560</v>
      </c>
      <c r="B440" s="24" t="s">
        <v>3017</v>
      </c>
      <c r="C440" s="24" t="s">
        <v>3018</v>
      </c>
      <c r="D440" s="24" t="s">
        <v>4006</v>
      </c>
      <c r="E440" s="24" t="s">
        <v>163</v>
      </c>
      <c r="F440" s="24" t="s">
        <v>163</v>
      </c>
      <c r="G440" s="24" t="s">
        <v>1714</v>
      </c>
      <c r="H440" s="24" t="s">
        <v>782</v>
      </c>
      <c r="I440" s="24" t="s">
        <v>1758</v>
      </c>
      <c r="J440" s="24" t="s">
        <v>3019</v>
      </c>
      <c r="K440" s="24" t="s">
        <v>3020</v>
      </c>
      <c r="L440" s="24" t="s">
        <v>3021</v>
      </c>
      <c r="M440" s="24"/>
      <c r="N440" s="24"/>
      <c r="O440" s="24"/>
      <c r="P440" s="24" t="s">
        <v>1761</v>
      </c>
      <c r="Q440" s="24" t="s">
        <v>3022</v>
      </c>
      <c r="R440" s="24"/>
      <c r="S440" s="24"/>
      <c r="T440" s="24"/>
      <c r="U440" s="24" t="s">
        <v>163</v>
      </c>
      <c r="V440" s="24"/>
      <c r="W440" s="24"/>
      <c r="X440" s="24" t="s">
        <v>3023</v>
      </c>
      <c r="Y440" s="24"/>
      <c r="Z440" s="24"/>
      <c r="AA440" s="24"/>
      <c r="AB440" s="24"/>
      <c r="AC440" s="24"/>
      <c r="AD440" s="24"/>
      <c r="AE440" s="24" t="s">
        <v>3024</v>
      </c>
      <c r="AF440" s="24"/>
      <c r="AG440" s="24"/>
      <c r="AH440" s="24"/>
      <c r="AI440" s="24"/>
      <c r="AJ440" s="24"/>
      <c r="AK440" s="24" t="s">
        <v>3025</v>
      </c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5"/>
      <c r="AY440" s="24"/>
      <c r="AZ440" s="25"/>
      <c r="BA440" s="24"/>
      <c r="BB440" s="24">
        <v>0</v>
      </c>
      <c r="BC440" s="25">
        <v>40462</v>
      </c>
      <c r="BD440" s="25"/>
      <c r="BE440" s="24">
        <v>0</v>
      </c>
      <c r="BF440" s="24">
        <v>1</v>
      </c>
      <c r="BG440" s="24">
        <v>0</v>
      </c>
      <c r="BH440" s="25"/>
      <c r="BI440" s="25"/>
      <c r="BJ440" s="25"/>
      <c r="BK440" s="24">
        <v>0</v>
      </c>
      <c r="BL440" s="24">
        <v>0</v>
      </c>
      <c r="BM440" s="24">
        <v>30060</v>
      </c>
      <c r="BN440" s="24">
        <v>249</v>
      </c>
      <c r="BO440" s="24"/>
      <c r="BP440" s="24"/>
      <c r="BQ440" s="24"/>
    </row>
    <row r="441" spans="1:69" x14ac:dyDescent="0.2">
      <c r="A441" s="24" t="str">
        <f>TRIM(Tabulka_Dotaz_z_SqlDivadla[[#This Row],[ID2]])</f>
        <v>01/561</v>
      </c>
      <c r="B441" s="24" t="s">
        <v>3068</v>
      </c>
      <c r="C441" s="24"/>
      <c r="D441" s="24" t="s">
        <v>4006</v>
      </c>
      <c r="E441" s="24" t="s">
        <v>163</v>
      </c>
      <c r="F441" s="24" t="s">
        <v>163</v>
      </c>
      <c r="G441" s="24" t="s">
        <v>1805</v>
      </c>
      <c r="H441" s="24" t="s">
        <v>786</v>
      </c>
      <c r="I441" s="24" t="s">
        <v>1868</v>
      </c>
      <c r="J441" s="24" t="s">
        <v>3069</v>
      </c>
      <c r="K441" s="24" t="s">
        <v>3070</v>
      </c>
      <c r="L441" s="24" t="s">
        <v>3071</v>
      </c>
      <c r="M441" s="24"/>
      <c r="N441" s="24"/>
      <c r="O441" s="24"/>
      <c r="P441" s="24" t="s">
        <v>3042</v>
      </c>
      <c r="Q441" s="24" t="s">
        <v>1872</v>
      </c>
      <c r="R441" s="24"/>
      <c r="S441" s="24"/>
      <c r="T441" s="24"/>
      <c r="U441" s="24" t="s">
        <v>163</v>
      </c>
      <c r="V441" s="24"/>
      <c r="W441" s="24"/>
      <c r="X441" s="24" t="s">
        <v>3072</v>
      </c>
      <c r="Y441" s="24"/>
      <c r="Z441" s="24"/>
      <c r="AA441" s="24"/>
      <c r="AB441" s="24"/>
      <c r="AC441" s="24"/>
      <c r="AD441" s="24"/>
      <c r="AE441" s="24" t="s">
        <v>3073</v>
      </c>
      <c r="AF441" s="24"/>
      <c r="AG441" s="24"/>
      <c r="AH441" s="24"/>
      <c r="AI441" s="24"/>
      <c r="AJ441" s="24" t="s">
        <v>3074</v>
      </c>
      <c r="AK441" s="24" t="s">
        <v>3075</v>
      </c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5"/>
      <c r="AY441" s="24"/>
      <c r="AZ441" s="25"/>
      <c r="BA441" s="24"/>
      <c r="BB441" s="24">
        <v>0</v>
      </c>
      <c r="BC441" s="25">
        <v>40462</v>
      </c>
      <c r="BD441" s="25"/>
      <c r="BE441" s="24">
        <v>0</v>
      </c>
      <c r="BF441" s="24">
        <v>1</v>
      </c>
      <c r="BG441" s="24">
        <v>0</v>
      </c>
      <c r="BH441" s="25"/>
      <c r="BI441" s="25"/>
      <c r="BJ441" s="25"/>
      <c r="BK441" s="24">
        <v>0</v>
      </c>
      <c r="BL441" s="24">
        <v>0</v>
      </c>
      <c r="BM441" s="24">
        <v>30004</v>
      </c>
      <c r="BN441" s="24">
        <v>250</v>
      </c>
      <c r="BO441" s="24"/>
      <c r="BP441" s="24"/>
      <c r="BQ441" s="24"/>
    </row>
    <row r="442" spans="1:69" x14ac:dyDescent="0.2">
      <c r="A442" s="24" t="str">
        <f>TRIM(Tabulka_Dotaz_z_SqlDivadla[[#This Row],[ID2]])</f>
        <v>01/562</v>
      </c>
      <c r="B442" s="24" t="s">
        <v>3076</v>
      </c>
      <c r="C442" s="24"/>
      <c r="D442" s="24" t="s">
        <v>163</v>
      </c>
      <c r="E442" s="24" t="s">
        <v>163</v>
      </c>
      <c r="F442" s="24" t="s">
        <v>163</v>
      </c>
      <c r="G442" s="24" t="s">
        <v>1887</v>
      </c>
      <c r="H442" s="24" t="s">
        <v>782</v>
      </c>
      <c r="I442" s="24" t="s">
        <v>1861</v>
      </c>
      <c r="J442" s="24" t="s">
        <v>3077</v>
      </c>
      <c r="K442" s="24" t="s">
        <v>3078</v>
      </c>
      <c r="L442" s="24" t="s">
        <v>3079</v>
      </c>
      <c r="M442" s="24"/>
      <c r="N442" s="24"/>
      <c r="O442" s="24"/>
      <c r="P442" s="24" t="s">
        <v>1968</v>
      </c>
      <c r="Q442" s="24" t="s">
        <v>1865</v>
      </c>
      <c r="R442" s="24"/>
      <c r="S442" s="24"/>
      <c r="T442" s="24"/>
      <c r="U442" s="24" t="s">
        <v>163</v>
      </c>
      <c r="V442" s="24"/>
      <c r="W442" s="24"/>
      <c r="X442" s="24"/>
      <c r="Y442" s="24"/>
      <c r="Z442" s="24"/>
      <c r="AA442" s="24"/>
      <c r="AB442" s="24"/>
      <c r="AC442" s="24"/>
      <c r="AD442" s="24"/>
      <c r="AE442" s="24" t="s">
        <v>3080</v>
      </c>
      <c r="AF442" s="24"/>
      <c r="AG442" s="24"/>
      <c r="AH442" s="24"/>
      <c r="AI442" s="24"/>
      <c r="AJ442" s="24"/>
      <c r="AK442" s="24" t="s">
        <v>3081</v>
      </c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5"/>
      <c r="AY442" s="24"/>
      <c r="AZ442" s="25"/>
      <c r="BA442" s="24"/>
      <c r="BB442" s="24">
        <v>0</v>
      </c>
      <c r="BC442" s="25">
        <v>40462</v>
      </c>
      <c r="BD442" s="25"/>
      <c r="BE442" s="24">
        <v>0</v>
      </c>
      <c r="BF442" s="24">
        <v>1</v>
      </c>
      <c r="BG442" s="24">
        <v>0</v>
      </c>
      <c r="BH442" s="25"/>
      <c r="BI442" s="25"/>
      <c r="BJ442" s="25"/>
      <c r="BK442" s="24">
        <v>0</v>
      </c>
      <c r="BL442" s="24">
        <v>0</v>
      </c>
      <c r="BM442" s="24"/>
      <c r="BN442" s="24">
        <v>251</v>
      </c>
      <c r="BO442" s="24"/>
      <c r="BP442" s="24"/>
      <c r="BQ442" s="24"/>
    </row>
    <row r="443" spans="1:69" x14ac:dyDescent="0.2">
      <c r="A443" s="24" t="str">
        <f>TRIM(Tabulka_Dotaz_z_SqlDivadla[[#This Row],[ID2]])</f>
        <v>01/563</v>
      </c>
      <c r="B443" s="24" t="s">
        <v>3082</v>
      </c>
      <c r="C443" s="24" t="s">
        <v>1898</v>
      </c>
      <c r="D443" s="24" t="s">
        <v>163</v>
      </c>
      <c r="E443" s="24" t="s">
        <v>163</v>
      </c>
      <c r="F443" s="24" t="s">
        <v>163</v>
      </c>
      <c r="G443" s="24" t="s">
        <v>1887</v>
      </c>
      <c r="H443" s="24" t="s">
        <v>782</v>
      </c>
      <c r="I443" s="24" t="s">
        <v>1673</v>
      </c>
      <c r="J443" s="24" t="s">
        <v>3083</v>
      </c>
      <c r="K443" s="24" t="s">
        <v>3084</v>
      </c>
      <c r="L443" s="24" t="s">
        <v>3085</v>
      </c>
      <c r="M443" s="24"/>
      <c r="N443" s="24"/>
      <c r="O443" s="24"/>
      <c r="P443" s="24" t="s">
        <v>1687</v>
      </c>
      <c r="Q443" s="24" t="s">
        <v>1688</v>
      </c>
      <c r="R443" s="24"/>
      <c r="S443" s="24"/>
      <c r="T443" s="24"/>
      <c r="U443" s="24" t="s">
        <v>163</v>
      </c>
      <c r="V443" s="24"/>
      <c r="W443" s="24"/>
      <c r="X443" s="24"/>
      <c r="Y443" s="24"/>
      <c r="Z443" s="24"/>
      <c r="AA443" s="24"/>
      <c r="AB443" s="24"/>
      <c r="AC443" s="24"/>
      <c r="AD443" s="24"/>
      <c r="AE443" s="24" t="s">
        <v>3086</v>
      </c>
      <c r="AF443" s="24"/>
      <c r="AG443" s="24"/>
      <c r="AH443" s="24"/>
      <c r="AI443" s="24"/>
      <c r="AJ443" s="24"/>
      <c r="AK443" s="24" t="s">
        <v>866</v>
      </c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5"/>
      <c r="AY443" s="24"/>
      <c r="AZ443" s="25"/>
      <c r="BA443" s="24"/>
      <c r="BB443" s="24">
        <v>0</v>
      </c>
      <c r="BC443" s="25">
        <v>40462</v>
      </c>
      <c r="BD443" s="25"/>
      <c r="BE443" s="24">
        <v>0</v>
      </c>
      <c r="BF443" s="24">
        <v>1</v>
      </c>
      <c r="BG443" s="24">
        <v>0</v>
      </c>
      <c r="BH443" s="25"/>
      <c r="BI443" s="25"/>
      <c r="BJ443" s="25"/>
      <c r="BK443" s="24">
        <v>0</v>
      </c>
      <c r="BL443" s="24">
        <v>1</v>
      </c>
      <c r="BM443" s="24"/>
      <c r="BN443" s="24">
        <v>252</v>
      </c>
      <c r="BO443" s="24"/>
      <c r="BP443" s="24"/>
      <c r="BQ443" s="24"/>
    </row>
    <row r="444" spans="1:69" x14ac:dyDescent="0.2">
      <c r="A444" s="24" t="str">
        <f>TRIM(Tabulka_Dotaz_z_SqlDivadla[[#This Row],[ID2]])</f>
        <v>01/564</v>
      </c>
      <c r="B444" s="24" t="s">
        <v>3087</v>
      </c>
      <c r="C444" s="24"/>
      <c r="D444" s="24" t="s">
        <v>163</v>
      </c>
      <c r="E444" s="24" t="s">
        <v>163</v>
      </c>
      <c r="F444" s="24" t="s">
        <v>163</v>
      </c>
      <c r="G444" s="24" t="s">
        <v>1887</v>
      </c>
      <c r="H444" s="24" t="s">
        <v>782</v>
      </c>
      <c r="I444" s="24" t="s">
        <v>1673</v>
      </c>
      <c r="J444" s="24" t="s">
        <v>3088</v>
      </c>
      <c r="K444" s="24" t="s">
        <v>3089</v>
      </c>
      <c r="L444" s="24" t="s">
        <v>2048</v>
      </c>
      <c r="M444" s="24"/>
      <c r="N444" s="24"/>
      <c r="O444" s="24"/>
      <c r="P444" s="24" t="s">
        <v>1687</v>
      </c>
      <c r="Q444" s="24" t="s">
        <v>1688</v>
      </c>
      <c r="R444" s="24"/>
      <c r="S444" s="24"/>
      <c r="T444" s="24"/>
      <c r="U444" s="24" t="s">
        <v>163</v>
      </c>
      <c r="V444" s="24"/>
      <c r="W444" s="24"/>
      <c r="X444" s="24" t="s">
        <v>3090</v>
      </c>
      <c r="Y444" s="24"/>
      <c r="Z444" s="24"/>
      <c r="AA444" s="24"/>
      <c r="AB444" s="24"/>
      <c r="AC444" s="24"/>
      <c r="AD444" s="24"/>
      <c r="AE444" s="24" t="s">
        <v>3091</v>
      </c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5"/>
      <c r="AY444" s="24"/>
      <c r="AZ444" s="25"/>
      <c r="BA444" s="24"/>
      <c r="BB444" s="24">
        <v>0</v>
      </c>
      <c r="BC444" s="25">
        <v>40462</v>
      </c>
      <c r="BD444" s="25"/>
      <c r="BE444" s="24">
        <v>0</v>
      </c>
      <c r="BF444" s="24">
        <v>1</v>
      </c>
      <c r="BG444" s="24">
        <v>0</v>
      </c>
      <c r="BH444" s="25"/>
      <c r="BI444" s="25"/>
      <c r="BJ444" s="25"/>
      <c r="BK444" s="24">
        <v>0</v>
      </c>
      <c r="BL444" s="24">
        <v>0</v>
      </c>
      <c r="BM444" s="24"/>
      <c r="BN444" s="24">
        <v>253</v>
      </c>
      <c r="BO444" s="24"/>
      <c r="BP444" s="24"/>
      <c r="BQ444" s="24"/>
    </row>
    <row r="445" spans="1:69" x14ac:dyDescent="0.2">
      <c r="A445" s="24" t="str">
        <f>TRIM(Tabulka_Dotaz_z_SqlDivadla[[#This Row],[ID2]])</f>
        <v>01/565</v>
      </c>
      <c r="B445" s="24" t="s">
        <v>3123</v>
      </c>
      <c r="C445" s="24" t="s">
        <v>3124</v>
      </c>
      <c r="D445" s="24" t="s">
        <v>163</v>
      </c>
      <c r="E445" s="24" t="s">
        <v>163</v>
      </c>
      <c r="F445" s="24" t="s">
        <v>163</v>
      </c>
      <c r="G445" s="24" t="s">
        <v>1887</v>
      </c>
      <c r="H445" s="24" t="s">
        <v>782</v>
      </c>
      <c r="I445" s="24" t="s">
        <v>1673</v>
      </c>
      <c r="J445" s="24" t="s">
        <v>3125</v>
      </c>
      <c r="K445" s="24" t="s">
        <v>3126</v>
      </c>
      <c r="L445" s="24" t="s">
        <v>3127</v>
      </c>
      <c r="M445" s="24"/>
      <c r="N445" s="24"/>
      <c r="O445" s="24"/>
      <c r="P445" s="24" t="s">
        <v>1687</v>
      </c>
      <c r="Q445" s="24" t="s">
        <v>1688</v>
      </c>
      <c r="R445" s="24"/>
      <c r="S445" s="24"/>
      <c r="T445" s="24"/>
      <c r="U445" s="24" t="s">
        <v>163</v>
      </c>
      <c r="V445" s="24"/>
      <c r="W445" s="24"/>
      <c r="X445" s="24" t="s">
        <v>3128</v>
      </c>
      <c r="Y445" s="24"/>
      <c r="Z445" s="24"/>
      <c r="AA445" s="24"/>
      <c r="AB445" s="24"/>
      <c r="AC445" s="24"/>
      <c r="AD445" s="24"/>
      <c r="AE445" s="24" t="s">
        <v>3129</v>
      </c>
      <c r="AF445" s="24"/>
      <c r="AG445" s="24"/>
      <c r="AH445" s="24"/>
      <c r="AI445" s="24"/>
      <c r="AJ445" s="24"/>
      <c r="AK445" s="24" t="s">
        <v>3130</v>
      </c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5"/>
      <c r="AY445" s="24"/>
      <c r="AZ445" s="25"/>
      <c r="BA445" s="24"/>
      <c r="BB445" s="24">
        <v>0</v>
      </c>
      <c r="BC445" s="25">
        <v>40462</v>
      </c>
      <c r="BD445" s="25"/>
      <c r="BE445" s="24">
        <v>0</v>
      </c>
      <c r="BF445" s="24">
        <v>1</v>
      </c>
      <c r="BG445" s="24">
        <v>0</v>
      </c>
      <c r="BH445" s="25"/>
      <c r="BI445" s="25"/>
      <c r="BJ445" s="25"/>
      <c r="BK445" s="24">
        <v>0</v>
      </c>
      <c r="BL445" s="24">
        <v>0</v>
      </c>
      <c r="BM445" s="24"/>
      <c r="BN445" s="24">
        <v>254</v>
      </c>
      <c r="BO445" s="24"/>
      <c r="BP445" s="24"/>
      <c r="BQ445" s="24"/>
    </row>
    <row r="446" spans="1:69" x14ac:dyDescent="0.2">
      <c r="A446" s="24" t="str">
        <f>TRIM(Tabulka_Dotaz_z_SqlDivadla[[#This Row],[ID2]])</f>
        <v>01/566</v>
      </c>
      <c r="B446" s="24" t="s">
        <v>3131</v>
      </c>
      <c r="C446" s="24"/>
      <c r="D446" s="24" t="s">
        <v>163</v>
      </c>
      <c r="E446" s="24" t="s">
        <v>163</v>
      </c>
      <c r="F446" s="24" t="s">
        <v>163</v>
      </c>
      <c r="G446" s="24" t="s">
        <v>1737</v>
      </c>
      <c r="H446" s="24" t="s">
        <v>782</v>
      </c>
      <c r="I446" s="24" t="s">
        <v>1673</v>
      </c>
      <c r="J446" s="24" t="s">
        <v>3132</v>
      </c>
      <c r="K446" s="24" t="s">
        <v>3133</v>
      </c>
      <c r="L446" s="24" t="s">
        <v>2717</v>
      </c>
      <c r="M446" s="24"/>
      <c r="N446" s="24"/>
      <c r="O446" s="24"/>
      <c r="P446" s="24" t="s">
        <v>1687</v>
      </c>
      <c r="Q446" s="24" t="s">
        <v>1688</v>
      </c>
      <c r="R446" s="24"/>
      <c r="S446" s="24"/>
      <c r="T446" s="24"/>
      <c r="U446" s="24" t="s">
        <v>163</v>
      </c>
      <c r="V446" s="24"/>
      <c r="W446" s="24"/>
      <c r="X446" s="24"/>
      <c r="Y446" s="24"/>
      <c r="Z446" s="24"/>
      <c r="AA446" s="24"/>
      <c r="AB446" s="24"/>
      <c r="AC446" s="24"/>
      <c r="AD446" s="24"/>
      <c r="AE446" s="24" t="s">
        <v>2718</v>
      </c>
      <c r="AF446" s="24"/>
      <c r="AG446" s="24"/>
      <c r="AH446" s="24"/>
      <c r="AI446" s="24"/>
      <c r="AJ446" s="24" t="s">
        <v>3134</v>
      </c>
      <c r="AK446" s="24" t="s">
        <v>3135</v>
      </c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5"/>
      <c r="AY446" s="24"/>
      <c r="AZ446" s="25"/>
      <c r="BA446" s="24"/>
      <c r="BB446" s="24">
        <v>0</v>
      </c>
      <c r="BC446" s="25">
        <v>40462</v>
      </c>
      <c r="BD446" s="25"/>
      <c r="BE446" s="24">
        <v>0</v>
      </c>
      <c r="BF446" s="24">
        <v>1</v>
      </c>
      <c r="BG446" s="24">
        <v>0</v>
      </c>
      <c r="BH446" s="25"/>
      <c r="BI446" s="25"/>
      <c r="BJ446" s="25"/>
      <c r="BK446" s="24">
        <v>0</v>
      </c>
      <c r="BL446" s="24">
        <v>0</v>
      </c>
      <c r="BM446" s="24"/>
      <c r="BN446" s="24">
        <v>255</v>
      </c>
      <c r="BO446" s="24"/>
      <c r="BP446" s="24"/>
      <c r="BQ446" s="24"/>
    </row>
    <row r="447" spans="1:69" x14ac:dyDescent="0.2">
      <c r="A447" s="24" t="str">
        <f>TRIM(Tabulka_Dotaz_z_SqlDivadla[[#This Row],[ID2]])</f>
        <v>01/567</v>
      </c>
      <c r="B447" s="24" t="s">
        <v>3163</v>
      </c>
      <c r="C447" s="24"/>
      <c r="D447" s="24" t="s">
        <v>163</v>
      </c>
      <c r="E447" s="24" t="s">
        <v>163</v>
      </c>
      <c r="F447" s="24" t="s">
        <v>163</v>
      </c>
      <c r="G447" s="24" t="s">
        <v>2315</v>
      </c>
      <c r="H447" s="24" t="s">
        <v>782</v>
      </c>
      <c r="I447" s="24" t="s">
        <v>1823</v>
      </c>
      <c r="J447" s="24" t="s">
        <v>3164</v>
      </c>
      <c r="K447" s="24" t="s">
        <v>3165</v>
      </c>
      <c r="L447" s="24" t="s">
        <v>3166</v>
      </c>
      <c r="M447" s="24"/>
      <c r="N447" s="24"/>
      <c r="O447" s="24"/>
      <c r="P447" s="24" t="s">
        <v>1752</v>
      </c>
      <c r="Q447" s="24" t="s">
        <v>1753</v>
      </c>
      <c r="R447" s="24"/>
      <c r="S447" s="24"/>
      <c r="T447" s="24"/>
      <c r="U447" s="24" t="s">
        <v>163</v>
      </c>
      <c r="V447" s="24"/>
      <c r="W447" s="24"/>
      <c r="X447" s="24"/>
      <c r="Y447" s="24"/>
      <c r="Z447" s="24"/>
      <c r="AA447" s="24"/>
      <c r="AB447" s="24"/>
      <c r="AC447" s="24"/>
      <c r="AD447" s="24"/>
      <c r="AE447" s="24" t="s">
        <v>3167</v>
      </c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5"/>
      <c r="AY447" s="24"/>
      <c r="AZ447" s="25"/>
      <c r="BA447" s="24"/>
      <c r="BB447" s="24">
        <v>0</v>
      </c>
      <c r="BC447" s="25">
        <v>40462</v>
      </c>
      <c r="BD447" s="25"/>
      <c r="BE447" s="24">
        <v>0</v>
      </c>
      <c r="BF447" s="24">
        <v>1</v>
      </c>
      <c r="BG447" s="24">
        <v>0</v>
      </c>
      <c r="BH447" s="25"/>
      <c r="BI447" s="25"/>
      <c r="BJ447" s="25"/>
      <c r="BK447" s="24">
        <v>0</v>
      </c>
      <c r="BL447" s="24">
        <v>0</v>
      </c>
      <c r="BM447" s="24"/>
      <c r="BN447" s="24">
        <v>256</v>
      </c>
      <c r="BO447" s="24"/>
      <c r="BP447" s="24"/>
      <c r="BQ447" s="24"/>
    </row>
    <row r="448" spans="1:69" x14ac:dyDescent="0.2">
      <c r="A448" s="24" t="str">
        <f>TRIM(Tabulka_Dotaz_z_SqlDivadla[[#This Row],[ID2]])</f>
        <v>01/568</v>
      </c>
      <c r="B448" s="24" t="s">
        <v>3168</v>
      </c>
      <c r="C448" s="24"/>
      <c r="D448" s="24" t="s">
        <v>163</v>
      </c>
      <c r="E448" s="24" t="s">
        <v>163</v>
      </c>
      <c r="F448" s="24" t="s">
        <v>163</v>
      </c>
      <c r="G448" s="24" t="s">
        <v>1887</v>
      </c>
      <c r="H448" s="24" t="s">
        <v>782</v>
      </c>
      <c r="I448" s="24" t="s">
        <v>2530</v>
      </c>
      <c r="J448" s="24" t="s">
        <v>3169</v>
      </c>
      <c r="K448" s="24" t="s">
        <v>3170</v>
      </c>
      <c r="L448" s="24" t="s">
        <v>3171</v>
      </c>
      <c r="M448" s="24"/>
      <c r="N448" s="24"/>
      <c r="O448" s="24"/>
      <c r="P448" s="24" t="s">
        <v>2533</v>
      </c>
      <c r="Q448" s="24" t="s">
        <v>2534</v>
      </c>
      <c r="R448" s="24"/>
      <c r="S448" s="24"/>
      <c r="T448" s="24"/>
      <c r="U448" s="24" t="s">
        <v>163</v>
      </c>
      <c r="V448" s="24"/>
      <c r="W448" s="24"/>
      <c r="X448" s="24"/>
      <c r="Y448" s="24"/>
      <c r="Z448" s="24"/>
      <c r="AA448" s="24"/>
      <c r="AB448" s="24"/>
      <c r="AC448" s="24"/>
      <c r="AD448" s="24"/>
      <c r="AE448" s="24" t="s">
        <v>3172</v>
      </c>
      <c r="AF448" s="24"/>
      <c r="AG448" s="24"/>
      <c r="AH448" s="24"/>
      <c r="AI448" s="24"/>
      <c r="AJ448" s="24"/>
      <c r="AK448" s="24" t="s">
        <v>3173</v>
      </c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5"/>
      <c r="AY448" s="24"/>
      <c r="AZ448" s="25"/>
      <c r="BA448" s="24"/>
      <c r="BB448" s="24">
        <v>0</v>
      </c>
      <c r="BC448" s="25">
        <v>40462</v>
      </c>
      <c r="BD448" s="25"/>
      <c r="BE448" s="24">
        <v>0</v>
      </c>
      <c r="BF448" s="24">
        <v>1</v>
      </c>
      <c r="BG448" s="24">
        <v>0</v>
      </c>
      <c r="BH448" s="25"/>
      <c r="BI448" s="25"/>
      <c r="BJ448" s="25"/>
      <c r="BK448" s="24">
        <v>0</v>
      </c>
      <c r="BL448" s="24">
        <v>0</v>
      </c>
      <c r="BM448" s="24"/>
      <c r="BN448" s="24">
        <v>257</v>
      </c>
      <c r="BO448" s="24"/>
      <c r="BP448" s="24"/>
      <c r="BQ448" s="24"/>
    </row>
    <row r="449" spans="1:69" x14ac:dyDescent="0.2">
      <c r="A449" s="24" t="str">
        <f>TRIM(Tabulka_Dotaz_z_SqlDivadla[[#This Row],[ID2]])</f>
        <v>01/569</v>
      </c>
      <c r="B449" s="24" t="s">
        <v>2970</v>
      </c>
      <c r="C449" s="24" t="s">
        <v>2971</v>
      </c>
      <c r="D449" s="24" t="s">
        <v>163</v>
      </c>
      <c r="E449" s="24" t="s">
        <v>163</v>
      </c>
      <c r="F449" s="24" t="s">
        <v>163</v>
      </c>
      <c r="G449" s="24" t="s">
        <v>1737</v>
      </c>
      <c r="H449" s="24" t="s">
        <v>782</v>
      </c>
      <c r="I449" s="24" t="s">
        <v>2530</v>
      </c>
      <c r="J449" s="24" t="s">
        <v>2972</v>
      </c>
      <c r="K449" s="24" t="s">
        <v>2973</v>
      </c>
      <c r="L449" s="24" t="s">
        <v>2819</v>
      </c>
      <c r="M449" s="24"/>
      <c r="N449" s="24"/>
      <c r="O449" s="24"/>
      <c r="P449" s="24" t="s">
        <v>2533</v>
      </c>
      <c r="Q449" s="24" t="s">
        <v>2534</v>
      </c>
      <c r="R449" s="24"/>
      <c r="S449" s="24"/>
      <c r="T449" s="24"/>
      <c r="U449" s="24" t="s">
        <v>163</v>
      </c>
      <c r="V449" s="24"/>
      <c r="W449" s="24"/>
      <c r="X449" s="24" t="s">
        <v>2974</v>
      </c>
      <c r="Y449" s="24"/>
      <c r="Z449" s="24"/>
      <c r="AA449" s="24"/>
      <c r="AB449" s="24"/>
      <c r="AC449" s="24"/>
      <c r="AD449" s="24"/>
      <c r="AE449" s="24" t="s">
        <v>2975</v>
      </c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5"/>
      <c r="AY449" s="24"/>
      <c r="AZ449" s="25"/>
      <c r="BA449" s="24"/>
      <c r="BB449" s="24">
        <v>0</v>
      </c>
      <c r="BC449" s="25">
        <v>40462</v>
      </c>
      <c r="BD449" s="25"/>
      <c r="BE449" s="24">
        <v>0</v>
      </c>
      <c r="BF449" s="24">
        <v>1</v>
      </c>
      <c r="BG449" s="24">
        <v>0</v>
      </c>
      <c r="BH449" s="25"/>
      <c r="BI449" s="25"/>
      <c r="BJ449" s="25"/>
      <c r="BK449" s="24">
        <v>0</v>
      </c>
      <c r="BL449" s="24">
        <v>0</v>
      </c>
      <c r="BM449" s="24"/>
      <c r="BN449" s="24">
        <v>258</v>
      </c>
      <c r="BO449" s="24"/>
      <c r="BP449" s="24"/>
      <c r="BQ449" s="24"/>
    </row>
    <row r="450" spans="1:69" x14ac:dyDescent="0.2">
      <c r="A450" s="24" t="str">
        <f>TRIM(Tabulka_Dotaz_z_SqlDivadla[[#This Row],[ID2]])</f>
        <v>01/570</v>
      </c>
      <c r="B450" s="24" t="s">
        <v>3026</v>
      </c>
      <c r="C450" s="24"/>
      <c r="D450" s="24" t="s">
        <v>163</v>
      </c>
      <c r="E450" s="24" t="s">
        <v>163</v>
      </c>
      <c r="F450" s="24" t="s">
        <v>163</v>
      </c>
      <c r="G450" s="24" t="s">
        <v>1737</v>
      </c>
      <c r="H450" s="24" t="s">
        <v>782</v>
      </c>
      <c r="I450" s="24" t="s">
        <v>1673</v>
      </c>
      <c r="J450" s="24" t="s">
        <v>3027</v>
      </c>
      <c r="K450" s="24" t="s">
        <v>3028</v>
      </c>
      <c r="L450" s="24" t="s">
        <v>2221</v>
      </c>
      <c r="M450" s="24"/>
      <c r="N450" s="24"/>
      <c r="O450" s="24"/>
      <c r="P450" s="24" t="s">
        <v>1687</v>
      </c>
      <c r="Q450" s="24" t="s">
        <v>1688</v>
      </c>
      <c r="R450" s="24"/>
      <c r="S450" s="24"/>
      <c r="T450" s="24"/>
      <c r="U450" s="24" t="s">
        <v>163</v>
      </c>
      <c r="V450" s="24"/>
      <c r="W450" s="24"/>
      <c r="X450" s="24"/>
      <c r="Y450" s="24"/>
      <c r="Z450" s="24"/>
      <c r="AA450" s="24"/>
      <c r="AB450" s="24"/>
      <c r="AC450" s="24"/>
      <c r="AD450" s="24"/>
      <c r="AE450" s="24" t="s">
        <v>3029</v>
      </c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5"/>
      <c r="AY450" s="24"/>
      <c r="AZ450" s="25"/>
      <c r="BA450" s="24"/>
      <c r="BB450" s="24">
        <v>0</v>
      </c>
      <c r="BC450" s="25">
        <v>40462</v>
      </c>
      <c r="BD450" s="25"/>
      <c r="BE450" s="24">
        <v>0</v>
      </c>
      <c r="BF450" s="24">
        <v>1</v>
      </c>
      <c r="BG450" s="24">
        <v>0</v>
      </c>
      <c r="BH450" s="25"/>
      <c r="BI450" s="25"/>
      <c r="BJ450" s="25"/>
      <c r="BK450" s="24">
        <v>0</v>
      </c>
      <c r="BL450" s="24">
        <v>0</v>
      </c>
      <c r="BM450" s="24"/>
      <c r="BN450" s="24">
        <v>259</v>
      </c>
      <c r="BO450" s="24"/>
      <c r="BP450" s="24"/>
      <c r="BQ450" s="24"/>
    </row>
    <row r="451" spans="1:69" x14ac:dyDescent="0.2">
      <c r="A451" s="24" t="str">
        <f>TRIM(Tabulka_Dotaz_z_SqlDivadla[[#This Row],[ID2]])</f>
        <v>01/571</v>
      </c>
      <c r="B451" s="24" t="s">
        <v>3174</v>
      </c>
      <c r="C451" s="24" t="s">
        <v>3175</v>
      </c>
      <c r="D451" s="24" t="s">
        <v>163</v>
      </c>
      <c r="E451" s="24" t="s">
        <v>163</v>
      </c>
      <c r="F451" s="24" t="s">
        <v>163</v>
      </c>
      <c r="G451" s="24" t="s">
        <v>1887</v>
      </c>
      <c r="H451" s="24" t="s">
        <v>782</v>
      </c>
      <c r="I451" s="24" t="s">
        <v>2530</v>
      </c>
      <c r="J451" s="24" t="s">
        <v>3176</v>
      </c>
      <c r="K451" s="24" t="s">
        <v>3177</v>
      </c>
      <c r="L451" s="24" t="s">
        <v>3178</v>
      </c>
      <c r="M451" s="24"/>
      <c r="N451" s="24"/>
      <c r="O451" s="24"/>
      <c r="P451" s="24" t="s">
        <v>2533</v>
      </c>
      <c r="Q451" s="24" t="s">
        <v>2534</v>
      </c>
      <c r="R451" s="24"/>
      <c r="S451" s="24"/>
      <c r="T451" s="24"/>
      <c r="U451" s="24" t="s">
        <v>163</v>
      </c>
      <c r="V451" s="24"/>
      <c r="W451" s="24"/>
      <c r="X451" s="24" t="s">
        <v>3179</v>
      </c>
      <c r="Y451" s="24"/>
      <c r="Z451" s="24"/>
      <c r="AA451" s="24"/>
      <c r="AB451" s="24"/>
      <c r="AC451" s="24"/>
      <c r="AD451" s="24"/>
      <c r="AE451" s="24" t="s">
        <v>3180</v>
      </c>
      <c r="AF451" s="24"/>
      <c r="AG451" s="24"/>
      <c r="AH451" s="24"/>
      <c r="AI451" s="24"/>
      <c r="AJ451" s="24"/>
      <c r="AK451" s="24" t="s">
        <v>3181</v>
      </c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5"/>
      <c r="AY451" s="24"/>
      <c r="AZ451" s="25"/>
      <c r="BA451" s="24"/>
      <c r="BB451" s="24">
        <v>0</v>
      </c>
      <c r="BC451" s="25">
        <v>40462</v>
      </c>
      <c r="BD451" s="25"/>
      <c r="BE451" s="24">
        <v>0</v>
      </c>
      <c r="BF451" s="24">
        <v>1</v>
      </c>
      <c r="BG451" s="24">
        <v>0</v>
      </c>
      <c r="BH451" s="25"/>
      <c r="BI451" s="25"/>
      <c r="BJ451" s="25"/>
      <c r="BK451" s="24">
        <v>0</v>
      </c>
      <c r="BL451" s="24">
        <v>0</v>
      </c>
      <c r="BM451" s="24"/>
      <c r="BN451" s="24">
        <v>260</v>
      </c>
      <c r="BO451" s="24"/>
      <c r="BP451" s="24"/>
      <c r="BQ451" s="24"/>
    </row>
    <row r="452" spans="1:69" x14ac:dyDescent="0.2">
      <c r="A452" s="24" t="str">
        <f>TRIM(Tabulka_Dotaz_z_SqlDivadla[[#This Row],[ID2]])</f>
        <v>01/572</v>
      </c>
      <c r="B452" s="24" t="s">
        <v>3030</v>
      </c>
      <c r="C452" s="24"/>
      <c r="D452" s="24" t="s">
        <v>163</v>
      </c>
      <c r="E452" s="24" t="s">
        <v>163</v>
      </c>
      <c r="F452" s="24" t="s">
        <v>163</v>
      </c>
      <c r="G452" s="24" t="s">
        <v>1737</v>
      </c>
      <c r="H452" s="24" t="s">
        <v>782</v>
      </c>
      <c r="I452" s="24" t="s">
        <v>2132</v>
      </c>
      <c r="J452" s="24" t="s">
        <v>3031</v>
      </c>
      <c r="K452" s="24" t="s">
        <v>3032</v>
      </c>
      <c r="L452" s="24" t="s">
        <v>2134</v>
      </c>
      <c r="M452" s="24"/>
      <c r="N452" s="24"/>
      <c r="O452" s="24"/>
      <c r="P452" s="24" t="s">
        <v>2886</v>
      </c>
      <c r="Q452" s="24" t="s">
        <v>2136</v>
      </c>
      <c r="R452" s="24"/>
      <c r="S452" s="24"/>
      <c r="T452" s="24"/>
      <c r="U452" s="24" t="s">
        <v>163</v>
      </c>
      <c r="V452" s="24"/>
      <c r="W452" s="24"/>
      <c r="X452" s="24"/>
      <c r="Y452" s="24"/>
      <c r="Z452" s="24"/>
      <c r="AA452" s="24"/>
      <c r="AB452" s="24"/>
      <c r="AC452" s="24"/>
      <c r="AD452" s="24"/>
      <c r="AE452" s="24" t="s">
        <v>3033</v>
      </c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5"/>
      <c r="AY452" s="24"/>
      <c r="AZ452" s="25"/>
      <c r="BA452" s="24"/>
      <c r="BB452" s="24">
        <v>0</v>
      </c>
      <c r="BC452" s="25">
        <v>40462</v>
      </c>
      <c r="BD452" s="25"/>
      <c r="BE452" s="24">
        <v>0</v>
      </c>
      <c r="BF452" s="24">
        <v>1</v>
      </c>
      <c r="BG452" s="24">
        <v>0</v>
      </c>
      <c r="BH452" s="25"/>
      <c r="BI452" s="25"/>
      <c r="BJ452" s="25"/>
      <c r="BK452" s="24">
        <v>0</v>
      </c>
      <c r="BL452" s="24">
        <v>1</v>
      </c>
      <c r="BM452" s="24"/>
      <c r="BN452" s="24">
        <v>261</v>
      </c>
      <c r="BO452" s="24"/>
      <c r="BP452" s="24"/>
      <c r="BQ452" s="24"/>
    </row>
    <row r="453" spans="1:69" x14ac:dyDescent="0.2">
      <c r="A453" s="24" t="str">
        <f>TRIM(Tabulka_Dotaz_z_SqlDivadla[[#This Row],[ID2]])</f>
        <v>01/573</v>
      </c>
      <c r="B453" s="24" t="s">
        <v>3034</v>
      </c>
      <c r="C453" s="24"/>
      <c r="D453" s="24" t="s">
        <v>3206</v>
      </c>
      <c r="E453" s="24" t="s">
        <v>163</v>
      </c>
      <c r="F453" s="24" t="s">
        <v>163</v>
      </c>
      <c r="G453" s="24" t="s">
        <v>1849</v>
      </c>
      <c r="H453" s="24" t="s">
        <v>782</v>
      </c>
      <c r="I453" s="24" t="s">
        <v>1673</v>
      </c>
      <c r="J453" s="24" t="s">
        <v>3035</v>
      </c>
      <c r="K453" s="24" t="s">
        <v>3036</v>
      </c>
      <c r="L453" s="24" t="s">
        <v>2107</v>
      </c>
      <c r="M453" s="24"/>
      <c r="N453" s="24"/>
      <c r="O453" s="24"/>
      <c r="P453" s="24" t="s">
        <v>1687</v>
      </c>
      <c r="Q453" s="24" t="s">
        <v>1688</v>
      </c>
      <c r="R453" s="24"/>
      <c r="S453" s="24"/>
      <c r="T453" s="24"/>
      <c r="U453" s="24" t="s">
        <v>163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 t="s">
        <v>3037</v>
      </c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5"/>
      <c r="AY453" s="24"/>
      <c r="AZ453" s="25"/>
      <c r="BA453" s="24"/>
      <c r="BB453" s="24">
        <v>0</v>
      </c>
      <c r="BC453" s="25">
        <v>40462</v>
      </c>
      <c r="BD453" s="25"/>
      <c r="BE453" s="24">
        <v>0</v>
      </c>
      <c r="BF453" s="24">
        <v>1</v>
      </c>
      <c r="BG453" s="24">
        <v>0</v>
      </c>
      <c r="BH453" s="25"/>
      <c r="BI453" s="25"/>
      <c r="BJ453" s="25"/>
      <c r="BK453" s="24">
        <v>0</v>
      </c>
      <c r="BL453" s="24">
        <v>0</v>
      </c>
      <c r="BM453" s="24"/>
      <c r="BN453" s="24">
        <v>262</v>
      </c>
      <c r="BO453" s="24"/>
      <c r="BP453" s="24"/>
      <c r="BQ453" s="24"/>
    </row>
    <row r="454" spans="1:69" x14ac:dyDescent="0.2">
      <c r="A454" s="24" t="str">
        <f>TRIM(Tabulka_Dotaz_z_SqlDivadla[[#This Row],[ID2]])</f>
        <v>01/574</v>
      </c>
      <c r="B454" s="24" t="s">
        <v>3038</v>
      </c>
      <c r="C454" s="24"/>
      <c r="D454" s="24" t="s">
        <v>163</v>
      </c>
      <c r="E454" s="24" t="s">
        <v>163</v>
      </c>
      <c r="F454" s="24" t="s">
        <v>163</v>
      </c>
      <c r="G454" s="24" t="s">
        <v>2315</v>
      </c>
      <c r="H454" s="24" t="s">
        <v>786</v>
      </c>
      <c r="I454" s="24" t="s">
        <v>1868</v>
      </c>
      <c r="J454" s="24" t="s">
        <v>3039</v>
      </c>
      <c r="K454" s="24" t="s">
        <v>3040</v>
      </c>
      <c r="L454" s="24" t="s">
        <v>3041</v>
      </c>
      <c r="M454" s="24"/>
      <c r="N454" s="24"/>
      <c r="O454" s="24"/>
      <c r="P454" s="24" t="s">
        <v>3042</v>
      </c>
      <c r="Q454" s="24" t="s">
        <v>1872</v>
      </c>
      <c r="R454" s="24"/>
      <c r="S454" s="24"/>
      <c r="T454" s="24"/>
      <c r="U454" s="24" t="s">
        <v>163</v>
      </c>
      <c r="V454" s="24"/>
      <c r="W454" s="24"/>
      <c r="X454" s="24"/>
      <c r="Y454" s="24"/>
      <c r="Z454" s="24"/>
      <c r="AA454" s="24"/>
      <c r="AB454" s="24"/>
      <c r="AC454" s="24"/>
      <c r="AD454" s="24"/>
      <c r="AE454" s="24" t="s">
        <v>3043</v>
      </c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5"/>
      <c r="AY454" s="24"/>
      <c r="AZ454" s="25"/>
      <c r="BA454" s="24"/>
      <c r="BB454" s="24">
        <v>0</v>
      </c>
      <c r="BC454" s="25">
        <v>40462</v>
      </c>
      <c r="BD454" s="25"/>
      <c r="BE454" s="24">
        <v>0</v>
      </c>
      <c r="BF454" s="24">
        <v>1</v>
      </c>
      <c r="BG454" s="24">
        <v>0</v>
      </c>
      <c r="BH454" s="25"/>
      <c r="BI454" s="25"/>
      <c r="BJ454" s="25"/>
      <c r="BK454" s="24">
        <v>0</v>
      </c>
      <c r="BL454" s="24">
        <v>0</v>
      </c>
      <c r="BM454" s="24"/>
      <c r="BN454" s="24">
        <v>263</v>
      </c>
      <c r="BO454" s="24"/>
      <c r="BP454" s="24"/>
      <c r="BQ454" s="24"/>
    </row>
    <row r="455" spans="1:69" x14ac:dyDescent="0.2">
      <c r="A455" s="24" t="str">
        <f>TRIM(Tabulka_Dotaz_z_SqlDivadla[[#This Row],[ID2]])</f>
        <v>01/575</v>
      </c>
      <c r="B455" s="24" t="s">
        <v>3182</v>
      </c>
      <c r="C455" s="24" t="s">
        <v>3183</v>
      </c>
      <c r="D455" s="24" t="s">
        <v>3206</v>
      </c>
      <c r="E455" s="24" t="s">
        <v>163</v>
      </c>
      <c r="F455" s="24" t="s">
        <v>163</v>
      </c>
      <c r="G455" s="24" t="s">
        <v>1849</v>
      </c>
      <c r="H455" s="24" t="s">
        <v>782</v>
      </c>
      <c r="I455" s="24" t="s">
        <v>1673</v>
      </c>
      <c r="J455" s="24" t="s">
        <v>3184</v>
      </c>
      <c r="K455" s="24" t="s">
        <v>3185</v>
      </c>
      <c r="L455" s="24" t="s">
        <v>1852</v>
      </c>
      <c r="M455" s="24"/>
      <c r="N455" s="24"/>
      <c r="O455" s="24"/>
      <c r="P455" s="24" t="s">
        <v>1687</v>
      </c>
      <c r="Q455" s="24" t="s">
        <v>1688</v>
      </c>
      <c r="R455" s="24"/>
      <c r="S455" s="24"/>
      <c r="T455" s="24"/>
      <c r="U455" s="24" t="s">
        <v>163</v>
      </c>
      <c r="V455" s="24"/>
      <c r="W455" s="24"/>
      <c r="X455" s="24"/>
      <c r="Y455" s="24"/>
      <c r="Z455" s="24"/>
      <c r="AA455" s="24"/>
      <c r="AB455" s="24"/>
      <c r="AC455" s="24"/>
      <c r="AD455" s="24"/>
      <c r="AE455" s="24" t="s">
        <v>3186</v>
      </c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5"/>
      <c r="AY455" s="24"/>
      <c r="AZ455" s="25"/>
      <c r="BA455" s="24"/>
      <c r="BB455" s="24">
        <v>0</v>
      </c>
      <c r="BC455" s="25">
        <v>40462</v>
      </c>
      <c r="BD455" s="25"/>
      <c r="BE455" s="24">
        <v>0</v>
      </c>
      <c r="BF455" s="24">
        <v>1</v>
      </c>
      <c r="BG455" s="24">
        <v>0</v>
      </c>
      <c r="BH455" s="25"/>
      <c r="BI455" s="25"/>
      <c r="BJ455" s="25"/>
      <c r="BK455" s="24">
        <v>0</v>
      </c>
      <c r="BL455" s="24">
        <v>0</v>
      </c>
      <c r="BM455" s="24"/>
      <c r="BN455" s="24">
        <v>264</v>
      </c>
      <c r="BO455" s="24"/>
      <c r="BP455" s="24"/>
      <c r="BQ455" s="24"/>
    </row>
    <row r="456" spans="1:69" x14ac:dyDescent="0.2">
      <c r="A456" s="24" t="str">
        <f>TRIM(Tabulka_Dotaz_z_SqlDivadla[[#This Row],[ID2]])</f>
        <v>01/576</v>
      </c>
      <c r="B456" s="24" t="s">
        <v>3187</v>
      </c>
      <c r="C456" s="24"/>
      <c r="D456" s="24" t="s">
        <v>163</v>
      </c>
      <c r="E456" s="24" t="s">
        <v>163</v>
      </c>
      <c r="F456" s="24" t="s">
        <v>163</v>
      </c>
      <c r="G456" s="24" t="s">
        <v>2315</v>
      </c>
      <c r="H456" s="24" t="s">
        <v>786</v>
      </c>
      <c r="I456" s="24" t="s">
        <v>1868</v>
      </c>
      <c r="J456" s="24" t="s">
        <v>3188</v>
      </c>
      <c r="K456" s="24" t="s">
        <v>3189</v>
      </c>
      <c r="L456" s="24" t="s">
        <v>3190</v>
      </c>
      <c r="M456" s="24"/>
      <c r="N456" s="24"/>
      <c r="O456" s="24"/>
      <c r="P456" s="24" t="s">
        <v>1871</v>
      </c>
      <c r="Q456" s="24" t="s">
        <v>1872</v>
      </c>
      <c r="R456" s="24"/>
      <c r="S456" s="24"/>
      <c r="T456" s="24"/>
      <c r="U456" s="24" t="s">
        <v>163</v>
      </c>
      <c r="V456" s="24"/>
      <c r="W456" s="24"/>
      <c r="X456" s="24"/>
      <c r="Y456" s="24"/>
      <c r="Z456" s="24"/>
      <c r="AA456" s="24"/>
      <c r="AB456" s="24"/>
      <c r="AC456" s="24"/>
      <c r="AD456" s="24"/>
      <c r="AE456" s="24" t="s">
        <v>3191</v>
      </c>
      <c r="AF456" s="24"/>
      <c r="AG456" s="24"/>
      <c r="AH456" s="24"/>
      <c r="AI456" s="24"/>
      <c r="AJ456" s="24"/>
      <c r="AK456" s="24" t="s">
        <v>3192</v>
      </c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5"/>
      <c r="AY456" s="24"/>
      <c r="AZ456" s="25"/>
      <c r="BA456" s="24"/>
      <c r="BB456" s="24">
        <v>0</v>
      </c>
      <c r="BC456" s="25">
        <v>40462</v>
      </c>
      <c r="BD456" s="25"/>
      <c r="BE456" s="24">
        <v>0</v>
      </c>
      <c r="BF456" s="24">
        <v>1</v>
      </c>
      <c r="BG456" s="24">
        <v>0</v>
      </c>
      <c r="BH456" s="25"/>
      <c r="BI456" s="25"/>
      <c r="BJ456" s="25"/>
      <c r="BK456" s="24">
        <v>0</v>
      </c>
      <c r="BL456" s="24">
        <v>0</v>
      </c>
      <c r="BM456" s="24"/>
      <c r="BN456" s="24">
        <v>265</v>
      </c>
      <c r="BO456" s="24"/>
      <c r="BP456" s="24"/>
      <c r="BQ456" s="24"/>
    </row>
    <row r="457" spans="1:69" x14ac:dyDescent="0.2">
      <c r="A457" s="24" t="str">
        <f>TRIM(Tabulka_Dotaz_z_SqlDivadla[[#This Row],[ID2]])</f>
        <v>01/577</v>
      </c>
      <c r="B457" s="24" t="s">
        <v>3193</v>
      </c>
      <c r="C457" s="24"/>
      <c r="D457" s="24" t="s">
        <v>163</v>
      </c>
      <c r="E457" s="24" t="s">
        <v>163</v>
      </c>
      <c r="F457" s="24" t="s">
        <v>163</v>
      </c>
      <c r="G457" s="24" t="s">
        <v>1887</v>
      </c>
      <c r="H457" s="24" t="s">
        <v>782</v>
      </c>
      <c r="I457" s="24" t="s">
        <v>2111</v>
      </c>
      <c r="J457" s="24" t="s">
        <v>3194</v>
      </c>
      <c r="K457" s="24" t="s">
        <v>3195</v>
      </c>
      <c r="L457" s="24" t="s">
        <v>3196</v>
      </c>
      <c r="M457" s="24"/>
      <c r="N457" s="24"/>
      <c r="O457" s="24"/>
      <c r="P457" s="24" t="s">
        <v>2114</v>
      </c>
      <c r="Q457" s="24" t="s">
        <v>2057</v>
      </c>
      <c r="R457" s="24"/>
      <c r="S457" s="24"/>
      <c r="T457" s="24"/>
      <c r="U457" s="24" t="s">
        <v>163</v>
      </c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5"/>
      <c r="AY457" s="24"/>
      <c r="AZ457" s="25"/>
      <c r="BA457" s="24"/>
      <c r="BB457" s="24">
        <v>0</v>
      </c>
      <c r="BC457" s="25">
        <v>40462</v>
      </c>
      <c r="BD457" s="25"/>
      <c r="BE457" s="24">
        <v>0</v>
      </c>
      <c r="BF457" s="24">
        <v>1</v>
      </c>
      <c r="BG457" s="24">
        <v>0</v>
      </c>
      <c r="BH457" s="25"/>
      <c r="BI457" s="25"/>
      <c r="BJ457" s="25"/>
      <c r="BK457" s="24">
        <v>0</v>
      </c>
      <c r="BL457" s="24">
        <v>0</v>
      </c>
      <c r="BM457" s="24"/>
      <c r="BN457" s="24">
        <v>266</v>
      </c>
      <c r="BO457" s="24"/>
      <c r="BP457" s="24"/>
      <c r="BQ457" s="24"/>
    </row>
    <row r="458" spans="1:69" x14ac:dyDescent="0.2">
      <c r="A458" s="24" t="str">
        <f>TRIM(Tabulka_Dotaz_z_SqlDivadla[[#This Row],[ID2]])</f>
        <v>01/578</v>
      </c>
      <c r="B458" s="24" t="s">
        <v>3197</v>
      </c>
      <c r="C458" s="24" t="s">
        <v>3198</v>
      </c>
      <c r="D458" s="24" t="s">
        <v>3206</v>
      </c>
      <c r="E458" s="24" t="s">
        <v>163</v>
      </c>
      <c r="F458" s="24" t="s">
        <v>163</v>
      </c>
      <c r="G458" s="24" t="s">
        <v>1849</v>
      </c>
      <c r="H458" s="24" t="s">
        <v>782</v>
      </c>
      <c r="I458" s="24" t="s">
        <v>2453</v>
      </c>
      <c r="J458" s="24" t="s">
        <v>3199</v>
      </c>
      <c r="K458" s="24" t="s">
        <v>3200</v>
      </c>
      <c r="L458" s="24" t="s">
        <v>3201</v>
      </c>
      <c r="M458" s="24"/>
      <c r="N458" s="24"/>
      <c r="O458" s="24"/>
      <c r="P458" s="24" t="s">
        <v>3202</v>
      </c>
      <c r="Q458" s="24" t="s">
        <v>2458</v>
      </c>
      <c r="R458" s="24"/>
      <c r="S458" s="24"/>
      <c r="T458" s="24"/>
      <c r="U458" s="24" t="s">
        <v>163</v>
      </c>
      <c r="V458" s="24"/>
      <c r="W458" s="24"/>
      <c r="X458" s="24" t="s">
        <v>3203</v>
      </c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5"/>
      <c r="AY458" s="24"/>
      <c r="AZ458" s="25"/>
      <c r="BA458" s="24"/>
      <c r="BB458" s="24">
        <v>0</v>
      </c>
      <c r="BC458" s="25">
        <v>40462</v>
      </c>
      <c r="BD458" s="25"/>
      <c r="BE458" s="24">
        <v>0</v>
      </c>
      <c r="BF458" s="24">
        <v>1</v>
      </c>
      <c r="BG458" s="24">
        <v>0</v>
      </c>
      <c r="BH458" s="25"/>
      <c r="BI458" s="25"/>
      <c r="BJ458" s="25"/>
      <c r="BK458" s="24">
        <v>0</v>
      </c>
      <c r="BL458" s="24">
        <v>0</v>
      </c>
      <c r="BM458" s="24"/>
      <c r="BN458" s="24">
        <v>267</v>
      </c>
      <c r="BO458" s="24"/>
      <c r="BP458" s="24"/>
      <c r="BQ458" s="24"/>
    </row>
    <row r="459" spans="1:69" x14ac:dyDescent="0.2">
      <c r="A459" s="24" t="str">
        <f>TRIM(Tabulka_Dotaz_z_SqlDivadla[[#This Row],[ID2]])</f>
        <v>01/579</v>
      </c>
      <c r="B459" s="24" t="s">
        <v>3232</v>
      </c>
      <c r="C459" s="24" t="s">
        <v>3233</v>
      </c>
      <c r="D459" s="24" t="s">
        <v>163</v>
      </c>
      <c r="E459" s="24" t="s">
        <v>163</v>
      </c>
      <c r="F459" s="24" t="s">
        <v>163</v>
      </c>
      <c r="G459" s="24" t="s">
        <v>163</v>
      </c>
      <c r="H459" s="24" t="s">
        <v>782</v>
      </c>
      <c r="I459" s="24" t="s">
        <v>1673</v>
      </c>
      <c r="J459" s="24" t="s">
        <v>3234</v>
      </c>
      <c r="K459" s="24" t="s">
        <v>3235</v>
      </c>
      <c r="L459" s="24" t="s">
        <v>3236</v>
      </c>
      <c r="M459" s="24"/>
      <c r="N459" s="24"/>
      <c r="O459" s="24"/>
      <c r="P459" s="24" t="s">
        <v>1687</v>
      </c>
      <c r="Q459" s="24" t="s">
        <v>1688</v>
      </c>
      <c r="R459" s="24"/>
      <c r="S459" s="24"/>
      <c r="T459" s="24"/>
      <c r="U459" s="24" t="s">
        <v>163</v>
      </c>
      <c r="V459" s="24"/>
      <c r="W459" s="24"/>
      <c r="X459" s="24" t="s">
        <v>3237</v>
      </c>
      <c r="Y459" s="24"/>
      <c r="Z459" s="24"/>
      <c r="AA459" s="24"/>
      <c r="AB459" s="24"/>
      <c r="AC459" s="24"/>
      <c r="AD459" s="24"/>
      <c r="AE459" s="24" t="s">
        <v>3238</v>
      </c>
      <c r="AF459" s="24"/>
      <c r="AG459" s="24"/>
      <c r="AH459" s="24"/>
      <c r="AI459" s="24"/>
      <c r="AJ459" s="24"/>
      <c r="AK459" s="24" t="s">
        <v>3239</v>
      </c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5"/>
      <c r="AY459" s="24"/>
      <c r="AZ459" s="25"/>
      <c r="BA459" s="24"/>
      <c r="BB459" s="24">
        <v>0</v>
      </c>
      <c r="BC459" s="25">
        <v>40462</v>
      </c>
      <c r="BD459" s="25"/>
      <c r="BE459" s="24">
        <v>0</v>
      </c>
      <c r="BF459" s="24">
        <v>1</v>
      </c>
      <c r="BG459" s="24">
        <v>0</v>
      </c>
      <c r="BH459" s="25"/>
      <c r="BI459" s="25"/>
      <c r="BJ459" s="25"/>
      <c r="BK459" s="24">
        <v>0</v>
      </c>
      <c r="BL459" s="24">
        <v>0</v>
      </c>
      <c r="BM459" s="24"/>
      <c r="BN459" s="24">
        <v>268</v>
      </c>
      <c r="BO459" s="24"/>
      <c r="BP459" s="24"/>
      <c r="BQ459" s="24"/>
    </row>
    <row r="460" spans="1:69" x14ac:dyDescent="0.2">
      <c r="A460" s="24" t="str">
        <f>TRIM(Tabulka_Dotaz_z_SqlDivadla[[#This Row],[ID2]])</f>
        <v>01/581</v>
      </c>
      <c r="B460" s="24" t="s">
        <v>3240</v>
      </c>
      <c r="C460" s="24"/>
      <c r="D460" s="24" t="s">
        <v>3206</v>
      </c>
      <c r="E460" s="24" t="s">
        <v>163</v>
      </c>
      <c r="F460" s="24" t="s">
        <v>163</v>
      </c>
      <c r="G460" s="24" t="s">
        <v>1849</v>
      </c>
      <c r="H460" s="24" t="s">
        <v>786</v>
      </c>
      <c r="I460" s="24" t="s">
        <v>1868</v>
      </c>
      <c r="J460" s="24" t="s">
        <v>3241</v>
      </c>
      <c r="K460" s="24" t="s">
        <v>3242</v>
      </c>
      <c r="L460" s="24" t="s">
        <v>3243</v>
      </c>
      <c r="M460" s="24"/>
      <c r="N460" s="24"/>
      <c r="O460" s="24"/>
      <c r="P460" s="24" t="s">
        <v>1871</v>
      </c>
      <c r="Q460" s="24" t="s">
        <v>1872</v>
      </c>
      <c r="R460" s="24"/>
      <c r="S460" s="24"/>
      <c r="T460" s="24"/>
      <c r="U460" s="24" t="s">
        <v>163</v>
      </c>
      <c r="V460" s="24"/>
      <c r="W460" s="24"/>
      <c r="X460" s="24" t="s">
        <v>3244</v>
      </c>
      <c r="Y460" s="24"/>
      <c r="Z460" s="24"/>
      <c r="AA460" s="24"/>
      <c r="AB460" s="24"/>
      <c r="AC460" s="24"/>
      <c r="AD460" s="24"/>
      <c r="AE460" s="24" t="s">
        <v>3245</v>
      </c>
      <c r="AF460" s="24"/>
      <c r="AG460" s="24"/>
      <c r="AH460" s="24"/>
      <c r="AI460" s="24"/>
      <c r="AJ460" s="24"/>
      <c r="AK460" s="24" t="s">
        <v>3246</v>
      </c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5"/>
      <c r="AY460" s="24"/>
      <c r="AZ460" s="25"/>
      <c r="BA460" s="24"/>
      <c r="BB460" s="24">
        <v>0</v>
      </c>
      <c r="BC460" s="25">
        <v>40462</v>
      </c>
      <c r="BD460" s="25"/>
      <c r="BE460" s="24">
        <v>0</v>
      </c>
      <c r="BF460" s="24">
        <v>1</v>
      </c>
      <c r="BG460" s="24">
        <v>0</v>
      </c>
      <c r="BH460" s="25"/>
      <c r="BI460" s="25"/>
      <c r="BJ460" s="25"/>
      <c r="BK460" s="24">
        <v>0</v>
      </c>
      <c r="BL460" s="24">
        <v>0</v>
      </c>
      <c r="BM460" s="24"/>
      <c r="BN460" s="24">
        <v>270</v>
      </c>
      <c r="BO460" s="24"/>
      <c r="BP460" s="24"/>
      <c r="BQ460" s="24"/>
    </row>
    <row r="461" spans="1:69" x14ac:dyDescent="0.2">
      <c r="A461" s="24" t="str">
        <f>TRIM(Tabulka_Dotaz_z_SqlDivadla[[#This Row],[ID2]])</f>
        <v>01/583</v>
      </c>
      <c r="B461" s="24" t="s">
        <v>3247</v>
      </c>
      <c r="C461" s="24" t="s">
        <v>3248</v>
      </c>
      <c r="D461" s="24" t="s">
        <v>163</v>
      </c>
      <c r="E461" s="24" t="s">
        <v>163</v>
      </c>
      <c r="F461" s="24" t="s">
        <v>163</v>
      </c>
      <c r="G461" s="24" t="s">
        <v>1737</v>
      </c>
      <c r="H461" s="24" t="s">
        <v>794</v>
      </c>
      <c r="I461" s="24" t="s">
        <v>2213</v>
      </c>
      <c r="J461" s="24" t="s">
        <v>3249</v>
      </c>
      <c r="K461" s="24" t="s">
        <v>3250</v>
      </c>
      <c r="L461" s="24" t="s">
        <v>3251</v>
      </c>
      <c r="M461" s="24"/>
      <c r="N461" s="24"/>
      <c r="O461" s="24"/>
      <c r="P461" s="24" t="s">
        <v>3252</v>
      </c>
      <c r="Q461" s="24" t="s">
        <v>2217</v>
      </c>
      <c r="R461" s="24"/>
      <c r="S461" s="24"/>
      <c r="T461" s="24"/>
      <c r="U461" s="24" t="s">
        <v>163</v>
      </c>
      <c r="V461" s="24"/>
      <c r="W461" s="24"/>
      <c r="X461" s="24" t="s">
        <v>3253</v>
      </c>
      <c r="Y461" s="24"/>
      <c r="Z461" s="24"/>
      <c r="AA461" s="24"/>
      <c r="AB461" s="24"/>
      <c r="AC461" s="24"/>
      <c r="AD461" s="24"/>
      <c r="AE461" s="24" t="s">
        <v>3254</v>
      </c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5"/>
      <c r="AY461" s="24"/>
      <c r="AZ461" s="25"/>
      <c r="BA461" s="24"/>
      <c r="BB461" s="24">
        <v>0</v>
      </c>
      <c r="BC461" s="25">
        <v>40462</v>
      </c>
      <c r="BD461" s="25"/>
      <c r="BE461" s="24">
        <v>0</v>
      </c>
      <c r="BF461" s="24">
        <v>1</v>
      </c>
      <c r="BG461" s="24">
        <v>0</v>
      </c>
      <c r="BH461" s="25"/>
      <c r="BI461" s="25"/>
      <c r="BJ461" s="25"/>
      <c r="BK461" s="24">
        <v>0</v>
      </c>
      <c r="BL461" s="24">
        <v>1</v>
      </c>
      <c r="BM461" s="24"/>
      <c r="BN461" s="24">
        <v>272</v>
      </c>
      <c r="BO461" s="24"/>
      <c r="BP461" s="24"/>
      <c r="BQ461" s="24"/>
    </row>
    <row r="462" spans="1:69" x14ac:dyDescent="0.2">
      <c r="A462" s="24" t="str">
        <f>TRIM(Tabulka_Dotaz_z_SqlDivadla[[#This Row],[ID2]])</f>
        <v>01/584</v>
      </c>
      <c r="B462" s="24" t="s">
        <v>2377</v>
      </c>
      <c r="C462" s="24" t="s">
        <v>2378</v>
      </c>
      <c r="D462" s="24" t="s">
        <v>163</v>
      </c>
      <c r="E462" s="24" t="s">
        <v>163</v>
      </c>
      <c r="F462" s="24" t="s">
        <v>163</v>
      </c>
      <c r="G462" s="24" t="s">
        <v>1887</v>
      </c>
      <c r="H462" s="24" t="s">
        <v>782</v>
      </c>
      <c r="I462" s="24" t="s">
        <v>1673</v>
      </c>
      <c r="J462" s="24" t="s">
        <v>1940</v>
      </c>
      <c r="K462" s="24" t="s">
        <v>1941</v>
      </c>
      <c r="L462" s="24" t="s">
        <v>1942</v>
      </c>
      <c r="M462" s="24"/>
      <c r="N462" s="24"/>
      <c r="O462" s="24"/>
      <c r="P462" s="24" t="s">
        <v>1687</v>
      </c>
      <c r="Q462" s="24" t="s">
        <v>1688</v>
      </c>
      <c r="R462" s="24"/>
      <c r="S462" s="24"/>
      <c r="T462" s="24"/>
      <c r="U462" s="24" t="s">
        <v>163</v>
      </c>
      <c r="V462" s="24"/>
      <c r="W462" s="24"/>
      <c r="X462" s="24" t="s">
        <v>2379</v>
      </c>
      <c r="Y462" s="24"/>
      <c r="Z462" s="24"/>
      <c r="AA462" s="24"/>
      <c r="AB462" s="24"/>
      <c r="AC462" s="24"/>
      <c r="AD462" s="24"/>
      <c r="AE462" s="24" t="s">
        <v>2380</v>
      </c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5"/>
      <c r="AY462" s="24"/>
      <c r="AZ462" s="25"/>
      <c r="BA462" s="24"/>
      <c r="BB462" s="24">
        <v>0</v>
      </c>
      <c r="BC462" s="25">
        <v>40462</v>
      </c>
      <c r="BD462" s="25"/>
      <c r="BE462" s="24">
        <v>0</v>
      </c>
      <c r="BF462" s="24">
        <v>1</v>
      </c>
      <c r="BG462" s="24">
        <v>0</v>
      </c>
      <c r="BH462" s="25"/>
      <c r="BI462" s="25"/>
      <c r="BJ462" s="25"/>
      <c r="BK462" s="24">
        <v>0</v>
      </c>
      <c r="BL462" s="24">
        <v>0</v>
      </c>
      <c r="BM462" s="24"/>
      <c r="BN462" s="24">
        <v>273</v>
      </c>
      <c r="BO462" s="24"/>
      <c r="BP462" s="24"/>
      <c r="BQ462" s="24"/>
    </row>
    <row r="463" spans="1:69" x14ac:dyDescent="0.2">
      <c r="A463" s="24" t="str">
        <f>TRIM(Tabulka_Dotaz_z_SqlDivadla[[#This Row],[ID2]])</f>
        <v>01/585</v>
      </c>
      <c r="B463" s="24" t="s">
        <v>3255</v>
      </c>
      <c r="C463" s="24" t="s">
        <v>3256</v>
      </c>
      <c r="D463" s="24" t="s">
        <v>163</v>
      </c>
      <c r="E463" s="24" t="s">
        <v>163</v>
      </c>
      <c r="F463" s="24" t="s">
        <v>163</v>
      </c>
      <c r="G463" s="24" t="s">
        <v>1737</v>
      </c>
      <c r="H463" s="24" t="s">
        <v>782</v>
      </c>
      <c r="I463" s="24" t="s">
        <v>2111</v>
      </c>
      <c r="J463" s="24" t="s">
        <v>3257</v>
      </c>
      <c r="K463" s="24" t="s">
        <v>3258</v>
      </c>
      <c r="L463" s="24" t="s">
        <v>3259</v>
      </c>
      <c r="M463" s="24"/>
      <c r="N463" s="24"/>
      <c r="O463" s="24"/>
      <c r="P463" s="24" t="s">
        <v>3260</v>
      </c>
      <c r="Q463" s="24" t="s">
        <v>2057</v>
      </c>
      <c r="R463" s="24"/>
      <c r="S463" s="24"/>
      <c r="T463" s="24"/>
      <c r="U463" s="24" t="s">
        <v>163</v>
      </c>
      <c r="V463" s="24"/>
      <c r="W463" s="24"/>
      <c r="X463" s="24" t="s">
        <v>3261</v>
      </c>
      <c r="Y463" s="24"/>
      <c r="Z463" s="24"/>
      <c r="AA463" s="24"/>
      <c r="AB463" s="24"/>
      <c r="AC463" s="24"/>
      <c r="AD463" s="24"/>
      <c r="AE463" s="24" t="s">
        <v>3262</v>
      </c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5"/>
      <c r="AY463" s="24"/>
      <c r="AZ463" s="25">
        <v>1</v>
      </c>
      <c r="BA463" s="24"/>
      <c r="BB463" s="24">
        <v>0</v>
      </c>
      <c r="BC463" s="25">
        <v>40463</v>
      </c>
      <c r="BD463" s="25"/>
      <c r="BE463" s="24">
        <v>0</v>
      </c>
      <c r="BF463" s="24">
        <v>1</v>
      </c>
      <c r="BG463" s="24">
        <v>0</v>
      </c>
      <c r="BH463" s="25"/>
      <c r="BI463" s="25"/>
      <c r="BJ463" s="25"/>
      <c r="BK463" s="24">
        <v>0</v>
      </c>
      <c r="BL463" s="24">
        <v>0</v>
      </c>
      <c r="BM463" s="24"/>
      <c r="BN463" s="24">
        <v>274</v>
      </c>
      <c r="BO463" s="24"/>
      <c r="BP463" s="24"/>
      <c r="BQ463" s="24"/>
    </row>
    <row r="464" spans="1:69" x14ac:dyDescent="0.2">
      <c r="A464" s="24" t="str">
        <f>TRIM(Tabulka_Dotaz_z_SqlDivadla[[#This Row],[ID2]])</f>
        <v>01/600</v>
      </c>
      <c r="B464" s="24" t="s">
        <v>7386</v>
      </c>
      <c r="C464" s="24"/>
      <c r="D464" s="24"/>
      <c r="E464" s="24"/>
      <c r="F464" s="24"/>
      <c r="G464" s="24" t="s">
        <v>1849</v>
      </c>
      <c r="H464" s="24" t="s">
        <v>782</v>
      </c>
      <c r="I464" s="24"/>
      <c r="J464" s="24" t="s">
        <v>7387</v>
      </c>
      <c r="K464" s="24" t="s">
        <v>7388</v>
      </c>
      <c r="L464" s="24" t="s">
        <v>7389</v>
      </c>
      <c r="M464" s="24"/>
      <c r="N464" s="24"/>
      <c r="O464" s="24"/>
      <c r="P464" s="24" t="s">
        <v>2543</v>
      </c>
      <c r="Q464" s="24" t="s">
        <v>7390</v>
      </c>
      <c r="R464" s="24" t="s">
        <v>7357</v>
      </c>
      <c r="S464" s="24"/>
      <c r="T464" s="24"/>
      <c r="U464" s="24"/>
      <c r="V464" s="24"/>
      <c r="W464" s="24" t="s">
        <v>7391</v>
      </c>
      <c r="X464" s="24" t="s">
        <v>7360</v>
      </c>
      <c r="Y464" s="24"/>
      <c r="Z464" s="24"/>
      <c r="AA464" s="24"/>
      <c r="AB464" s="24"/>
      <c r="AC464" s="24"/>
      <c r="AD464" s="24"/>
      <c r="AE464" s="24" t="s">
        <v>7363</v>
      </c>
      <c r="AF464" s="24"/>
      <c r="AG464" s="24"/>
      <c r="AH464" s="24"/>
      <c r="AI464" s="24" t="s">
        <v>7364</v>
      </c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5"/>
      <c r="AY464" s="24"/>
      <c r="AZ464" s="25"/>
      <c r="BA464" s="24"/>
      <c r="BB464" s="24">
        <v>0</v>
      </c>
      <c r="BC464" s="25">
        <v>40618</v>
      </c>
      <c r="BD464" s="25">
        <v>1</v>
      </c>
      <c r="BE464" s="24">
        <v>0</v>
      </c>
      <c r="BF464" s="24">
        <v>0</v>
      </c>
      <c r="BG464" s="24">
        <v>0</v>
      </c>
      <c r="BH464" s="25">
        <v>1</v>
      </c>
      <c r="BI464" s="25">
        <v>1</v>
      </c>
      <c r="BJ464" s="25">
        <v>1</v>
      </c>
      <c r="BK464" s="24">
        <v>0</v>
      </c>
      <c r="BL464" s="24">
        <v>0</v>
      </c>
      <c r="BM464" s="24"/>
      <c r="BN464" s="24">
        <v>0</v>
      </c>
      <c r="BO464" s="24">
        <v>0</v>
      </c>
      <c r="BP464" s="24">
        <v>0</v>
      </c>
      <c r="BQ464" s="24">
        <v>0</v>
      </c>
    </row>
    <row r="465" spans="1:69" x14ac:dyDescent="0.2">
      <c r="A465" s="24" t="str">
        <f>TRIM(Tabulka_Dotaz_z_SqlDivadla[[#This Row],[ID2]])</f>
        <v>01/601</v>
      </c>
      <c r="B465" s="24" t="s">
        <v>7392</v>
      </c>
      <c r="C465" s="24" t="s">
        <v>7393</v>
      </c>
      <c r="D465" s="24"/>
      <c r="E465" s="24"/>
      <c r="F465" s="24"/>
      <c r="G465" s="24" t="s">
        <v>1737</v>
      </c>
      <c r="H465" s="24" t="s">
        <v>782</v>
      </c>
      <c r="I465" s="24" t="s">
        <v>1861</v>
      </c>
      <c r="J465" s="24" t="s">
        <v>7394</v>
      </c>
      <c r="K465" s="24" t="s">
        <v>7395</v>
      </c>
      <c r="L465" s="24" t="s">
        <v>7114</v>
      </c>
      <c r="M465" s="24"/>
      <c r="N465" s="24"/>
      <c r="O465" s="24"/>
      <c r="P465" s="24" t="s">
        <v>1968</v>
      </c>
      <c r="Q465" s="24" t="s">
        <v>5906</v>
      </c>
      <c r="R465" s="24"/>
      <c r="S465" s="24"/>
      <c r="T465" s="24"/>
      <c r="U465" s="24"/>
      <c r="V465" s="24"/>
      <c r="W465" s="24"/>
      <c r="X465" s="24" t="s">
        <v>7396</v>
      </c>
      <c r="Y465" s="24"/>
      <c r="Z465" s="24"/>
      <c r="AA465" s="24"/>
      <c r="AB465" s="24"/>
      <c r="AC465" s="24"/>
      <c r="AD465" s="24"/>
      <c r="AE465" s="24" t="s">
        <v>7397</v>
      </c>
      <c r="AF465" s="24" t="s">
        <v>7398</v>
      </c>
      <c r="AG465" s="24"/>
      <c r="AH465" s="24"/>
      <c r="AI465" s="24" t="s">
        <v>7399</v>
      </c>
      <c r="AJ465" s="24" t="s">
        <v>7400</v>
      </c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5"/>
      <c r="AY465" s="24"/>
      <c r="AZ465" s="25"/>
      <c r="BA465" s="24"/>
      <c r="BB465" s="24">
        <v>0</v>
      </c>
      <c r="BC465" s="25">
        <v>40463</v>
      </c>
      <c r="BD465" s="25">
        <v>1</v>
      </c>
      <c r="BE465" s="24">
        <v>0</v>
      </c>
      <c r="BF465" s="24">
        <v>0</v>
      </c>
      <c r="BG465" s="24">
        <v>0</v>
      </c>
      <c r="BH465" s="25">
        <v>1</v>
      </c>
      <c r="BI465" s="25">
        <v>1</v>
      </c>
      <c r="BJ465" s="25">
        <v>1</v>
      </c>
      <c r="BK465" s="24">
        <v>0</v>
      </c>
      <c r="BL465" s="24">
        <v>0</v>
      </c>
      <c r="BM465" s="24"/>
      <c r="BN465" s="24">
        <v>0</v>
      </c>
      <c r="BO465" s="24">
        <v>0</v>
      </c>
      <c r="BP465" s="24">
        <v>0</v>
      </c>
      <c r="BQ465" s="24">
        <v>0</v>
      </c>
    </row>
    <row r="466" spans="1:69" x14ac:dyDescent="0.2">
      <c r="A466" s="24" t="str">
        <f>TRIM(Tabulka_Dotaz_z_SqlDivadla[[#This Row],[ID2]])</f>
        <v>01/602</v>
      </c>
      <c r="B466" s="24" t="s">
        <v>7412</v>
      </c>
      <c r="C466" s="24"/>
      <c r="D466" s="24"/>
      <c r="E466" s="24"/>
      <c r="F466" s="24"/>
      <c r="G466" s="24" t="s">
        <v>1737</v>
      </c>
      <c r="H466" s="24" t="s">
        <v>782</v>
      </c>
      <c r="I466" s="24" t="s">
        <v>1673</v>
      </c>
      <c r="J466" s="24" t="s">
        <v>7413</v>
      </c>
      <c r="K466" s="24" t="s">
        <v>7414</v>
      </c>
      <c r="L466" s="24" t="s">
        <v>7415</v>
      </c>
      <c r="M466" s="24"/>
      <c r="N466" s="24"/>
      <c r="O466" s="24"/>
      <c r="P466" s="24" t="s">
        <v>1687</v>
      </c>
      <c r="Q466" s="24" t="s">
        <v>1767</v>
      </c>
      <c r="R466" s="24" t="s">
        <v>7416</v>
      </c>
      <c r="S466" s="24"/>
      <c r="T466" s="24"/>
      <c r="U466" s="24"/>
      <c r="V466" s="24"/>
      <c r="W466" s="24" t="s">
        <v>7417</v>
      </c>
      <c r="X466" s="24" t="s">
        <v>7418</v>
      </c>
      <c r="Y466" s="24"/>
      <c r="Z466" s="24"/>
      <c r="AA466" s="24"/>
      <c r="AB466" s="24"/>
      <c r="AC466" s="24"/>
      <c r="AD466" s="24"/>
      <c r="AE466" s="24" t="s">
        <v>7419</v>
      </c>
      <c r="AF466" s="24"/>
      <c r="AG466" s="24"/>
      <c r="AH466" s="24"/>
      <c r="AI466" s="24" t="s">
        <v>7420</v>
      </c>
      <c r="AJ466" s="24" t="s">
        <v>7421</v>
      </c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5"/>
      <c r="AY466" s="24"/>
      <c r="AZ466" s="25"/>
      <c r="BA466" s="24"/>
      <c r="BB466" s="24">
        <v>0</v>
      </c>
      <c r="BC466" s="25">
        <v>40463</v>
      </c>
      <c r="BD466" s="25">
        <v>1</v>
      </c>
      <c r="BE466" s="24">
        <v>0</v>
      </c>
      <c r="BF466" s="24">
        <v>0</v>
      </c>
      <c r="BG466" s="24">
        <v>0</v>
      </c>
      <c r="BH466" s="25">
        <v>1</v>
      </c>
      <c r="BI466" s="25">
        <v>1</v>
      </c>
      <c r="BJ466" s="25">
        <v>1</v>
      </c>
      <c r="BK466" s="24">
        <v>0</v>
      </c>
      <c r="BL466" s="24">
        <v>0</v>
      </c>
      <c r="BM466" s="24"/>
      <c r="BN466" s="24">
        <v>0</v>
      </c>
      <c r="BO466" s="24">
        <v>0</v>
      </c>
      <c r="BP466" s="24">
        <v>0</v>
      </c>
      <c r="BQ466" s="24">
        <v>0</v>
      </c>
    </row>
    <row r="467" spans="1:69" x14ac:dyDescent="0.2">
      <c r="A467" s="24" t="str">
        <f>TRIM(Tabulka_Dotaz_z_SqlDivadla[[#This Row],[ID2]])</f>
        <v>01/604</v>
      </c>
      <c r="B467" s="24" t="s">
        <v>7422</v>
      </c>
      <c r="C467" s="24"/>
      <c r="D467" s="24"/>
      <c r="E467" s="24"/>
      <c r="F467" s="24"/>
      <c r="G467" s="24" t="s">
        <v>1849</v>
      </c>
      <c r="H467" s="24" t="s">
        <v>786</v>
      </c>
      <c r="I467" s="24" t="s">
        <v>1868</v>
      </c>
      <c r="J467" s="24" t="s">
        <v>7423</v>
      </c>
      <c r="K467" s="24" t="s">
        <v>7424</v>
      </c>
      <c r="L467" s="24" t="s">
        <v>7425</v>
      </c>
      <c r="M467" s="24"/>
      <c r="N467" s="24"/>
      <c r="O467" s="24"/>
      <c r="P467" s="24" t="s">
        <v>7426</v>
      </c>
      <c r="Q467" s="24" t="s">
        <v>3049</v>
      </c>
      <c r="R467" s="24"/>
      <c r="S467" s="24"/>
      <c r="T467" s="24"/>
      <c r="U467" s="24"/>
      <c r="V467" s="24"/>
      <c r="W467" s="24" t="s">
        <v>7427</v>
      </c>
      <c r="X467" s="24" t="s">
        <v>7428</v>
      </c>
      <c r="Y467" s="24"/>
      <c r="Z467" s="24"/>
      <c r="AA467" s="24"/>
      <c r="AB467" s="24"/>
      <c r="AC467" s="24"/>
      <c r="AD467" s="24"/>
      <c r="AE467" s="24" t="s">
        <v>7429</v>
      </c>
      <c r="AF467" s="24"/>
      <c r="AG467" s="24"/>
      <c r="AH467" s="24"/>
      <c r="AI467" s="24" t="s">
        <v>7430</v>
      </c>
      <c r="AJ467" s="24" t="s">
        <v>7427</v>
      </c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5"/>
      <c r="AY467" s="24"/>
      <c r="AZ467" s="25"/>
      <c r="BA467" s="24"/>
      <c r="BB467" s="24">
        <v>0</v>
      </c>
      <c r="BC467" s="25">
        <v>40885</v>
      </c>
      <c r="BD467" s="25">
        <v>1</v>
      </c>
      <c r="BE467" s="24">
        <v>0</v>
      </c>
      <c r="BF467" s="24">
        <v>0</v>
      </c>
      <c r="BG467" s="24">
        <v>0</v>
      </c>
      <c r="BH467" s="25">
        <v>1</v>
      </c>
      <c r="BI467" s="25">
        <v>1</v>
      </c>
      <c r="BJ467" s="25">
        <v>1</v>
      </c>
      <c r="BK467" s="24">
        <v>0</v>
      </c>
      <c r="BL467" s="24">
        <v>0</v>
      </c>
      <c r="BM467" s="24"/>
      <c r="BN467" s="24">
        <v>0</v>
      </c>
      <c r="BO467" s="24">
        <v>0</v>
      </c>
      <c r="BP467" s="24">
        <v>0</v>
      </c>
      <c r="BQ467" s="24">
        <v>0</v>
      </c>
    </row>
    <row r="468" spans="1:69" x14ac:dyDescent="0.2">
      <c r="A468" s="24" t="str">
        <f>TRIM(Tabulka_Dotaz_z_SqlDivadla[[#This Row],[ID2]])</f>
        <v>01/605</v>
      </c>
      <c r="B468" s="24" t="s">
        <v>7431</v>
      </c>
      <c r="C468" s="24"/>
      <c r="D468" s="24"/>
      <c r="E468" s="24"/>
      <c r="F468" s="24"/>
      <c r="G468" s="24" t="s">
        <v>1849</v>
      </c>
      <c r="H468" s="24" t="s">
        <v>795</v>
      </c>
      <c r="I468" s="24" t="s">
        <v>4566</v>
      </c>
      <c r="J468" s="24" t="s">
        <v>7432</v>
      </c>
      <c r="K468" s="24" t="s">
        <v>7433</v>
      </c>
      <c r="L468" s="24" t="s">
        <v>7434</v>
      </c>
      <c r="M468" s="24"/>
      <c r="N468" s="24"/>
      <c r="O468" s="24"/>
      <c r="P468" s="24" t="s">
        <v>7435</v>
      </c>
      <c r="Q468" s="24" t="s">
        <v>5155</v>
      </c>
      <c r="R468" s="24" t="s">
        <v>7436</v>
      </c>
      <c r="S468" s="24" t="s">
        <v>7437</v>
      </c>
      <c r="T468" s="24"/>
      <c r="U468" s="24"/>
      <c r="V468" s="24"/>
      <c r="W468" s="24"/>
      <c r="X468" s="24" t="s">
        <v>3736</v>
      </c>
      <c r="Y468" s="24"/>
      <c r="Z468" s="24"/>
      <c r="AA468" s="24"/>
      <c r="AB468" s="24"/>
      <c r="AC468" s="24"/>
      <c r="AD468" s="24"/>
      <c r="AE468" s="24" t="s">
        <v>1895</v>
      </c>
      <c r="AF468" s="24"/>
      <c r="AG468" s="24"/>
      <c r="AH468" s="24"/>
      <c r="AI468" s="24" t="s">
        <v>1895</v>
      </c>
      <c r="AJ468" s="24" t="s">
        <v>1725</v>
      </c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5"/>
      <c r="AY468" s="24"/>
      <c r="AZ468" s="25"/>
      <c r="BA468" s="24"/>
      <c r="BB468" s="24">
        <v>0</v>
      </c>
      <c r="BC468" s="25">
        <v>40885</v>
      </c>
      <c r="BD468" s="25">
        <v>1</v>
      </c>
      <c r="BE468" s="24">
        <v>0</v>
      </c>
      <c r="BF468" s="24">
        <v>0</v>
      </c>
      <c r="BG468" s="24">
        <v>0</v>
      </c>
      <c r="BH468" s="25">
        <v>1</v>
      </c>
      <c r="BI468" s="25">
        <v>1</v>
      </c>
      <c r="BJ468" s="25">
        <v>1</v>
      </c>
      <c r="BK468" s="24">
        <v>0</v>
      </c>
      <c r="BL468" s="24">
        <v>0</v>
      </c>
      <c r="BM468" s="24"/>
      <c r="BN468" s="24">
        <v>0</v>
      </c>
      <c r="BO468" s="24">
        <v>0</v>
      </c>
      <c r="BP468" s="24">
        <v>0</v>
      </c>
      <c r="BQ468" s="24">
        <v>0</v>
      </c>
    </row>
    <row r="469" spans="1:69" x14ac:dyDescent="0.2">
      <c r="A469" s="24" t="str">
        <f>TRIM(Tabulka_Dotaz_z_SqlDivadla[[#This Row],[ID2]])</f>
        <v>01/606</v>
      </c>
      <c r="B469" s="24" t="s">
        <v>7438</v>
      </c>
      <c r="C469" s="24"/>
      <c r="D469" s="24" t="s">
        <v>1737</v>
      </c>
      <c r="E469" s="24"/>
      <c r="F469" s="24"/>
      <c r="G469" s="24" t="s">
        <v>1831</v>
      </c>
      <c r="H469" s="24" t="s">
        <v>782</v>
      </c>
      <c r="I469" s="24" t="s">
        <v>1823</v>
      </c>
      <c r="J469" s="24" t="s">
        <v>7439</v>
      </c>
      <c r="K469" s="24" t="s">
        <v>7440</v>
      </c>
      <c r="L469" s="24" t="s">
        <v>7441</v>
      </c>
      <c r="M469" s="24"/>
      <c r="N469" s="24"/>
      <c r="O469" s="24"/>
      <c r="P469" s="24" t="s">
        <v>1752</v>
      </c>
      <c r="Q469" s="24" t="s">
        <v>2498</v>
      </c>
      <c r="R469" s="24" t="s">
        <v>7442</v>
      </c>
      <c r="S469" s="24" t="s">
        <v>7443</v>
      </c>
      <c r="T469" s="24"/>
      <c r="U469" s="24"/>
      <c r="V469" s="24"/>
      <c r="W469" s="24"/>
      <c r="X469" s="24" t="s">
        <v>7444</v>
      </c>
      <c r="Y469" s="24"/>
      <c r="Z469" s="24"/>
      <c r="AA469" s="24"/>
      <c r="AB469" s="24"/>
      <c r="AC469" s="24"/>
      <c r="AD469" s="24"/>
      <c r="AE469" s="24" t="s">
        <v>7445</v>
      </c>
      <c r="AF469" s="24"/>
      <c r="AG469" s="24"/>
      <c r="AH469" s="24"/>
      <c r="AI469" s="24" t="s">
        <v>1895</v>
      </c>
      <c r="AJ469" s="24"/>
      <c r="AK469" s="24" t="s">
        <v>7446</v>
      </c>
      <c r="AL469" s="24"/>
      <c r="AM469" s="24"/>
      <c r="AN469" s="24"/>
      <c r="AO469" s="24"/>
      <c r="AP469" s="24"/>
      <c r="AQ469" s="24"/>
      <c r="AR469" s="24" t="s">
        <v>7447</v>
      </c>
      <c r="AS469" s="24"/>
      <c r="AT469" s="24"/>
      <c r="AU469" s="24"/>
      <c r="AV469" s="24"/>
      <c r="AW469" s="24"/>
      <c r="AX469" s="25">
        <v>39814</v>
      </c>
      <c r="AY469" s="24"/>
      <c r="AZ469" s="25"/>
      <c r="BA469" s="24"/>
      <c r="BB469" s="24">
        <v>0</v>
      </c>
      <c r="BC469" s="25">
        <v>40885</v>
      </c>
      <c r="BD469" s="25">
        <v>1</v>
      </c>
      <c r="BE469" s="24">
        <v>0</v>
      </c>
      <c r="BF469" s="24">
        <v>0</v>
      </c>
      <c r="BG469" s="24">
        <v>0</v>
      </c>
      <c r="BH469" s="25">
        <v>1</v>
      </c>
      <c r="BI469" s="25">
        <v>1</v>
      </c>
      <c r="BJ469" s="25">
        <v>1</v>
      </c>
      <c r="BK469" s="24">
        <v>0</v>
      </c>
      <c r="BL469" s="24">
        <v>0</v>
      </c>
      <c r="BM469" s="24"/>
      <c r="BN469" s="24">
        <v>0</v>
      </c>
      <c r="BO469" s="24">
        <v>0</v>
      </c>
      <c r="BP469" s="24">
        <v>0</v>
      </c>
      <c r="BQ469" s="24">
        <v>0</v>
      </c>
    </row>
    <row r="470" spans="1:69" x14ac:dyDescent="0.2">
      <c r="A470" s="24" t="str">
        <f>TRIM(Tabulka_Dotaz_z_SqlDivadla[[#This Row],[ID2]])</f>
        <v>01/607</v>
      </c>
      <c r="B470" s="24" t="s">
        <v>7448</v>
      </c>
      <c r="C470" s="24"/>
      <c r="D470" s="24" t="s">
        <v>3217</v>
      </c>
      <c r="E470" s="24"/>
      <c r="F470" s="24"/>
      <c r="G470" s="24" t="s">
        <v>1887</v>
      </c>
      <c r="H470" s="24" t="s">
        <v>6698</v>
      </c>
      <c r="I470" s="24" t="s">
        <v>6745</v>
      </c>
      <c r="J470" s="24" t="s">
        <v>7449</v>
      </c>
      <c r="K470" s="24" t="s">
        <v>7450</v>
      </c>
      <c r="L470" s="24" t="s">
        <v>7451</v>
      </c>
      <c r="M470" s="24" t="s">
        <v>1812</v>
      </c>
      <c r="N470" s="24"/>
      <c r="O470" s="24"/>
      <c r="P470" s="24" t="s">
        <v>1871</v>
      </c>
      <c r="Q470" s="24" t="s">
        <v>7452</v>
      </c>
      <c r="R470" s="24"/>
      <c r="S470" s="24"/>
      <c r="T470" s="24"/>
      <c r="U470" s="24"/>
      <c r="V470" s="24"/>
      <c r="W470" s="24" t="s">
        <v>1725</v>
      </c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5"/>
      <c r="AY470" s="24"/>
      <c r="AZ470" s="25"/>
      <c r="BA470" s="24"/>
      <c r="BB470" s="24">
        <v>0</v>
      </c>
      <c r="BC470" s="25">
        <v>40885</v>
      </c>
      <c r="BD470" s="25">
        <v>1</v>
      </c>
      <c r="BE470" s="24">
        <v>0</v>
      </c>
      <c r="BF470" s="24">
        <v>0</v>
      </c>
      <c r="BG470" s="24">
        <v>0</v>
      </c>
      <c r="BH470" s="25">
        <v>1</v>
      </c>
      <c r="BI470" s="25">
        <v>1</v>
      </c>
      <c r="BJ470" s="25">
        <v>1</v>
      </c>
      <c r="BK470" s="24">
        <v>0</v>
      </c>
      <c r="BL470" s="24">
        <v>0</v>
      </c>
      <c r="BM470" s="24"/>
      <c r="BN470" s="24">
        <v>0</v>
      </c>
      <c r="BO470" s="24">
        <v>0</v>
      </c>
      <c r="BP470" s="24">
        <v>0</v>
      </c>
      <c r="BQ470" s="24">
        <v>0</v>
      </c>
    </row>
    <row r="471" spans="1:69" x14ac:dyDescent="0.2">
      <c r="A471" s="24" t="str">
        <f>TRIM(Tabulka_Dotaz_z_SqlDivadla[[#This Row],[ID2]])</f>
        <v>01/608</v>
      </c>
      <c r="B471" s="24" t="s">
        <v>7453</v>
      </c>
      <c r="C471" s="24"/>
      <c r="D471" s="24"/>
      <c r="E471" s="24"/>
      <c r="F471" s="24"/>
      <c r="G471" s="24" t="s">
        <v>1849</v>
      </c>
      <c r="H471" s="24" t="s">
        <v>782</v>
      </c>
      <c r="I471" s="24" t="s">
        <v>2453</v>
      </c>
      <c r="J471" s="24" t="s">
        <v>7454</v>
      </c>
      <c r="K471" s="24" t="s">
        <v>7455</v>
      </c>
      <c r="L471" s="24" t="s">
        <v>7405</v>
      </c>
      <c r="M471" s="24"/>
      <c r="N471" s="24"/>
      <c r="O471" s="24"/>
      <c r="P471" s="24" t="s">
        <v>3755</v>
      </c>
      <c r="Q471" s="24" t="s">
        <v>2933</v>
      </c>
      <c r="R471" s="24" t="s">
        <v>7456</v>
      </c>
      <c r="S471" s="24" t="s">
        <v>7457</v>
      </c>
      <c r="T471" s="24"/>
      <c r="U471" s="24"/>
      <c r="V471" s="24"/>
      <c r="W471" s="24" t="s">
        <v>7458</v>
      </c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5"/>
      <c r="AY471" s="24"/>
      <c r="AZ471" s="25"/>
      <c r="BA471" s="24"/>
      <c r="BB471" s="24">
        <v>0</v>
      </c>
      <c r="BC471" s="25">
        <v>40463</v>
      </c>
      <c r="BD471" s="25">
        <v>1</v>
      </c>
      <c r="BE471" s="24">
        <v>0</v>
      </c>
      <c r="BF471" s="24">
        <v>0</v>
      </c>
      <c r="BG471" s="24">
        <v>0</v>
      </c>
      <c r="BH471" s="25">
        <v>1</v>
      </c>
      <c r="BI471" s="25">
        <v>1</v>
      </c>
      <c r="BJ471" s="25">
        <v>1</v>
      </c>
      <c r="BK471" s="24">
        <v>0</v>
      </c>
      <c r="BL471" s="24">
        <v>0</v>
      </c>
      <c r="BM471" s="24"/>
      <c r="BN471" s="24">
        <v>0</v>
      </c>
      <c r="BO471" s="24">
        <v>0</v>
      </c>
      <c r="BP471" s="24">
        <v>0</v>
      </c>
      <c r="BQ471" s="24">
        <v>0</v>
      </c>
    </row>
    <row r="472" spans="1:69" x14ac:dyDescent="0.2">
      <c r="A472" s="24" t="str">
        <f>TRIM(Tabulka_Dotaz_z_SqlDivadla[[#This Row],[ID2]])</f>
        <v>01/609</v>
      </c>
      <c r="B472" s="24" t="s">
        <v>7459</v>
      </c>
      <c r="C472" s="24"/>
      <c r="D472" s="24"/>
      <c r="E472" s="24"/>
      <c r="F472" s="24"/>
      <c r="G472" s="24" t="s">
        <v>1737</v>
      </c>
      <c r="H472" s="24" t="s">
        <v>782</v>
      </c>
      <c r="I472" s="24" t="s">
        <v>1861</v>
      </c>
      <c r="J472" s="24" t="s">
        <v>7460</v>
      </c>
      <c r="K472" s="24" t="s">
        <v>7461</v>
      </c>
      <c r="L472" s="24" t="s">
        <v>7462</v>
      </c>
      <c r="M472" s="24"/>
      <c r="N472" s="24"/>
      <c r="O472" s="24"/>
      <c r="P472" s="24" t="s">
        <v>3685</v>
      </c>
      <c r="Q472" s="24" t="s">
        <v>5906</v>
      </c>
      <c r="R472" s="24"/>
      <c r="S472" s="24"/>
      <c r="T472" s="24"/>
      <c r="U472" s="24"/>
      <c r="V472" s="24" t="s">
        <v>6893</v>
      </c>
      <c r="W472" s="24" t="s">
        <v>7463</v>
      </c>
      <c r="X472" s="24" t="s">
        <v>7464</v>
      </c>
      <c r="Y472" s="24"/>
      <c r="Z472" s="24"/>
      <c r="AA472" s="24"/>
      <c r="AB472" s="24"/>
      <c r="AC472" s="24"/>
      <c r="AD472" s="24"/>
      <c r="AE472" s="24" t="s">
        <v>6895</v>
      </c>
      <c r="AF472" s="24"/>
      <c r="AG472" s="24"/>
      <c r="AH472" s="24"/>
      <c r="AI472" s="24" t="s">
        <v>6896</v>
      </c>
      <c r="AJ472" s="24" t="s">
        <v>7465</v>
      </c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5"/>
      <c r="AY472" s="24"/>
      <c r="AZ472" s="25"/>
      <c r="BA472" s="24"/>
      <c r="BB472" s="24">
        <v>0</v>
      </c>
      <c r="BC472" s="25">
        <v>40463</v>
      </c>
      <c r="BD472" s="25">
        <v>1</v>
      </c>
      <c r="BE472" s="24">
        <v>0</v>
      </c>
      <c r="BF472" s="24">
        <v>0</v>
      </c>
      <c r="BG472" s="24">
        <v>0</v>
      </c>
      <c r="BH472" s="25">
        <v>1</v>
      </c>
      <c r="BI472" s="25">
        <v>1</v>
      </c>
      <c r="BJ472" s="25">
        <v>1</v>
      </c>
      <c r="BK472" s="24">
        <v>0</v>
      </c>
      <c r="BL472" s="24">
        <v>0</v>
      </c>
      <c r="BM472" s="24"/>
      <c r="BN472" s="24">
        <v>0</v>
      </c>
      <c r="BO472" s="24">
        <v>0</v>
      </c>
      <c r="BP472" s="24">
        <v>0</v>
      </c>
      <c r="BQ472" s="24">
        <v>0</v>
      </c>
    </row>
    <row r="473" spans="1:69" x14ac:dyDescent="0.2">
      <c r="A473" s="24" t="str">
        <f>TRIM(Tabulka_Dotaz_z_SqlDivadla[[#This Row],[ID2]])</f>
        <v>01/610</v>
      </c>
      <c r="B473" s="24" t="s">
        <v>7466</v>
      </c>
      <c r="C473" s="24"/>
      <c r="D473" s="24" t="s">
        <v>3206</v>
      </c>
      <c r="E473" s="24"/>
      <c r="F473" s="24"/>
      <c r="G473" s="24" t="s">
        <v>1849</v>
      </c>
      <c r="H473" s="24" t="s">
        <v>795</v>
      </c>
      <c r="I473" s="24" t="s">
        <v>4566</v>
      </c>
      <c r="J473" s="24" t="s">
        <v>7467</v>
      </c>
      <c r="K473" s="24" t="s">
        <v>7468</v>
      </c>
      <c r="L473" s="24" t="s">
        <v>7434</v>
      </c>
      <c r="M473" s="24"/>
      <c r="N473" s="24"/>
      <c r="O473" s="24"/>
      <c r="P473" s="24" t="s">
        <v>7435</v>
      </c>
      <c r="Q473" s="24" t="s">
        <v>5155</v>
      </c>
      <c r="R473" s="24" t="s">
        <v>7469</v>
      </c>
      <c r="S473" s="24" t="s">
        <v>7470</v>
      </c>
      <c r="T473" s="24"/>
      <c r="U473" s="24"/>
      <c r="V473" s="24"/>
      <c r="W473" s="24" t="s">
        <v>1725</v>
      </c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5"/>
      <c r="AY473" s="24"/>
      <c r="AZ473" s="25"/>
      <c r="BA473" s="24"/>
      <c r="BB473" s="24">
        <v>0</v>
      </c>
      <c r="BC473" s="25">
        <v>40885</v>
      </c>
      <c r="BD473" s="25">
        <v>1</v>
      </c>
      <c r="BE473" s="24">
        <v>0</v>
      </c>
      <c r="BF473" s="24">
        <v>0</v>
      </c>
      <c r="BG473" s="24">
        <v>0</v>
      </c>
      <c r="BH473" s="25">
        <v>1</v>
      </c>
      <c r="BI473" s="25">
        <v>1</v>
      </c>
      <c r="BJ473" s="25">
        <v>1</v>
      </c>
      <c r="BK473" s="24">
        <v>0</v>
      </c>
      <c r="BL473" s="24">
        <v>0</v>
      </c>
      <c r="BM473" s="24"/>
      <c r="BN473" s="24">
        <v>0</v>
      </c>
      <c r="BO473" s="24">
        <v>0</v>
      </c>
      <c r="BP473" s="24">
        <v>0</v>
      </c>
      <c r="BQ473" s="24">
        <v>0</v>
      </c>
    </row>
    <row r="474" spans="1:69" x14ac:dyDescent="0.2">
      <c r="A474" s="24" t="str">
        <f>TRIM(Tabulka_Dotaz_z_SqlDivadla[[#This Row],[ID2]])</f>
        <v>01/611</v>
      </c>
      <c r="B474" s="24" t="s">
        <v>7471</v>
      </c>
      <c r="C474" s="24"/>
      <c r="D474" s="24" t="s">
        <v>3217</v>
      </c>
      <c r="E474" s="24"/>
      <c r="F474" s="24"/>
      <c r="G474" s="24" t="s">
        <v>1737</v>
      </c>
      <c r="H474" s="24" t="s">
        <v>782</v>
      </c>
      <c r="I474" s="24" t="s">
        <v>2132</v>
      </c>
      <c r="J474" s="24" t="s">
        <v>7472</v>
      </c>
      <c r="K474" s="24" t="s">
        <v>7473</v>
      </c>
      <c r="L474" s="24" t="s">
        <v>7474</v>
      </c>
      <c r="M474" s="24"/>
      <c r="N474" s="24"/>
      <c r="O474" s="24"/>
      <c r="P474" s="24" t="s">
        <v>2886</v>
      </c>
      <c r="Q474" s="24" t="s">
        <v>2981</v>
      </c>
      <c r="R474" s="24" t="s">
        <v>7475</v>
      </c>
      <c r="S474" s="24"/>
      <c r="T474" s="24"/>
      <c r="U474" s="24"/>
      <c r="V474" s="24"/>
      <c r="W474" s="24" t="s">
        <v>1725</v>
      </c>
      <c r="X474" s="24" t="s">
        <v>7476</v>
      </c>
      <c r="Y474" s="24"/>
      <c r="Z474" s="24"/>
      <c r="AA474" s="24"/>
      <c r="AB474" s="24"/>
      <c r="AC474" s="24"/>
      <c r="AD474" s="24"/>
      <c r="AE474" s="24" t="s">
        <v>1895</v>
      </c>
      <c r="AF474" s="24"/>
      <c r="AG474" s="24"/>
      <c r="AH474" s="24"/>
      <c r="AI474" s="24" t="s">
        <v>1895</v>
      </c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5"/>
      <c r="AY474" s="24"/>
      <c r="AZ474" s="25"/>
      <c r="BA474" s="24"/>
      <c r="BB474" s="24">
        <v>0</v>
      </c>
      <c r="BC474" s="25">
        <v>40885</v>
      </c>
      <c r="BD474" s="25">
        <v>1</v>
      </c>
      <c r="BE474" s="24">
        <v>0</v>
      </c>
      <c r="BF474" s="24">
        <v>0</v>
      </c>
      <c r="BG474" s="24">
        <v>0</v>
      </c>
      <c r="BH474" s="25">
        <v>1</v>
      </c>
      <c r="BI474" s="25">
        <v>1</v>
      </c>
      <c r="BJ474" s="25">
        <v>1</v>
      </c>
      <c r="BK474" s="24">
        <v>0</v>
      </c>
      <c r="BL474" s="24">
        <v>0</v>
      </c>
      <c r="BM474" s="24"/>
      <c r="BN474" s="24">
        <v>0</v>
      </c>
      <c r="BO474" s="24">
        <v>0</v>
      </c>
      <c r="BP474" s="24">
        <v>0</v>
      </c>
      <c r="BQ474" s="24">
        <v>0</v>
      </c>
    </row>
    <row r="475" spans="1:69" x14ac:dyDescent="0.2">
      <c r="A475" s="24" t="str">
        <f>TRIM(Tabulka_Dotaz_z_SqlDivadla[[#This Row],[ID2]])</f>
        <v>01/612</v>
      </c>
      <c r="B475" s="24" t="s">
        <v>7477</v>
      </c>
      <c r="C475" s="24"/>
      <c r="D475" s="24"/>
      <c r="E475" s="24"/>
      <c r="F475" s="24"/>
      <c r="G475" s="24" t="s">
        <v>1737</v>
      </c>
      <c r="H475" s="24" t="s">
        <v>782</v>
      </c>
      <c r="I475" s="24" t="s">
        <v>2453</v>
      </c>
      <c r="J475" s="24" t="s">
        <v>7478</v>
      </c>
      <c r="K475" s="24" t="s">
        <v>7479</v>
      </c>
      <c r="L475" s="24" t="s">
        <v>7480</v>
      </c>
      <c r="M475" s="24"/>
      <c r="N475" s="24"/>
      <c r="O475" s="24"/>
      <c r="P475" s="24" t="s">
        <v>2457</v>
      </c>
      <c r="Q475" s="24" t="s">
        <v>2933</v>
      </c>
      <c r="R475" s="24" t="s">
        <v>7481</v>
      </c>
      <c r="S475" s="24"/>
      <c r="T475" s="24"/>
      <c r="U475" s="24"/>
      <c r="V475" s="24"/>
      <c r="W475" s="24" t="s">
        <v>7482</v>
      </c>
      <c r="X475" s="24" t="s">
        <v>3736</v>
      </c>
      <c r="Y475" s="24"/>
      <c r="Z475" s="24"/>
      <c r="AA475" s="24"/>
      <c r="AB475" s="24"/>
      <c r="AC475" s="24"/>
      <c r="AD475" s="24"/>
      <c r="AE475" s="24" t="s">
        <v>7483</v>
      </c>
      <c r="AF475" s="24"/>
      <c r="AG475" s="24"/>
      <c r="AH475" s="24"/>
      <c r="AI475" s="24" t="s">
        <v>1895</v>
      </c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5"/>
      <c r="AY475" s="24"/>
      <c r="AZ475" s="25"/>
      <c r="BA475" s="24"/>
      <c r="BB475" s="24">
        <v>0</v>
      </c>
      <c r="BC475" s="25">
        <v>40885</v>
      </c>
      <c r="BD475" s="25">
        <v>1</v>
      </c>
      <c r="BE475" s="24">
        <v>0</v>
      </c>
      <c r="BF475" s="24">
        <v>0</v>
      </c>
      <c r="BG475" s="24">
        <v>0</v>
      </c>
      <c r="BH475" s="25">
        <v>1</v>
      </c>
      <c r="BI475" s="25">
        <v>1</v>
      </c>
      <c r="BJ475" s="25">
        <v>1</v>
      </c>
      <c r="BK475" s="24">
        <v>0</v>
      </c>
      <c r="BL475" s="24">
        <v>0</v>
      </c>
      <c r="BM475" s="24"/>
      <c r="BN475" s="24">
        <v>0</v>
      </c>
      <c r="BO475" s="24">
        <v>0</v>
      </c>
      <c r="BP475" s="24">
        <v>0</v>
      </c>
      <c r="BQ475" s="24">
        <v>0</v>
      </c>
    </row>
    <row r="476" spans="1:69" x14ac:dyDescent="0.2">
      <c r="A476" s="24" t="str">
        <f>TRIM(Tabulka_Dotaz_z_SqlDivadla[[#This Row],[ID2]])</f>
        <v>01/613</v>
      </c>
      <c r="B476" s="24" t="s">
        <v>7484</v>
      </c>
      <c r="C476" s="24"/>
      <c r="D476" s="24"/>
      <c r="E476" s="24"/>
      <c r="F476" s="24"/>
      <c r="G476" s="24" t="s">
        <v>1849</v>
      </c>
      <c r="H476" s="24" t="s">
        <v>791</v>
      </c>
      <c r="I476" s="24" t="s">
        <v>2941</v>
      </c>
      <c r="J476" s="24" t="s">
        <v>7485</v>
      </c>
      <c r="K476" s="24" t="s">
        <v>7486</v>
      </c>
      <c r="L476" s="24" t="s">
        <v>7487</v>
      </c>
      <c r="M476" s="24"/>
      <c r="N476" s="24"/>
      <c r="O476" s="24"/>
      <c r="P476" s="24" t="s">
        <v>2945</v>
      </c>
      <c r="Q476" s="24" t="s">
        <v>7488</v>
      </c>
      <c r="R476" s="24"/>
      <c r="S476" s="24"/>
      <c r="T476" s="24"/>
      <c r="U476" s="24"/>
      <c r="V476" s="24"/>
      <c r="W476" s="24" t="s">
        <v>7489</v>
      </c>
      <c r="X476" s="24" t="s">
        <v>7490</v>
      </c>
      <c r="Y476" s="24"/>
      <c r="Z476" s="24"/>
      <c r="AA476" s="24"/>
      <c r="AB476" s="24"/>
      <c r="AC476" s="24"/>
      <c r="AD476" s="24"/>
      <c r="AE476" s="24" t="s">
        <v>7491</v>
      </c>
      <c r="AF476" s="24"/>
      <c r="AG476" s="24"/>
      <c r="AH476" s="24"/>
      <c r="AI476" s="24" t="s">
        <v>7492</v>
      </c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5"/>
      <c r="AY476" s="24"/>
      <c r="AZ476" s="25"/>
      <c r="BA476" s="24"/>
      <c r="BB476" s="24">
        <v>0</v>
      </c>
      <c r="BC476" s="25">
        <v>40885</v>
      </c>
      <c r="BD476" s="25">
        <v>1</v>
      </c>
      <c r="BE476" s="24">
        <v>0</v>
      </c>
      <c r="BF476" s="24">
        <v>0</v>
      </c>
      <c r="BG476" s="24">
        <v>0</v>
      </c>
      <c r="BH476" s="25">
        <v>1</v>
      </c>
      <c r="BI476" s="25">
        <v>1</v>
      </c>
      <c r="BJ476" s="25">
        <v>1</v>
      </c>
      <c r="BK476" s="24">
        <v>0</v>
      </c>
      <c r="BL476" s="24">
        <v>0</v>
      </c>
      <c r="BM476" s="24"/>
      <c r="BN476" s="24">
        <v>0</v>
      </c>
      <c r="BO476" s="24">
        <v>0</v>
      </c>
      <c r="BP476" s="24">
        <v>0</v>
      </c>
      <c r="BQ476" s="24">
        <v>0</v>
      </c>
    </row>
    <row r="477" spans="1:69" x14ac:dyDescent="0.2">
      <c r="A477" s="24" t="str">
        <f>TRIM(Tabulka_Dotaz_z_SqlDivadla[[#This Row],[ID2]])</f>
        <v>01/614</v>
      </c>
      <c r="B477" s="24" t="s">
        <v>7493</v>
      </c>
      <c r="C477" s="24"/>
      <c r="D477" s="24"/>
      <c r="E477" s="24"/>
      <c r="F477" s="24"/>
      <c r="G477" s="24" t="s">
        <v>1887</v>
      </c>
      <c r="H477" s="24" t="s">
        <v>790</v>
      </c>
      <c r="I477" s="24" t="s">
        <v>3317</v>
      </c>
      <c r="J477" s="24" t="s">
        <v>7494</v>
      </c>
      <c r="K477" s="24" t="s">
        <v>7495</v>
      </c>
      <c r="L477" s="24" t="s">
        <v>7496</v>
      </c>
      <c r="M477" s="24"/>
      <c r="N477" s="24"/>
      <c r="O477" s="24"/>
      <c r="P477" s="24" t="s">
        <v>4725</v>
      </c>
      <c r="Q477" s="24" t="s">
        <v>7497</v>
      </c>
      <c r="R477" s="24"/>
      <c r="S477" s="24"/>
      <c r="T477" s="24"/>
      <c r="U477" s="24"/>
      <c r="V477" s="24"/>
      <c r="W477" s="24" t="s">
        <v>7498</v>
      </c>
      <c r="X477" s="24" t="s">
        <v>7499</v>
      </c>
      <c r="Y477" s="24"/>
      <c r="Z477" s="24"/>
      <c r="AA477" s="24"/>
      <c r="AB477" s="24"/>
      <c r="AC477" s="24"/>
      <c r="AD477" s="24"/>
      <c r="AE477" s="24" t="s">
        <v>7500</v>
      </c>
      <c r="AF477" s="24"/>
      <c r="AG477" s="24"/>
      <c r="AH477" s="24"/>
      <c r="AI477" s="24" t="s">
        <v>7501</v>
      </c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5"/>
      <c r="AY477" s="24"/>
      <c r="AZ477" s="25"/>
      <c r="BA477" s="24"/>
      <c r="BB477" s="24">
        <v>0</v>
      </c>
      <c r="BC477" s="25">
        <v>40463</v>
      </c>
      <c r="BD477" s="25">
        <v>1</v>
      </c>
      <c r="BE477" s="24">
        <v>0</v>
      </c>
      <c r="BF477" s="24">
        <v>0</v>
      </c>
      <c r="BG477" s="24">
        <v>0</v>
      </c>
      <c r="BH477" s="25">
        <v>1</v>
      </c>
      <c r="BI477" s="25">
        <v>1</v>
      </c>
      <c r="BJ477" s="25">
        <v>1</v>
      </c>
      <c r="BK477" s="24">
        <v>0</v>
      </c>
      <c r="BL477" s="24">
        <v>0</v>
      </c>
      <c r="BM477" s="24"/>
      <c r="BN477" s="24">
        <v>0</v>
      </c>
      <c r="BO477" s="24">
        <v>0</v>
      </c>
      <c r="BP477" s="24">
        <v>0</v>
      </c>
      <c r="BQ477" s="24">
        <v>0</v>
      </c>
    </row>
    <row r="478" spans="1:69" x14ac:dyDescent="0.2">
      <c r="A478" s="24" t="str">
        <f>TRIM(Tabulka_Dotaz_z_SqlDivadla[[#This Row],[ID2]])</f>
        <v>01/615</v>
      </c>
      <c r="B478" s="24" t="s">
        <v>7512</v>
      </c>
      <c r="C478" s="24"/>
      <c r="D478" s="24"/>
      <c r="E478" s="24"/>
      <c r="F478" s="24"/>
      <c r="G478" s="24" t="s">
        <v>1849</v>
      </c>
      <c r="H478" s="24" t="s">
        <v>6698</v>
      </c>
      <c r="I478" s="24" t="s">
        <v>6745</v>
      </c>
      <c r="J478" s="24" t="s">
        <v>7513</v>
      </c>
      <c r="K478" s="24" t="s">
        <v>7514</v>
      </c>
      <c r="L478" s="24" t="s">
        <v>7515</v>
      </c>
      <c r="M478" s="24"/>
      <c r="N478" s="24"/>
      <c r="O478" s="24"/>
      <c r="P478" s="24" t="s">
        <v>1871</v>
      </c>
      <c r="Q478" s="24" t="s">
        <v>3049</v>
      </c>
      <c r="R478" s="24"/>
      <c r="S478" s="24"/>
      <c r="T478" s="24"/>
      <c r="U478" s="24"/>
      <c r="V478" s="24"/>
      <c r="W478" s="24" t="s">
        <v>7516</v>
      </c>
      <c r="X478" s="24" t="s">
        <v>3736</v>
      </c>
      <c r="Y478" s="24"/>
      <c r="Z478" s="24"/>
      <c r="AA478" s="24"/>
      <c r="AB478" s="24"/>
      <c r="AC478" s="24"/>
      <c r="AD478" s="24"/>
      <c r="AE478" s="24" t="s">
        <v>1895</v>
      </c>
      <c r="AF478" s="24"/>
      <c r="AG478" s="24"/>
      <c r="AH478" s="24"/>
      <c r="AI478" s="24" t="s">
        <v>1895</v>
      </c>
      <c r="AJ478" s="24" t="s">
        <v>1725</v>
      </c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5"/>
      <c r="AY478" s="24"/>
      <c r="AZ478" s="25"/>
      <c r="BA478" s="24"/>
      <c r="BB478" s="24">
        <v>0</v>
      </c>
      <c r="BC478" s="25">
        <v>40885</v>
      </c>
      <c r="BD478" s="25">
        <v>1</v>
      </c>
      <c r="BE478" s="24">
        <v>0</v>
      </c>
      <c r="BF478" s="24">
        <v>0</v>
      </c>
      <c r="BG478" s="24">
        <v>0</v>
      </c>
      <c r="BH478" s="25">
        <v>1</v>
      </c>
      <c r="BI478" s="25">
        <v>1</v>
      </c>
      <c r="BJ478" s="25">
        <v>1</v>
      </c>
      <c r="BK478" s="24">
        <v>0</v>
      </c>
      <c r="BL478" s="24">
        <v>0</v>
      </c>
      <c r="BM478" s="24"/>
      <c r="BN478" s="24">
        <v>0</v>
      </c>
      <c r="BO478" s="24">
        <v>0</v>
      </c>
      <c r="BP478" s="24">
        <v>0</v>
      </c>
      <c r="BQ478" s="24">
        <v>0</v>
      </c>
    </row>
    <row r="479" spans="1:69" x14ac:dyDescent="0.2">
      <c r="A479" s="24" t="str">
        <f>TRIM(Tabulka_Dotaz_z_SqlDivadla[[#This Row],[ID2]])</f>
        <v>01/616</v>
      </c>
      <c r="B479" s="24" t="s">
        <v>7517</v>
      </c>
      <c r="C479" s="24"/>
      <c r="D479" s="24"/>
      <c r="E479" s="24"/>
      <c r="F479" s="24"/>
      <c r="G479" s="24" t="s">
        <v>1849</v>
      </c>
      <c r="H479" s="24" t="s">
        <v>782</v>
      </c>
      <c r="I479" s="24" t="s">
        <v>2111</v>
      </c>
      <c r="J479" s="24" t="s">
        <v>7518</v>
      </c>
      <c r="K479" s="24" t="s">
        <v>7519</v>
      </c>
      <c r="L479" s="24" t="s">
        <v>7520</v>
      </c>
      <c r="M479" s="24"/>
      <c r="N479" s="24"/>
      <c r="O479" s="24"/>
      <c r="P479" s="24" t="s">
        <v>3603</v>
      </c>
      <c r="Q479" s="24" t="s">
        <v>7521</v>
      </c>
      <c r="R479" s="24"/>
      <c r="S479" s="24"/>
      <c r="T479" s="24"/>
      <c r="U479" s="24"/>
      <c r="V479" s="24"/>
      <c r="W479" s="24" t="s">
        <v>1725</v>
      </c>
      <c r="X479" s="24" t="s">
        <v>3736</v>
      </c>
      <c r="Y479" s="24"/>
      <c r="Z479" s="24"/>
      <c r="AA479" s="24"/>
      <c r="AB479" s="24"/>
      <c r="AC479" s="24"/>
      <c r="AD479" s="24"/>
      <c r="AE479" s="24" t="s">
        <v>1895</v>
      </c>
      <c r="AF479" s="24"/>
      <c r="AG479" s="24"/>
      <c r="AH479" s="24"/>
      <c r="AI479" s="24" t="s">
        <v>1895</v>
      </c>
      <c r="AJ479" s="24" t="s">
        <v>1725</v>
      </c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5"/>
      <c r="AY479" s="24"/>
      <c r="AZ479" s="25"/>
      <c r="BA479" s="24"/>
      <c r="BB479" s="24">
        <v>0</v>
      </c>
      <c r="BC479" s="25">
        <v>40885</v>
      </c>
      <c r="BD479" s="25">
        <v>1</v>
      </c>
      <c r="BE479" s="24">
        <v>0</v>
      </c>
      <c r="BF479" s="24">
        <v>0</v>
      </c>
      <c r="BG479" s="24">
        <v>0</v>
      </c>
      <c r="BH479" s="25">
        <v>1</v>
      </c>
      <c r="BI479" s="25">
        <v>1</v>
      </c>
      <c r="BJ479" s="25">
        <v>1</v>
      </c>
      <c r="BK479" s="24">
        <v>0</v>
      </c>
      <c r="BL479" s="24">
        <v>0</v>
      </c>
      <c r="BM479" s="24"/>
      <c r="BN479" s="24">
        <v>0</v>
      </c>
      <c r="BO479" s="24">
        <v>0</v>
      </c>
      <c r="BP479" s="24">
        <v>0</v>
      </c>
      <c r="BQ479" s="24">
        <v>0</v>
      </c>
    </row>
    <row r="480" spans="1:69" x14ac:dyDescent="0.2">
      <c r="A480" s="24" t="str">
        <f>TRIM(Tabulka_Dotaz_z_SqlDivadla[[#This Row],[ID2]])</f>
        <v>01/617</v>
      </c>
      <c r="B480" s="24" t="s">
        <v>7522</v>
      </c>
      <c r="C480" s="24"/>
      <c r="D480" s="24"/>
      <c r="E480" s="24"/>
      <c r="F480" s="24"/>
      <c r="G480" s="24" t="s">
        <v>1849</v>
      </c>
      <c r="H480" s="24" t="s">
        <v>782</v>
      </c>
      <c r="I480" s="24" t="s">
        <v>2132</v>
      </c>
      <c r="J480" s="24" t="s">
        <v>7523</v>
      </c>
      <c r="K480" s="24" t="s">
        <v>7524</v>
      </c>
      <c r="L480" s="24" t="s">
        <v>7525</v>
      </c>
      <c r="M480" s="24"/>
      <c r="N480" s="24"/>
      <c r="O480" s="24"/>
      <c r="P480" s="24" t="s">
        <v>2135</v>
      </c>
      <c r="Q480" s="24" t="s">
        <v>2981</v>
      </c>
      <c r="R480" s="24"/>
      <c r="S480" s="24"/>
      <c r="T480" s="24"/>
      <c r="U480" s="24"/>
      <c r="V480" s="24"/>
      <c r="W480" s="24" t="s">
        <v>7526</v>
      </c>
      <c r="X480" s="24" t="s">
        <v>7527</v>
      </c>
      <c r="Y480" s="24"/>
      <c r="Z480" s="24"/>
      <c r="AA480" s="24"/>
      <c r="AB480" s="24"/>
      <c r="AC480" s="24"/>
      <c r="AD480" s="24"/>
      <c r="AE480" s="24" t="s">
        <v>7528</v>
      </c>
      <c r="AF480" s="24" t="s">
        <v>7529</v>
      </c>
      <c r="AG480" s="24"/>
      <c r="AH480" s="24"/>
      <c r="AI480" s="24" t="s">
        <v>7530</v>
      </c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5"/>
      <c r="AY480" s="24"/>
      <c r="AZ480" s="25"/>
      <c r="BA480" s="24"/>
      <c r="BB480" s="24">
        <v>0</v>
      </c>
      <c r="BC480" s="25">
        <v>40581</v>
      </c>
      <c r="BD480" s="25">
        <v>1</v>
      </c>
      <c r="BE480" s="24">
        <v>0</v>
      </c>
      <c r="BF480" s="24">
        <v>0</v>
      </c>
      <c r="BG480" s="24">
        <v>0</v>
      </c>
      <c r="BH480" s="25">
        <v>1</v>
      </c>
      <c r="BI480" s="25">
        <v>1</v>
      </c>
      <c r="BJ480" s="25">
        <v>1</v>
      </c>
      <c r="BK480" s="24">
        <v>0</v>
      </c>
      <c r="BL480" s="24">
        <v>0</v>
      </c>
      <c r="BM480" s="24"/>
      <c r="BN480" s="24">
        <v>0</v>
      </c>
      <c r="BO480" s="24">
        <v>0</v>
      </c>
      <c r="BP480" s="24">
        <v>0</v>
      </c>
      <c r="BQ480" s="24">
        <v>0</v>
      </c>
    </row>
    <row r="481" spans="1:69" x14ac:dyDescent="0.2">
      <c r="A481" s="24" t="str">
        <f>TRIM(Tabulka_Dotaz_z_SqlDivadla[[#This Row],[ID2]])</f>
        <v>01/618</v>
      </c>
      <c r="B481" s="24" t="s">
        <v>7541</v>
      </c>
      <c r="C481" s="24"/>
      <c r="D481" s="24"/>
      <c r="E481" s="24"/>
      <c r="F481" s="24"/>
      <c r="G481" s="24" t="s">
        <v>1737</v>
      </c>
      <c r="H481" s="24" t="s">
        <v>782</v>
      </c>
      <c r="I481" s="24" t="s">
        <v>1823</v>
      </c>
      <c r="J481" s="24" t="s">
        <v>6779</v>
      </c>
      <c r="K481" s="24" t="s">
        <v>7542</v>
      </c>
      <c r="L481" s="24" t="s">
        <v>7543</v>
      </c>
      <c r="M481" s="24"/>
      <c r="N481" s="24"/>
      <c r="O481" s="24"/>
      <c r="P481" s="24" t="s">
        <v>1752</v>
      </c>
      <c r="Q481" s="24" t="s">
        <v>2498</v>
      </c>
      <c r="R481" s="24" t="s">
        <v>7544</v>
      </c>
      <c r="S481" s="24"/>
      <c r="T481" s="24"/>
      <c r="U481" s="24"/>
      <c r="V481" s="24"/>
      <c r="W481" s="24" t="s">
        <v>7545</v>
      </c>
      <c r="X481" s="24" t="s">
        <v>7546</v>
      </c>
      <c r="Y481" s="24"/>
      <c r="Z481" s="24"/>
      <c r="AA481" s="24"/>
      <c r="AB481" s="24"/>
      <c r="AC481" s="24"/>
      <c r="AD481" s="24"/>
      <c r="AE481" s="24" t="s">
        <v>7547</v>
      </c>
      <c r="AF481" s="24" t="s">
        <v>7548</v>
      </c>
      <c r="AG481" s="24"/>
      <c r="AH481" s="24"/>
      <c r="AI481" s="24" t="s">
        <v>7549</v>
      </c>
      <c r="AJ481" s="24" t="s">
        <v>7550</v>
      </c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5"/>
      <c r="AY481" s="24"/>
      <c r="AZ481" s="25"/>
      <c r="BA481" s="24"/>
      <c r="BB481" s="24">
        <v>0</v>
      </c>
      <c r="BC481" s="25">
        <v>40581</v>
      </c>
      <c r="BD481" s="25">
        <v>1</v>
      </c>
      <c r="BE481" s="24">
        <v>0</v>
      </c>
      <c r="BF481" s="24">
        <v>0</v>
      </c>
      <c r="BG481" s="24">
        <v>0</v>
      </c>
      <c r="BH481" s="25">
        <v>1</v>
      </c>
      <c r="BI481" s="25">
        <v>1</v>
      </c>
      <c r="BJ481" s="25">
        <v>1</v>
      </c>
      <c r="BK481" s="24">
        <v>0</v>
      </c>
      <c r="BL481" s="24">
        <v>0</v>
      </c>
      <c r="BM481" s="24"/>
      <c r="BN481" s="24">
        <v>0</v>
      </c>
      <c r="BO481" s="24">
        <v>0</v>
      </c>
      <c r="BP481" s="24">
        <v>0</v>
      </c>
      <c r="BQ481" s="24">
        <v>0</v>
      </c>
    </row>
    <row r="482" spans="1:69" x14ac:dyDescent="0.2">
      <c r="A482" s="24" t="str">
        <f>TRIM(Tabulka_Dotaz_z_SqlDivadla[[#This Row],[ID2]])</f>
        <v>01/619</v>
      </c>
      <c r="B482" s="24" t="s">
        <v>7551</v>
      </c>
      <c r="C482" s="24"/>
      <c r="D482" s="24"/>
      <c r="E482" s="24"/>
      <c r="F482" s="24"/>
      <c r="G482" s="24" t="s">
        <v>1737</v>
      </c>
      <c r="H482" s="24" t="s">
        <v>782</v>
      </c>
      <c r="I482" s="24" t="s">
        <v>2453</v>
      </c>
      <c r="J482" s="24" t="s">
        <v>7552</v>
      </c>
      <c r="K482" s="24" t="s">
        <v>7553</v>
      </c>
      <c r="L482" s="24" t="s">
        <v>3596</v>
      </c>
      <c r="M482" s="24"/>
      <c r="N482" s="24"/>
      <c r="O482" s="24"/>
      <c r="P482" s="24" t="s">
        <v>3755</v>
      </c>
      <c r="Q482" s="24" t="s">
        <v>7554</v>
      </c>
      <c r="R482" s="24" t="s">
        <v>7555</v>
      </c>
      <c r="S482" s="24"/>
      <c r="T482" s="24"/>
      <c r="U482" s="24"/>
      <c r="V482" s="24"/>
      <c r="W482" s="24" t="s">
        <v>7556</v>
      </c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5"/>
      <c r="AY482" s="24"/>
      <c r="AZ482" s="25"/>
      <c r="BA482" s="24"/>
      <c r="BB482" s="24">
        <v>0</v>
      </c>
      <c r="BC482" s="25">
        <v>40581</v>
      </c>
      <c r="BD482" s="25">
        <v>1</v>
      </c>
      <c r="BE482" s="24">
        <v>0</v>
      </c>
      <c r="BF482" s="24">
        <v>0</v>
      </c>
      <c r="BG482" s="24">
        <v>0</v>
      </c>
      <c r="BH482" s="25">
        <v>1</v>
      </c>
      <c r="BI482" s="25">
        <v>1</v>
      </c>
      <c r="BJ482" s="25">
        <v>1</v>
      </c>
      <c r="BK482" s="24">
        <v>0</v>
      </c>
      <c r="BL482" s="24">
        <v>0</v>
      </c>
      <c r="BM482" s="24"/>
      <c r="BN482" s="24">
        <v>0</v>
      </c>
      <c r="BO482" s="24">
        <v>0</v>
      </c>
      <c r="BP482" s="24">
        <v>0</v>
      </c>
      <c r="BQ482" s="24">
        <v>0</v>
      </c>
    </row>
    <row r="483" spans="1:69" x14ac:dyDescent="0.2">
      <c r="A483" s="24" t="str">
        <f>TRIM(Tabulka_Dotaz_z_SqlDivadla[[#This Row],[ID2]])</f>
        <v>01/620</v>
      </c>
      <c r="B483" s="24" t="s">
        <v>7557</v>
      </c>
      <c r="C483" s="24"/>
      <c r="D483" s="24"/>
      <c r="E483" s="24"/>
      <c r="F483" s="24"/>
      <c r="G483" s="24" t="s">
        <v>1849</v>
      </c>
      <c r="H483" s="24" t="s">
        <v>782</v>
      </c>
      <c r="I483" s="24" t="s">
        <v>1673</v>
      </c>
      <c r="J483" s="24" t="s">
        <v>6767</v>
      </c>
      <c r="K483" s="24" t="s">
        <v>7558</v>
      </c>
      <c r="L483" s="24" t="s">
        <v>7559</v>
      </c>
      <c r="M483" s="24"/>
      <c r="N483" s="24"/>
      <c r="O483" s="24"/>
      <c r="P483" s="24" t="s">
        <v>1687</v>
      </c>
      <c r="Q483" s="24" t="s">
        <v>1767</v>
      </c>
      <c r="R483" s="24"/>
      <c r="S483" s="24"/>
      <c r="T483" s="24"/>
      <c r="U483" s="24"/>
      <c r="V483" s="24"/>
      <c r="W483" s="24" t="s">
        <v>7560</v>
      </c>
      <c r="X483" s="24" t="s">
        <v>7561</v>
      </c>
      <c r="Y483" s="24"/>
      <c r="Z483" s="24"/>
      <c r="AA483" s="24"/>
      <c r="AB483" s="24"/>
      <c r="AC483" s="24"/>
      <c r="AD483" s="24"/>
      <c r="AE483" s="24" t="s">
        <v>6774</v>
      </c>
      <c r="AF483" s="24"/>
      <c r="AG483" s="24"/>
      <c r="AH483" s="24"/>
      <c r="AI483" s="24" t="s">
        <v>7562</v>
      </c>
      <c r="AJ483" s="24" t="s">
        <v>7563</v>
      </c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5"/>
      <c r="AY483" s="24"/>
      <c r="AZ483" s="25"/>
      <c r="BA483" s="24"/>
      <c r="BB483" s="24">
        <v>0</v>
      </c>
      <c r="BC483" s="25">
        <v>40463</v>
      </c>
      <c r="BD483" s="25">
        <v>1</v>
      </c>
      <c r="BE483" s="24">
        <v>0</v>
      </c>
      <c r="BF483" s="24">
        <v>0</v>
      </c>
      <c r="BG483" s="24">
        <v>0</v>
      </c>
      <c r="BH483" s="25">
        <v>1</v>
      </c>
      <c r="BI483" s="25">
        <v>1</v>
      </c>
      <c r="BJ483" s="25">
        <v>1</v>
      </c>
      <c r="BK483" s="24">
        <v>0</v>
      </c>
      <c r="BL483" s="24">
        <v>0</v>
      </c>
      <c r="BM483" s="24"/>
      <c r="BN483" s="24">
        <v>0</v>
      </c>
      <c r="BO483" s="24">
        <v>0</v>
      </c>
      <c r="BP483" s="24">
        <v>0</v>
      </c>
      <c r="BQ483" s="24">
        <v>0</v>
      </c>
    </row>
    <row r="484" spans="1:69" x14ac:dyDescent="0.2">
      <c r="A484" s="24" t="str">
        <f>TRIM(Tabulka_Dotaz_z_SqlDivadla[[#This Row],[ID2]])</f>
        <v>01/621</v>
      </c>
      <c r="B484" s="24" t="s">
        <v>7564</v>
      </c>
      <c r="C484" s="24"/>
      <c r="D484" s="24"/>
      <c r="E484" s="24"/>
      <c r="F484" s="24"/>
      <c r="G484" s="24" t="s">
        <v>1849</v>
      </c>
      <c r="H484" s="24" t="s">
        <v>782</v>
      </c>
      <c r="I484" s="24" t="s">
        <v>2453</v>
      </c>
      <c r="J484" s="24" t="s">
        <v>7478</v>
      </c>
      <c r="K484" s="24" t="s">
        <v>7565</v>
      </c>
      <c r="L484" s="24" t="s">
        <v>7566</v>
      </c>
      <c r="M484" s="24"/>
      <c r="N484" s="24"/>
      <c r="O484" s="24"/>
      <c r="P484" s="24" t="s">
        <v>2457</v>
      </c>
      <c r="Q484" s="24" t="s">
        <v>2933</v>
      </c>
      <c r="R484" s="24"/>
      <c r="S484" s="24"/>
      <c r="T484" s="24"/>
      <c r="U484" s="24"/>
      <c r="V484" s="24"/>
      <c r="W484" s="24" t="s">
        <v>7567</v>
      </c>
      <c r="X484" s="24" t="s">
        <v>7568</v>
      </c>
      <c r="Y484" s="24"/>
      <c r="Z484" s="24"/>
      <c r="AA484" s="24"/>
      <c r="AB484" s="24"/>
      <c r="AC484" s="24"/>
      <c r="AD484" s="24"/>
      <c r="AE484" s="24" t="s">
        <v>4305</v>
      </c>
      <c r="AF484" s="24" t="s">
        <v>7569</v>
      </c>
      <c r="AG484" s="24"/>
      <c r="AH484" s="24"/>
      <c r="AI484" s="24" t="s">
        <v>7570</v>
      </c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5"/>
      <c r="AY484" s="24"/>
      <c r="AZ484" s="25"/>
      <c r="BA484" s="24"/>
      <c r="BB484" s="24">
        <v>0</v>
      </c>
      <c r="BC484" s="25">
        <v>40581</v>
      </c>
      <c r="BD484" s="25">
        <v>1</v>
      </c>
      <c r="BE484" s="24">
        <v>0</v>
      </c>
      <c r="BF484" s="24">
        <v>0</v>
      </c>
      <c r="BG484" s="24">
        <v>0</v>
      </c>
      <c r="BH484" s="25">
        <v>1</v>
      </c>
      <c r="BI484" s="25">
        <v>1</v>
      </c>
      <c r="BJ484" s="25">
        <v>1</v>
      </c>
      <c r="BK484" s="24">
        <v>0</v>
      </c>
      <c r="BL484" s="24">
        <v>0</v>
      </c>
      <c r="BM484" s="24"/>
      <c r="BN484" s="24">
        <v>0</v>
      </c>
      <c r="BO484" s="24">
        <v>0</v>
      </c>
      <c r="BP484" s="24">
        <v>0</v>
      </c>
      <c r="BQ484" s="24">
        <v>0</v>
      </c>
    </row>
    <row r="485" spans="1:69" x14ac:dyDescent="0.2">
      <c r="A485" s="24" t="str">
        <f>TRIM(Tabulka_Dotaz_z_SqlDivadla[[#This Row],[ID2]])</f>
        <v>01/622</v>
      </c>
      <c r="B485" s="24" t="s">
        <v>7571</v>
      </c>
      <c r="C485" s="24"/>
      <c r="D485" s="24"/>
      <c r="E485" s="24"/>
      <c r="F485" s="24"/>
      <c r="G485" s="24" t="s">
        <v>1737</v>
      </c>
      <c r="H485" s="24" t="s">
        <v>786</v>
      </c>
      <c r="I485" s="24" t="s">
        <v>1868</v>
      </c>
      <c r="J485" s="24" t="s">
        <v>7572</v>
      </c>
      <c r="K485" s="24" t="s">
        <v>7573</v>
      </c>
      <c r="L485" s="24" t="s">
        <v>7574</v>
      </c>
      <c r="M485" s="24"/>
      <c r="N485" s="24"/>
      <c r="O485" s="24"/>
      <c r="P485" s="24" t="s">
        <v>1871</v>
      </c>
      <c r="Q485" s="24" t="s">
        <v>3049</v>
      </c>
      <c r="R485" s="24"/>
      <c r="S485" s="24"/>
      <c r="T485" s="24"/>
      <c r="U485" s="24"/>
      <c r="V485" s="24"/>
      <c r="W485" s="24" t="s">
        <v>7575</v>
      </c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5"/>
      <c r="AY485" s="24"/>
      <c r="AZ485" s="25"/>
      <c r="BA485" s="24"/>
      <c r="BB485" s="24">
        <v>0</v>
      </c>
      <c r="BC485" s="25">
        <v>40581</v>
      </c>
      <c r="BD485" s="25">
        <v>1</v>
      </c>
      <c r="BE485" s="24">
        <v>0</v>
      </c>
      <c r="BF485" s="24">
        <v>0</v>
      </c>
      <c r="BG485" s="24">
        <v>0</v>
      </c>
      <c r="BH485" s="25">
        <v>1</v>
      </c>
      <c r="BI485" s="25">
        <v>1</v>
      </c>
      <c r="BJ485" s="25">
        <v>1</v>
      </c>
      <c r="BK485" s="24">
        <v>0</v>
      </c>
      <c r="BL485" s="24">
        <v>0</v>
      </c>
      <c r="BM485" s="24"/>
      <c r="BN485" s="24">
        <v>0</v>
      </c>
      <c r="BO485" s="24">
        <v>0</v>
      </c>
      <c r="BP485" s="24">
        <v>0</v>
      </c>
      <c r="BQ485" s="24">
        <v>0</v>
      </c>
    </row>
    <row r="486" spans="1:69" x14ac:dyDescent="0.2">
      <c r="A486" s="24" t="str">
        <f>TRIM(Tabulka_Dotaz_z_SqlDivadla[[#This Row],[ID2]])</f>
        <v>01/623</v>
      </c>
      <c r="B486" s="24" t="s">
        <v>7576</v>
      </c>
      <c r="C486" s="24"/>
      <c r="D486" s="24"/>
      <c r="E486" s="24"/>
      <c r="F486" s="24"/>
      <c r="G486" s="24" t="s">
        <v>1849</v>
      </c>
      <c r="H486" s="24" t="s">
        <v>789</v>
      </c>
      <c r="I486" s="24" t="s">
        <v>2486</v>
      </c>
      <c r="J486" s="24" t="s">
        <v>7577</v>
      </c>
      <c r="K486" s="24" t="s">
        <v>7578</v>
      </c>
      <c r="L486" s="24" t="s">
        <v>7579</v>
      </c>
      <c r="M486" s="24"/>
      <c r="N486" s="24"/>
      <c r="O486" s="24"/>
      <c r="P486" s="24" t="s">
        <v>7580</v>
      </c>
      <c r="Q486" s="24" t="s">
        <v>7581</v>
      </c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5"/>
      <c r="AY486" s="24"/>
      <c r="AZ486" s="25"/>
      <c r="BA486" s="24"/>
      <c r="BB486" s="24">
        <v>0</v>
      </c>
      <c r="BC486" s="25">
        <v>40886</v>
      </c>
      <c r="BD486" s="25">
        <v>1</v>
      </c>
      <c r="BE486" s="24">
        <v>0</v>
      </c>
      <c r="BF486" s="24">
        <v>0</v>
      </c>
      <c r="BG486" s="24">
        <v>0</v>
      </c>
      <c r="BH486" s="25">
        <v>1</v>
      </c>
      <c r="BI486" s="25">
        <v>1</v>
      </c>
      <c r="BJ486" s="25">
        <v>1</v>
      </c>
      <c r="BK486" s="24">
        <v>0</v>
      </c>
      <c r="BL486" s="24">
        <v>0</v>
      </c>
      <c r="BM486" s="24"/>
      <c r="BN486" s="24">
        <v>0</v>
      </c>
      <c r="BO486" s="24">
        <v>0</v>
      </c>
      <c r="BP486" s="24">
        <v>0</v>
      </c>
      <c r="BQ486" s="24">
        <v>0</v>
      </c>
    </row>
    <row r="487" spans="1:69" x14ac:dyDescent="0.2">
      <c r="A487" s="24" t="str">
        <f>TRIM(Tabulka_Dotaz_z_SqlDivadla[[#This Row],[ID2]])</f>
        <v>01/624</v>
      </c>
      <c r="B487" s="24" t="s">
        <v>6838</v>
      </c>
      <c r="C487" s="24"/>
      <c r="D487" s="24"/>
      <c r="E487" s="24"/>
      <c r="F487" s="24"/>
      <c r="G487" s="24"/>
      <c r="H487" s="24" t="s">
        <v>804</v>
      </c>
      <c r="I487" s="24" t="s">
        <v>1875</v>
      </c>
      <c r="J487" s="24" t="s">
        <v>6839</v>
      </c>
      <c r="K487" s="24" t="s">
        <v>6840</v>
      </c>
      <c r="L487" s="24" t="s">
        <v>6841</v>
      </c>
      <c r="M487" s="24"/>
      <c r="N487" s="24"/>
      <c r="O487" s="24"/>
      <c r="P487" s="24" t="s">
        <v>6842</v>
      </c>
      <c r="Q487" s="24" t="s">
        <v>6843</v>
      </c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5"/>
      <c r="AY487" s="24"/>
      <c r="AZ487" s="25"/>
      <c r="BA487" s="24"/>
      <c r="BB487" s="24"/>
      <c r="BC487" s="25">
        <v>40886</v>
      </c>
      <c r="BD487" s="25"/>
      <c r="BE487" s="24"/>
      <c r="BF487" s="24"/>
      <c r="BG487" s="24"/>
      <c r="BH487" s="25"/>
      <c r="BI487" s="25"/>
      <c r="BJ487" s="25"/>
      <c r="BK487" s="24"/>
      <c r="BL487" s="24"/>
      <c r="BM487" s="24"/>
      <c r="BN487" s="24"/>
      <c r="BO487" s="24"/>
      <c r="BP487" s="24"/>
      <c r="BQ487" s="24"/>
    </row>
    <row r="488" spans="1:69" x14ac:dyDescent="0.2">
      <c r="A488" s="24" t="str">
        <f>TRIM(Tabulka_Dotaz_z_SqlDivadla[[#This Row],[ID2]])</f>
        <v>01/625</v>
      </c>
      <c r="B488" s="24" t="s">
        <v>6844</v>
      </c>
      <c r="C488" s="24"/>
      <c r="D488" s="24"/>
      <c r="E488" s="24"/>
      <c r="F488" s="24"/>
      <c r="G488" s="24" t="s">
        <v>1737</v>
      </c>
      <c r="H488" s="24" t="s">
        <v>794</v>
      </c>
      <c r="I488" s="24" t="s">
        <v>2213</v>
      </c>
      <c r="J488" s="24" t="s">
        <v>6845</v>
      </c>
      <c r="K488" s="24" t="s">
        <v>6846</v>
      </c>
      <c r="L488" s="24" t="s">
        <v>6847</v>
      </c>
      <c r="M488" s="24"/>
      <c r="N488" s="24"/>
      <c r="O488" s="24"/>
      <c r="P488" s="24" t="s">
        <v>3252</v>
      </c>
      <c r="Q488" s="24" t="s">
        <v>6848</v>
      </c>
      <c r="R488" s="24" t="s">
        <v>6849</v>
      </c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5"/>
      <c r="AY488" s="24"/>
      <c r="AZ488" s="25"/>
      <c r="BA488" s="24"/>
      <c r="BB488" s="24"/>
      <c r="BC488" s="25">
        <v>40886</v>
      </c>
      <c r="BD488" s="25"/>
      <c r="BE488" s="24"/>
      <c r="BF488" s="24"/>
      <c r="BG488" s="24"/>
      <c r="BH488" s="25"/>
      <c r="BI488" s="25"/>
      <c r="BJ488" s="25"/>
      <c r="BK488" s="24"/>
      <c r="BL488" s="24"/>
      <c r="BM488" s="24"/>
      <c r="BN488" s="24"/>
      <c r="BO488" s="24"/>
      <c r="BP488" s="24"/>
      <c r="BQ488" s="24"/>
    </row>
    <row r="489" spans="1:69" x14ac:dyDescent="0.2">
      <c r="A489" s="24" t="str">
        <f>TRIM(Tabulka_Dotaz_z_SqlDivadla[[#This Row],[ID2]])</f>
        <v>01/626</v>
      </c>
      <c r="B489" s="24" t="s">
        <v>6850</v>
      </c>
      <c r="C489" s="24"/>
      <c r="D489" s="24"/>
      <c r="E489" s="24"/>
      <c r="F489" s="24"/>
      <c r="G489" s="24"/>
      <c r="H489" s="24" t="s">
        <v>6698</v>
      </c>
      <c r="I489" s="24" t="s">
        <v>6745</v>
      </c>
      <c r="J489" s="24" t="s">
        <v>6851</v>
      </c>
      <c r="K489" s="24" t="s">
        <v>6852</v>
      </c>
      <c r="L489" s="24" t="s">
        <v>6853</v>
      </c>
      <c r="M489" s="24"/>
      <c r="N489" s="24"/>
      <c r="O489" s="24"/>
      <c r="P489" s="24" t="s">
        <v>1871</v>
      </c>
      <c r="Q489" s="24" t="s">
        <v>3049</v>
      </c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5"/>
      <c r="AY489" s="24"/>
      <c r="AZ489" s="25"/>
      <c r="BA489" s="24"/>
      <c r="BB489" s="24"/>
      <c r="BC489" s="25">
        <v>40886</v>
      </c>
      <c r="BD489" s="25"/>
      <c r="BE489" s="24"/>
      <c r="BF489" s="24"/>
      <c r="BG489" s="24"/>
      <c r="BH489" s="25"/>
      <c r="BI489" s="25"/>
      <c r="BJ489" s="25"/>
      <c r="BK489" s="24"/>
      <c r="BL489" s="24"/>
      <c r="BM489" s="24"/>
      <c r="BN489" s="24"/>
      <c r="BO489" s="24"/>
      <c r="BP489" s="24"/>
      <c r="BQ489" s="24"/>
    </row>
    <row r="490" spans="1:69" x14ac:dyDescent="0.2">
      <c r="A490" s="24" t="str">
        <f>TRIM(Tabulka_Dotaz_z_SqlDivadla[[#This Row],[ID2]])</f>
        <v>01/627</v>
      </c>
      <c r="B490" s="24" t="s">
        <v>6854</v>
      </c>
      <c r="C490" s="24"/>
      <c r="D490" s="24"/>
      <c r="E490" s="24"/>
      <c r="F490" s="24"/>
      <c r="G490" s="24" t="s">
        <v>1887</v>
      </c>
      <c r="H490" s="24" t="s">
        <v>782</v>
      </c>
      <c r="I490" s="24" t="s">
        <v>2111</v>
      </c>
      <c r="J490" s="24" t="s">
        <v>6855</v>
      </c>
      <c r="K490" s="24" t="s">
        <v>6856</v>
      </c>
      <c r="L490" s="24" t="s">
        <v>6857</v>
      </c>
      <c r="M490" s="24"/>
      <c r="N490" s="24"/>
      <c r="O490" s="24"/>
      <c r="P490" s="24" t="s">
        <v>3260</v>
      </c>
      <c r="Q490" s="24" t="s">
        <v>2115</v>
      </c>
      <c r="R490" s="24" t="s">
        <v>6858</v>
      </c>
      <c r="S490" s="24" t="s">
        <v>6859</v>
      </c>
      <c r="T490" s="24"/>
      <c r="U490" s="24"/>
      <c r="V490" s="24" t="s">
        <v>6860</v>
      </c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5"/>
      <c r="AY490" s="24"/>
      <c r="AZ490" s="25"/>
      <c r="BA490" s="24"/>
      <c r="BB490" s="24"/>
      <c r="BC490" s="25">
        <v>40886</v>
      </c>
      <c r="BD490" s="25"/>
      <c r="BE490" s="24"/>
      <c r="BF490" s="24"/>
      <c r="BG490" s="24"/>
      <c r="BH490" s="25"/>
      <c r="BI490" s="25"/>
      <c r="BJ490" s="25"/>
      <c r="BK490" s="24"/>
      <c r="BL490" s="24"/>
      <c r="BM490" s="24"/>
      <c r="BN490" s="24"/>
      <c r="BO490" s="24"/>
      <c r="BP490" s="24"/>
      <c r="BQ490" s="24"/>
    </row>
    <row r="491" spans="1:69" x14ac:dyDescent="0.2">
      <c r="A491" s="24" t="str">
        <f>TRIM(Tabulka_Dotaz_z_SqlDivadla[[#This Row],[ID2]])</f>
        <v>01/628</v>
      </c>
      <c r="B491" s="24" t="s">
        <v>7111</v>
      </c>
      <c r="C491" s="24"/>
      <c r="D491" s="24"/>
      <c r="E491" s="24"/>
      <c r="F491" s="24"/>
      <c r="G491" s="24"/>
      <c r="H491" s="24" t="s">
        <v>782</v>
      </c>
      <c r="I491" s="24" t="s">
        <v>1861</v>
      </c>
      <c r="J491" s="24" t="s">
        <v>7112</v>
      </c>
      <c r="K491" s="24" t="s">
        <v>7113</v>
      </c>
      <c r="L491" s="24" t="s">
        <v>7114</v>
      </c>
      <c r="M491" s="24"/>
      <c r="N491" s="24"/>
      <c r="O491" s="24"/>
      <c r="P491" s="24" t="s">
        <v>1968</v>
      </c>
      <c r="Q491" s="24" t="s">
        <v>5906</v>
      </c>
      <c r="R491" s="24" t="s">
        <v>7115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5"/>
      <c r="AY491" s="24"/>
      <c r="AZ491" s="25"/>
      <c r="BA491" s="24"/>
      <c r="BB491" s="24"/>
      <c r="BC491" s="25">
        <v>40886</v>
      </c>
      <c r="BD491" s="25"/>
      <c r="BE491" s="24"/>
      <c r="BF491" s="24"/>
      <c r="BG491" s="24"/>
      <c r="BH491" s="25"/>
      <c r="BI491" s="25"/>
      <c r="BJ491" s="25"/>
      <c r="BK491" s="24"/>
      <c r="BL491" s="24"/>
      <c r="BM491" s="24"/>
      <c r="BN491" s="24"/>
      <c r="BO491" s="24"/>
      <c r="BP491" s="24"/>
      <c r="BQ491" s="24"/>
    </row>
    <row r="492" spans="1:69" x14ac:dyDescent="0.2">
      <c r="A492" s="24" t="str">
        <f>TRIM(Tabulka_Dotaz_z_SqlDivadla[[#This Row],[ID2]])</f>
        <v>01/629</v>
      </c>
      <c r="B492" s="24" t="s">
        <v>6861</v>
      </c>
      <c r="C492" s="24"/>
      <c r="D492" s="24"/>
      <c r="E492" s="24"/>
      <c r="F492" s="24"/>
      <c r="G492" s="24"/>
      <c r="H492" s="24" t="s">
        <v>782</v>
      </c>
      <c r="I492" s="24" t="s">
        <v>1823</v>
      </c>
      <c r="J492" s="24" t="s">
        <v>6862</v>
      </c>
      <c r="K492" s="24" t="s">
        <v>6863</v>
      </c>
      <c r="L492" s="24" t="s">
        <v>6864</v>
      </c>
      <c r="M492" s="24"/>
      <c r="N492" s="24"/>
      <c r="O492" s="24"/>
      <c r="P492" s="24" t="s">
        <v>1752</v>
      </c>
      <c r="Q492" s="24" t="s">
        <v>2498</v>
      </c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5"/>
      <c r="AY492" s="24"/>
      <c r="AZ492" s="25"/>
      <c r="BA492" s="24"/>
      <c r="BB492" s="24"/>
      <c r="BC492" s="25">
        <v>40886</v>
      </c>
      <c r="BD492" s="25"/>
      <c r="BE492" s="24"/>
      <c r="BF492" s="24"/>
      <c r="BG492" s="24"/>
      <c r="BH492" s="25"/>
      <c r="BI492" s="25"/>
      <c r="BJ492" s="25"/>
      <c r="BK492" s="24"/>
      <c r="BL492" s="24"/>
      <c r="BM492" s="24"/>
      <c r="BN492" s="24"/>
      <c r="BO492" s="24"/>
      <c r="BP492" s="24"/>
      <c r="BQ492" s="24"/>
    </row>
    <row r="493" spans="1:69" x14ac:dyDescent="0.2">
      <c r="A493" s="24" t="str">
        <f>TRIM(Tabulka_Dotaz_z_SqlDivadla[[#This Row],[ID2]])</f>
        <v>01/630</v>
      </c>
      <c r="B493" s="24" t="s">
        <v>6865</v>
      </c>
      <c r="C493" s="24"/>
      <c r="D493" s="24"/>
      <c r="E493" s="24"/>
      <c r="F493" s="24"/>
      <c r="G493" s="24"/>
      <c r="H493" s="24" t="s">
        <v>782</v>
      </c>
      <c r="I493" s="24" t="s">
        <v>1673</v>
      </c>
      <c r="J493" s="24" t="s">
        <v>6866</v>
      </c>
      <c r="K493" s="24" t="s">
        <v>6867</v>
      </c>
      <c r="L493" s="24" t="s">
        <v>6868</v>
      </c>
      <c r="M493" s="24"/>
      <c r="N493" s="24"/>
      <c r="O493" s="24"/>
      <c r="P493" s="24" t="s">
        <v>1687</v>
      </c>
      <c r="Q493" s="24" t="s">
        <v>1767</v>
      </c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5"/>
      <c r="AY493" s="24"/>
      <c r="AZ493" s="25"/>
      <c r="BA493" s="24"/>
      <c r="BB493" s="24"/>
      <c r="BC493" s="25">
        <v>40886</v>
      </c>
      <c r="BD493" s="25"/>
      <c r="BE493" s="24"/>
      <c r="BF493" s="24"/>
      <c r="BG493" s="24"/>
      <c r="BH493" s="25"/>
      <c r="BI493" s="25"/>
      <c r="BJ493" s="25"/>
      <c r="BK493" s="24"/>
      <c r="BL493" s="24"/>
      <c r="BM493" s="24"/>
      <c r="BN493" s="24"/>
      <c r="BO493" s="24"/>
      <c r="BP493" s="24"/>
      <c r="BQ493" s="24"/>
    </row>
    <row r="494" spans="1:69" x14ac:dyDescent="0.2">
      <c r="A494" s="24" t="str">
        <f>TRIM(Tabulka_Dotaz_z_SqlDivadla[[#This Row],[ID2]])</f>
        <v>01/631</v>
      </c>
      <c r="B494" s="24" t="s">
        <v>6869</v>
      </c>
      <c r="C494" s="24"/>
      <c r="D494" s="24"/>
      <c r="E494" s="24"/>
      <c r="F494" s="24"/>
      <c r="G494" s="24"/>
      <c r="H494" s="24" t="s">
        <v>782</v>
      </c>
      <c r="I494" s="24" t="s">
        <v>1673</v>
      </c>
      <c r="J494" s="24" t="s">
        <v>6870</v>
      </c>
      <c r="K494" s="24" t="s">
        <v>6871</v>
      </c>
      <c r="L494" s="24" t="s">
        <v>6872</v>
      </c>
      <c r="M494" s="24"/>
      <c r="N494" s="24"/>
      <c r="O494" s="24"/>
      <c r="P494" s="24" t="s">
        <v>1687</v>
      </c>
      <c r="Q494" s="24" t="s">
        <v>1767</v>
      </c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5"/>
      <c r="AY494" s="24"/>
      <c r="AZ494" s="25"/>
      <c r="BA494" s="24"/>
      <c r="BB494" s="24"/>
      <c r="BC494" s="25">
        <v>40886</v>
      </c>
      <c r="BD494" s="25"/>
      <c r="BE494" s="24"/>
      <c r="BF494" s="24"/>
      <c r="BG494" s="24"/>
      <c r="BH494" s="25"/>
      <c r="BI494" s="25"/>
      <c r="BJ494" s="25"/>
      <c r="BK494" s="24"/>
      <c r="BL494" s="24"/>
      <c r="BM494" s="24"/>
      <c r="BN494" s="24"/>
      <c r="BO494" s="24"/>
      <c r="BP494" s="24"/>
      <c r="BQ494" s="24"/>
    </row>
    <row r="495" spans="1:69" x14ac:dyDescent="0.2">
      <c r="A495" s="24" t="str">
        <f>TRIM(Tabulka_Dotaz_z_SqlDivadla[[#This Row],[ID2]])</f>
        <v>01/632</v>
      </c>
      <c r="B495" s="24" t="s">
        <v>6873</v>
      </c>
      <c r="C495" s="24"/>
      <c r="D495" s="24"/>
      <c r="E495" s="24"/>
      <c r="F495" s="24"/>
      <c r="G495" s="24"/>
      <c r="H495" s="24" t="s">
        <v>782</v>
      </c>
      <c r="I495" s="24" t="s">
        <v>2530</v>
      </c>
      <c r="J495" s="24" t="s">
        <v>6874</v>
      </c>
      <c r="K495" s="24" t="s">
        <v>6875</v>
      </c>
      <c r="L495" s="24" t="s">
        <v>6876</v>
      </c>
      <c r="M495" s="24"/>
      <c r="N495" s="24"/>
      <c r="O495" s="24"/>
      <c r="P495" s="24" t="s">
        <v>2533</v>
      </c>
      <c r="Q495" s="24" t="s">
        <v>3337</v>
      </c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5"/>
      <c r="AY495" s="24"/>
      <c r="AZ495" s="25"/>
      <c r="BA495" s="24"/>
      <c r="BB495" s="24"/>
      <c r="BC495" s="25">
        <v>40886</v>
      </c>
      <c r="BD495" s="25"/>
      <c r="BE495" s="24"/>
      <c r="BF495" s="24"/>
      <c r="BG495" s="24"/>
      <c r="BH495" s="25"/>
      <c r="BI495" s="25"/>
      <c r="BJ495" s="25"/>
      <c r="BK495" s="24"/>
      <c r="BL495" s="24"/>
      <c r="BM495" s="24"/>
      <c r="BN495" s="24"/>
      <c r="BO495" s="24"/>
      <c r="BP495" s="24"/>
      <c r="BQ495" s="24"/>
    </row>
    <row r="496" spans="1:69" x14ac:dyDescent="0.2">
      <c r="A496" s="24" t="str">
        <f>TRIM(Tabulka_Dotaz_z_SqlDivadla[[#This Row],[ID2]])</f>
        <v>01/633</v>
      </c>
      <c r="B496" s="24" t="s">
        <v>6877</v>
      </c>
      <c r="C496" s="24"/>
      <c r="D496" s="24"/>
      <c r="E496" s="24"/>
      <c r="F496" s="24"/>
      <c r="G496" s="24"/>
      <c r="H496" s="24" t="s">
        <v>782</v>
      </c>
      <c r="I496" s="24" t="s">
        <v>1673</v>
      </c>
      <c r="J496" s="24" t="s">
        <v>6878</v>
      </c>
      <c r="K496" s="24" t="s">
        <v>6879</v>
      </c>
      <c r="L496" s="24" t="s">
        <v>6880</v>
      </c>
      <c r="M496" s="24"/>
      <c r="N496" s="24"/>
      <c r="O496" s="24"/>
      <c r="P496" s="24" t="s">
        <v>1687</v>
      </c>
      <c r="Q496" s="24" t="s">
        <v>1767</v>
      </c>
      <c r="R496" s="24"/>
      <c r="S496" s="24"/>
      <c r="T496" s="24"/>
      <c r="U496" s="24"/>
      <c r="V496" s="24" t="s">
        <v>6881</v>
      </c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5"/>
      <c r="AY496" s="24"/>
      <c r="AZ496" s="25"/>
      <c r="BA496" s="24"/>
      <c r="BB496" s="24"/>
      <c r="BC496" s="25">
        <v>40886</v>
      </c>
      <c r="BD496" s="25"/>
      <c r="BE496" s="24"/>
      <c r="BF496" s="24"/>
      <c r="BG496" s="24"/>
      <c r="BH496" s="25"/>
      <c r="BI496" s="25"/>
      <c r="BJ496" s="25"/>
      <c r="BK496" s="24"/>
      <c r="BL496" s="24"/>
      <c r="BM496" s="24"/>
      <c r="BN496" s="24"/>
      <c r="BO496" s="24"/>
      <c r="BP496" s="24"/>
      <c r="BQ496" s="2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5"/>
  <sheetViews>
    <sheetView zoomScaleNormal="100" workbookViewId="0">
      <selection sqref="A1:J1"/>
    </sheetView>
  </sheetViews>
  <sheetFormatPr defaultRowHeight="15" x14ac:dyDescent="0.25"/>
  <cols>
    <col min="1" max="1" width="53.28515625" style="28" bestFit="1" customWidth="1"/>
    <col min="2" max="3" width="10.7109375" style="28" customWidth="1"/>
    <col min="4" max="11" width="10.7109375" style="27" customWidth="1"/>
    <col min="12" max="12" width="10.7109375" style="26" customWidth="1"/>
    <col min="13" max="34" width="10.7109375" customWidth="1"/>
    <col min="35" max="36" width="10.7109375" style="28" customWidth="1"/>
    <col min="37" max="242" width="9.140625" style="28"/>
    <col min="243" max="16384" width="9.140625" style="26"/>
  </cols>
  <sheetData>
    <row r="1" spans="1:34" ht="15" customHeight="1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ht="15" customHeight="1" x14ac:dyDescent="0.25">
      <c r="A2" s="247" t="s">
        <v>7664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s="28" customFormat="1" ht="30" x14ac:dyDescent="0.25">
      <c r="A3" s="55" t="s">
        <v>7592</v>
      </c>
      <c r="B3" s="53">
        <v>2022</v>
      </c>
      <c r="C3" s="53" t="s">
        <v>7683</v>
      </c>
      <c r="D3" s="53">
        <v>2021</v>
      </c>
      <c r="E3" s="53" t="s">
        <v>7684</v>
      </c>
      <c r="F3" s="53">
        <v>2020</v>
      </c>
      <c r="G3" s="53" t="s">
        <v>7685</v>
      </c>
      <c r="H3" s="53">
        <v>2019</v>
      </c>
      <c r="I3" s="53" t="s">
        <v>7686</v>
      </c>
      <c r="J3" s="53">
        <v>2018</v>
      </c>
      <c r="L3" s="2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28" customFormat="1" ht="15" customHeight="1" x14ac:dyDescent="0.25">
      <c r="A4" s="50" t="s">
        <v>7645</v>
      </c>
      <c r="B4" s="58">
        <v>6</v>
      </c>
      <c r="C4" s="63">
        <f>(B4/J4)*100</f>
        <v>100</v>
      </c>
      <c r="D4" s="58">
        <v>6</v>
      </c>
      <c r="E4" s="63">
        <v>100</v>
      </c>
      <c r="F4" s="58">
        <v>8</v>
      </c>
      <c r="G4" s="63">
        <v>133.30000000000001</v>
      </c>
      <c r="H4" s="58">
        <v>8</v>
      </c>
      <c r="I4" s="63">
        <v>133.30000000000001</v>
      </c>
      <c r="J4" s="58">
        <v>6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50" t="s">
        <v>7643</v>
      </c>
      <c r="B5" s="58">
        <v>9</v>
      </c>
      <c r="C5" s="63">
        <f t="shared" ref="C5:C24" si="0">(B5/J5)*100</f>
        <v>112.5</v>
      </c>
      <c r="D5" s="58">
        <v>6</v>
      </c>
      <c r="E5" s="63">
        <v>75</v>
      </c>
      <c r="F5" s="58">
        <v>10</v>
      </c>
      <c r="G5" s="63">
        <v>125</v>
      </c>
      <c r="H5" s="58">
        <v>10</v>
      </c>
      <c r="I5" s="63">
        <v>125</v>
      </c>
      <c r="J5" s="58">
        <v>8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50" t="s">
        <v>7642</v>
      </c>
      <c r="B6" s="58">
        <v>91</v>
      </c>
      <c r="C6" s="63">
        <f t="shared" si="0"/>
        <v>49.189189189189193</v>
      </c>
      <c r="D6" s="58">
        <v>42</v>
      </c>
      <c r="E6" s="63">
        <v>22.7</v>
      </c>
      <c r="F6" s="58">
        <v>35</v>
      </c>
      <c r="G6" s="63">
        <v>18.899999999999999</v>
      </c>
      <c r="H6" s="58">
        <v>223</v>
      </c>
      <c r="I6" s="63">
        <v>120.5</v>
      </c>
      <c r="J6" s="58">
        <v>185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50" t="s">
        <v>7691</v>
      </c>
      <c r="B7" s="58"/>
      <c r="C7" s="63"/>
      <c r="D7" s="58"/>
      <c r="E7" s="63"/>
      <c r="F7" s="58"/>
      <c r="G7" s="63"/>
      <c r="H7" s="58"/>
      <c r="I7" s="63"/>
      <c r="J7" s="58"/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51" t="s">
        <v>7646</v>
      </c>
      <c r="B8" s="58">
        <v>32</v>
      </c>
      <c r="C8" s="63">
        <f t="shared" si="0"/>
        <v>47.058823529411761</v>
      </c>
      <c r="D8" s="58">
        <v>4</v>
      </c>
      <c r="E8" s="63">
        <v>5.9</v>
      </c>
      <c r="F8" s="58">
        <v>16</v>
      </c>
      <c r="G8" s="63">
        <v>23.5</v>
      </c>
      <c r="H8" s="58">
        <v>27</v>
      </c>
      <c r="I8" s="63">
        <v>39.700000000000003</v>
      </c>
      <c r="J8" s="58">
        <v>68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51" t="s">
        <v>7647</v>
      </c>
      <c r="B9" s="58">
        <v>1</v>
      </c>
      <c r="C9" s="63">
        <f t="shared" si="0"/>
        <v>33.333333333333329</v>
      </c>
      <c r="D9" s="58" t="s">
        <v>831</v>
      </c>
      <c r="E9" s="63" t="s">
        <v>6699</v>
      </c>
      <c r="F9" s="58" t="s">
        <v>831</v>
      </c>
      <c r="G9" s="63" t="s">
        <v>6699</v>
      </c>
      <c r="H9" s="58" t="s">
        <v>831</v>
      </c>
      <c r="I9" s="63" t="s">
        <v>6699</v>
      </c>
      <c r="J9" s="58">
        <v>3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7648</v>
      </c>
      <c r="B10" s="58">
        <v>17</v>
      </c>
      <c r="C10" s="63">
        <f t="shared" si="0"/>
        <v>31.481481481481481</v>
      </c>
      <c r="D10" s="58">
        <v>13</v>
      </c>
      <c r="E10" s="63">
        <v>24.4</v>
      </c>
      <c r="F10" s="58">
        <v>5</v>
      </c>
      <c r="G10" s="63">
        <v>9.3000000000000007</v>
      </c>
      <c r="H10" s="58">
        <v>59</v>
      </c>
      <c r="I10" s="63">
        <v>109.3</v>
      </c>
      <c r="J10" s="58">
        <v>54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1" t="s">
        <v>7649</v>
      </c>
      <c r="B11" s="58">
        <v>3</v>
      </c>
      <c r="C11" s="63">
        <f t="shared" si="0"/>
        <v>300</v>
      </c>
      <c r="D11" s="58" t="s">
        <v>831</v>
      </c>
      <c r="E11" s="63" t="s">
        <v>6699</v>
      </c>
      <c r="F11" s="58" t="s">
        <v>831</v>
      </c>
      <c r="G11" s="63" t="s">
        <v>6699</v>
      </c>
      <c r="H11" s="58">
        <v>4</v>
      </c>
      <c r="I11" s="63">
        <v>400</v>
      </c>
      <c r="J11" s="58">
        <v>1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1" t="s">
        <v>7650</v>
      </c>
      <c r="B12" s="58" t="s">
        <v>831</v>
      </c>
      <c r="C12" s="63" t="s">
        <v>6699</v>
      </c>
      <c r="D12" s="58" t="s">
        <v>831</v>
      </c>
      <c r="E12" s="63" t="s">
        <v>6699</v>
      </c>
      <c r="F12" s="58" t="s">
        <v>831</v>
      </c>
      <c r="G12" s="63" t="s">
        <v>6699</v>
      </c>
      <c r="H12" s="58" t="s">
        <v>831</v>
      </c>
      <c r="I12" s="63" t="s">
        <v>6699</v>
      </c>
      <c r="J12" s="58">
        <v>1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1" t="s">
        <v>7651</v>
      </c>
      <c r="B13" s="58" t="s">
        <v>831</v>
      </c>
      <c r="C13" s="63" t="s">
        <v>6699</v>
      </c>
      <c r="D13" s="58" t="s">
        <v>831</v>
      </c>
      <c r="E13" s="63" t="s">
        <v>6699</v>
      </c>
      <c r="F13" s="58" t="s">
        <v>831</v>
      </c>
      <c r="G13" s="63" t="s">
        <v>6699</v>
      </c>
      <c r="H13" s="58" t="s">
        <v>831</v>
      </c>
      <c r="I13" s="63" t="s">
        <v>6699</v>
      </c>
      <c r="J13" s="58" t="s">
        <v>831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1" t="s">
        <v>7652</v>
      </c>
      <c r="B14" s="58" t="s">
        <v>831</v>
      </c>
      <c r="C14" s="63" t="s">
        <v>6699</v>
      </c>
      <c r="D14" s="58" t="s">
        <v>831</v>
      </c>
      <c r="E14" s="63" t="s">
        <v>6699</v>
      </c>
      <c r="F14" s="58" t="s">
        <v>831</v>
      </c>
      <c r="G14" s="63" t="s">
        <v>6699</v>
      </c>
      <c r="H14" s="58" t="s">
        <v>831</v>
      </c>
      <c r="I14" s="63" t="s">
        <v>6699</v>
      </c>
      <c r="J14" s="58" t="s">
        <v>831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1" t="s">
        <v>7653</v>
      </c>
      <c r="B15" s="58">
        <v>2</v>
      </c>
      <c r="C15" s="63" t="s">
        <v>6699</v>
      </c>
      <c r="D15" s="58" t="s">
        <v>831</v>
      </c>
      <c r="E15" s="63" t="s">
        <v>6699</v>
      </c>
      <c r="F15" s="58" t="s">
        <v>831</v>
      </c>
      <c r="G15" s="63" t="s">
        <v>6699</v>
      </c>
      <c r="H15" s="58" t="s">
        <v>831</v>
      </c>
      <c r="I15" s="63" t="s">
        <v>6699</v>
      </c>
      <c r="J15" s="58" t="s">
        <v>831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1" t="s">
        <v>7654</v>
      </c>
      <c r="B16" s="58">
        <v>36</v>
      </c>
      <c r="C16" s="63">
        <f t="shared" si="0"/>
        <v>62.068965517241381</v>
      </c>
      <c r="D16" s="58">
        <v>25</v>
      </c>
      <c r="E16" s="63">
        <v>43.1</v>
      </c>
      <c r="F16" s="58">
        <v>8</v>
      </c>
      <c r="G16" s="63">
        <v>13.8</v>
      </c>
      <c r="H16" s="58">
        <v>55</v>
      </c>
      <c r="I16" s="63">
        <v>94.8</v>
      </c>
      <c r="J16" s="58">
        <v>58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66" s="28" customFormat="1" ht="15" customHeight="1" x14ac:dyDescent="0.25">
      <c r="A17" s="51" t="s">
        <v>5779</v>
      </c>
      <c r="B17" s="58" t="s">
        <v>831</v>
      </c>
      <c r="C17" s="63" t="s">
        <v>6699</v>
      </c>
      <c r="D17" s="58" t="s">
        <v>831</v>
      </c>
      <c r="E17" s="63" t="s">
        <v>6699</v>
      </c>
      <c r="F17" s="58">
        <v>6</v>
      </c>
      <c r="G17" s="63" t="s">
        <v>6699</v>
      </c>
      <c r="H17" s="58">
        <v>78</v>
      </c>
      <c r="I17" s="63" t="s">
        <v>6699</v>
      </c>
      <c r="J17" s="58" t="s">
        <v>831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66" s="28" customFormat="1" ht="15" customHeight="1" x14ac:dyDescent="0.25">
      <c r="A18" s="50" t="s">
        <v>7692</v>
      </c>
      <c r="B18" s="58"/>
      <c r="C18" s="63"/>
      <c r="D18" s="58"/>
      <c r="E18" s="63"/>
      <c r="F18" s="58"/>
      <c r="G18" s="63"/>
      <c r="H18" s="58"/>
      <c r="I18" s="63"/>
      <c r="J18" s="58"/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66" s="28" customFormat="1" ht="15" customHeight="1" x14ac:dyDescent="0.25">
      <c r="A19" s="51" t="s">
        <v>7697</v>
      </c>
      <c r="B19" s="58">
        <v>22</v>
      </c>
      <c r="C19" s="63">
        <f t="shared" si="0"/>
        <v>36.065573770491802</v>
      </c>
      <c r="D19" s="58">
        <v>18</v>
      </c>
      <c r="E19" s="63">
        <v>29.5</v>
      </c>
      <c r="F19" s="58">
        <v>12</v>
      </c>
      <c r="G19" s="63">
        <v>19.7</v>
      </c>
      <c r="H19" s="58">
        <v>55</v>
      </c>
      <c r="I19" s="63">
        <v>90.2</v>
      </c>
      <c r="J19" s="58">
        <v>61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66" s="28" customFormat="1" ht="15" customHeight="1" x14ac:dyDescent="0.25">
      <c r="A20" s="79" t="s">
        <v>7586</v>
      </c>
      <c r="B20" s="58">
        <v>10</v>
      </c>
      <c r="C20" s="63">
        <f t="shared" si="0"/>
        <v>55.555555555555557</v>
      </c>
      <c r="D20" s="58">
        <v>7</v>
      </c>
      <c r="E20" s="63">
        <v>38.9</v>
      </c>
      <c r="F20" s="58">
        <v>8</v>
      </c>
      <c r="G20" s="63">
        <v>44.5</v>
      </c>
      <c r="H20" s="58">
        <v>17</v>
      </c>
      <c r="I20" s="63">
        <v>94.5</v>
      </c>
      <c r="J20" s="58">
        <v>18</v>
      </c>
      <c r="K20" s="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66" s="28" customFormat="1" ht="15" customHeight="1" x14ac:dyDescent="0.25">
      <c r="A21" s="79" t="s">
        <v>7587</v>
      </c>
      <c r="B21" s="58" t="s">
        <v>831</v>
      </c>
      <c r="C21" s="63" t="s">
        <v>6699</v>
      </c>
      <c r="D21" s="58" t="s">
        <v>831</v>
      </c>
      <c r="E21" s="63" t="s">
        <v>6699</v>
      </c>
      <c r="F21" s="58" t="s">
        <v>831</v>
      </c>
      <c r="G21" s="63" t="s">
        <v>6699</v>
      </c>
      <c r="H21" s="58" t="s">
        <v>831</v>
      </c>
      <c r="I21" s="63" t="s">
        <v>6699</v>
      </c>
      <c r="J21" s="58" t="s">
        <v>831</v>
      </c>
      <c r="K21" s="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66" s="28" customFormat="1" ht="15" customHeight="1" x14ac:dyDescent="0.25">
      <c r="A22" s="79" t="s">
        <v>7588</v>
      </c>
      <c r="B22" s="58" t="s">
        <v>831</v>
      </c>
      <c r="C22" s="63" t="s">
        <v>6699</v>
      </c>
      <c r="D22" s="58">
        <v>1</v>
      </c>
      <c r="E22" s="63">
        <v>25</v>
      </c>
      <c r="F22" s="58">
        <v>1</v>
      </c>
      <c r="G22" s="63">
        <v>25</v>
      </c>
      <c r="H22" s="58">
        <v>3</v>
      </c>
      <c r="I22" s="63">
        <v>75</v>
      </c>
      <c r="J22" s="58">
        <v>4</v>
      </c>
      <c r="K22" s="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</row>
    <row r="23" spans="1:66" s="28" customFormat="1" ht="15" customHeight="1" x14ac:dyDescent="0.25">
      <c r="A23" s="79" t="s">
        <v>7589</v>
      </c>
      <c r="B23" s="58" t="s">
        <v>831</v>
      </c>
      <c r="C23" s="63" t="s">
        <v>6699</v>
      </c>
      <c r="D23" s="58" t="s">
        <v>831</v>
      </c>
      <c r="E23" s="63" t="s">
        <v>6699</v>
      </c>
      <c r="F23" s="58" t="s">
        <v>831</v>
      </c>
      <c r="G23" s="63" t="s">
        <v>6699</v>
      </c>
      <c r="H23" s="58">
        <v>14</v>
      </c>
      <c r="I23" s="63" t="s">
        <v>6699</v>
      </c>
      <c r="J23" s="58" t="s">
        <v>831</v>
      </c>
      <c r="K23" s="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66" s="28" customFormat="1" ht="15" customHeight="1" x14ac:dyDescent="0.25">
      <c r="A24" s="79" t="s">
        <v>5779</v>
      </c>
      <c r="B24" s="58">
        <v>12</v>
      </c>
      <c r="C24" s="63">
        <f t="shared" si="0"/>
        <v>30.76923076923077</v>
      </c>
      <c r="D24" s="58">
        <v>10</v>
      </c>
      <c r="E24" s="63">
        <v>25.7</v>
      </c>
      <c r="F24" s="58">
        <v>3</v>
      </c>
      <c r="G24" s="63">
        <v>7.7</v>
      </c>
      <c r="H24" s="58">
        <v>21</v>
      </c>
      <c r="I24" s="63">
        <v>53.9</v>
      </c>
      <c r="J24" s="58">
        <v>39</v>
      </c>
      <c r="K24" s="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66" s="28" customFormat="1" ht="15" customHeight="1" x14ac:dyDescent="0.25">
      <c r="A25" s="101" t="s">
        <v>7694</v>
      </c>
      <c r="B25" s="59">
        <v>2</v>
      </c>
      <c r="C25" s="64" t="s">
        <v>6699</v>
      </c>
      <c r="D25" s="59">
        <v>2</v>
      </c>
      <c r="E25" s="64" t="s">
        <v>6699</v>
      </c>
      <c r="F25" s="59" t="s">
        <v>831</v>
      </c>
      <c r="G25" s="64" t="s">
        <v>6699</v>
      </c>
      <c r="H25" s="59" t="s">
        <v>831</v>
      </c>
      <c r="I25" s="64" t="s">
        <v>6699</v>
      </c>
      <c r="J25" s="59" t="s">
        <v>831</v>
      </c>
      <c r="K25" s="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66" x14ac:dyDescent="0.25">
      <c r="A26" s="41"/>
      <c r="G26" s="42"/>
      <c r="H26" s="33"/>
      <c r="I26" s="33"/>
      <c r="J26" s="33"/>
      <c r="K26" s="42"/>
    </row>
    <row r="27" spans="1:66" x14ac:dyDescent="0.25">
      <c r="A27" s="41"/>
      <c r="G27" s="31"/>
      <c r="H27" s="31"/>
      <c r="I27" s="31"/>
      <c r="J27" s="31"/>
      <c r="K27" s="31"/>
    </row>
    <row r="28" spans="1:66" x14ac:dyDescent="0.25">
      <c r="A28" s="30"/>
      <c r="G28" s="30"/>
      <c r="H28" s="30"/>
      <c r="I28" s="30"/>
      <c r="J28" s="30"/>
      <c r="K28" s="32"/>
    </row>
    <row r="29" spans="1:66" x14ac:dyDescent="0.25">
      <c r="A29" s="30"/>
      <c r="G29" s="30"/>
      <c r="H29" s="30"/>
      <c r="I29" s="30"/>
      <c r="J29" s="30"/>
      <c r="K29" s="32"/>
    </row>
    <row r="30" spans="1:66" x14ac:dyDescent="0.25">
      <c r="A30" s="30"/>
      <c r="G30" s="30"/>
      <c r="H30" s="30"/>
      <c r="I30" s="30"/>
      <c r="J30" s="30"/>
      <c r="K30" s="32"/>
    </row>
    <row r="31" spans="1:66" x14ac:dyDescent="0.25">
      <c r="A31" s="30"/>
      <c r="G31" s="30"/>
      <c r="H31" s="30"/>
      <c r="I31" s="30"/>
      <c r="J31" s="30"/>
      <c r="K31" s="32"/>
    </row>
    <row r="32" spans="1:66" x14ac:dyDescent="0.25">
      <c r="A32" s="30"/>
      <c r="G32" s="30"/>
      <c r="H32" s="30"/>
      <c r="I32" s="30"/>
      <c r="J32" s="30"/>
      <c r="K32" s="32"/>
    </row>
    <row r="33" spans="1:11" x14ac:dyDescent="0.25">
      <c r="A33" s="30"/>
      <c r="G33" s="30"/>
      <c r="H33" s="30"/>
      <c r="I33" s="30"/>
      <c r="J33" s="30"/>
      <c r="K33" s="32"/>
    </row>
    <row r="35" spans="1:11" x14ac:dyDescent="0.25">
      <c r="B35" s="41"/>
    </row>
  </sheetData>
  <mergeCells count="2">
    <mergeCell ref="A1:J1"/>
    <mergeCell ref="A2:J2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89" firstPageNumber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sqref="A1:J1"/>
    </sheetView>
  </sheetViews>
  <sheetFormatPr defaultRowHeight="15" x14ac:dyDescent="0.25"/>
  <cols>
    <col min="1" max="1" width="55.85546875" bestFit="1" customWidth="1"/>
    <col min="2" max="10" width="10.7109375" customWidth="1"/>
  </cols>
  <sheetData>
    <row r="1" spans="1:34" x14ac:dyDescent="0.25">
      <c r="A1" s="248" t="s">
        <v>7660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34" x14ac:dyDescent="0.25">
      <c r="A2" s="247" t="s">
        <v>7665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34" ht="30" x14ac:dyDescent="0.25">
      <c r="A3" s="52" t="s">
        <v>7592</v>
      </c>
      <c r="B3" s="127">
        <v>2022</v>
      </c>
      <c r="C3" s="127" t="s">
        <v>7683</v>
      </c>
      <c r="D3" s="127">
        <v>2021</v>
      </c>
      <c r="E3" s="127" t="s">
        <v>7684</v>
      </c>
      <c r="F3" s="127">
        <v>2020</v>
      </c>
      <c r="G3" s="127" t="s">
        <v>7685</v>
      </c>
      <c r="H3" s="127">
        <v>2019</v>
      </c>
      <c r="I3" s="127" t="s">
        <v>7686</v>
      </c>
      <c r="J3" s="127">
        <v>2018</v>
      </c>
    </row>
    <row r="4" spans="1:34" s="28" customFormat="1" ht="15" customHeight="1" x14ac:dyDescent="0.25">
      <c r="A4" s="51" t="s">
        <v>7695</v>
      </c>
      <c r="B4" s="58">
        <v>44</v>
      </c>
      <c r="C4" s="63">
        <f>(B4/J4)*100</f>
        <v>59.45945945945946</v>
      </c>
      <c r="D4" s="58">
        <v>21</v>
      </c>
      <c r="E4" s="63">
        <v>28.4</v>
      </c>
      <c r="F4" s="108">
        <v>18</v>
      </c>
      <c r="G4" s="63">
        <v>24.3</v>
      </c>
      <c r="H4" s="108">
        <v>94</v>
      </c>
      <c r="I4" s="63">
        <v>127</v>
      </c>
      <c r="J4" s="86">
        <v>74</v>
      </c>
      <c r="K4" s="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28" customFormat="1" ht="15" customHeight="1" x14ac:dyDescent="0.25">
      <c r="A5" s="80" t="s">
        <v>7586</v>
      </c>
      <c r="B5" s="58" t="s">
        <v>831</v>
      </c>
      <c r="C5" s="63" t="s">
        <v>6699</v>
      </c>
      <c r="D5" s="58" t="s">
        <v>831</v>
      </c>
      <c r="E5" s="65" t="s">
        <v>6699</v>
      </c>
      <c r="F5" s="86" t="s">
        <v>831</v>
      </c>
      <c r="G5" s="65" t="s">
        <v>6699</v>
      </c>
      <c r="H5" s="58" t="s">
        <v>831</v>
      </c>
      <c r="I5" s="65" t="s">
        <v>6699</v>
      </c>
      <c r="J5" s="58" t="s">
        <v>831</v>
      </c>
      <c r="K5" s="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8" customFormat="1" ht="15" customHeight="1" x14ac:dyDescent="0.25">
      <c r="A6" s="80" t="s">
        <v>7587</v>
      </c>
      <c r="B6" s="58" t="s">
        <v>831</v>
      </c>
      <c r="C6" s="63" t="s">
        <v>6699</v>
      </c>
      <c r="D6" s="58" t="s">
        <v>831</v>
      </c>
      <c r="E6" s="65" t="s">
        <v>6699</v>
      </c>
      <c r="F6" s="86" t="s">
        <v>831</v>
      </c>
      <c r="G6" s="65" t="s">
        <v>6699</v>
      </c>
      <c r="H6" s="58" t="s">
        <v>831</v>
      </c>
      <c r="I6" s="65" t="s">
        <v>6699</v>
      </c>
      <c r="J6" s="58" t="s">
        <v>831</v>
      </c>
      <c r="K6" s="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28" customFormat="1" ht="15" customHeight="1" x14ac:dyDescent="0.25">
      <c r="A7" s="80" t="s">
        <v>7588</v>
      </c>
      <c r="B7" s="58">
        <v>12</v>
      </c>
      <c r="C7" s="63">
        <f t="shared" ref="C7:C18" si="0">(B7/J7)*100</f>
        <v>150</v>
      </c>
      <c r="D7" s="58">
        <v>1</v>
      </c>
      <c r="E7" s="65">
        <v>12.5</v>
      </c>
      <c r="F7" s="86">
        <v>4</v>
      </c>
      <c r="G7" s="65">
        <v>50</v>
      </c>
      <c r="H7" s="58">
        <v>14</v>
      </c>
      <c r="I7" s="65">
        <v>175</v>
      </c>
      <c r="J7" s="58">
        <v>8</v>
      </c>
      <c r="K7" s="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28" customFormat="1" ht="15" customHeight="1" x14ac:dyDescent="0.25">
      <c r="A8" s="80" t="s">
        <v>7589</v>
      </c>
      <c r="B8" s="58" t="s">
        <v>831</v>
      </c>
      <c r="C8" s="63" t="s">
        <v>6699</v>
      </c>
      <c r="D8" s="58" t="s">
        <v>831</v>
      </c>
      <c r="E8" s="65" t="s">
        <v>6699</v>
      </c>
      <c r="F8" s="86">
        <v>2</v>
      </c>
      <c r="G8" s="65">
        <v>4.8</v>
      </c>
      <c r="H8" s="58">
        <v>33</v>
      </c>
      <c r="I8" s="65">
        <v>78.599999999999994</v>
      </c>
      <c r="J8" s="58">
        <v>42</v>
      </c>
      <c r="K8" s="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28" customFormat="1" ht="15" customHeight="1" x14ac:dyDescent="0.25">
      <c r="A9" s="80" t="s">
        <v>5779</v>
      </c>
      <c r="B9" s="58">
        <v>32</v>
      </c>
      <c r="C9" s="63">
        <f t="shared" si="0"/>
        <v>133.33333333333331</v>
      </c>
      <c r="D9" s="58">
        <v>20</v>
      </c>
      <c r="E9" s="65">
        <v>83.3</v>
      </c>
      <c r="F9" s="86">
        <v>12</v>
      </c>
      <c r="G9" s="65">
        <v>50</v>
      </c>
      <c r="H9" s="58">
        <v>47</v>
      </c>
      <c r="I9" s="65">
        <v>195.8</v>
      </c>
      <c r="J9" s="58">
        <v>24</v>
      </c>
      <c r="K9" s="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28" customFormat="1" ht="15" customHeight="1" x14ac:dyDescent="0.25">
      <c r="A10" s="51" t="s">
        <v>7696</v>
      </c>
      <c r="B10" s="58">
        <v>23</v>
      </c>
      <c r="C10" s="63">
        <f t="shared" si="0"/>
        <v>46</v>
      </c>
      <c r="D10" s="58">
        <v>1</v>
      </c>
      <c r="E10" s="65">
        <v>2</v>
      </c>
      <c r="F10" s="86">
        <v>5</v>
      </c>
      <c r="G10" s="65">
        <v>10</v>
      </c>
      <c r="H10" s="58">
        <v>74</v>
      </c>
      <c r="I10" s="65">
        <v>148</v>
      </c>
      <c r="J10" s="58">
        <v>50</v>
      </c>
      <c r="K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8" customFormat="1" ht="15" customHeight="1" x14ac:dyDescent="0.25">
      <c r="A11" s="50" t="s">
        <v>7639</v>
      </c>
      <c r="B11" s="58">
        <v>14015</v>
      </c>
      <c r="C11" s="63">
        <f t="shared" si="0"/>
        <v>109.18510439389217</v>
      </c>
      <c r="D11" s="58">
        <v>3644</v>
      </c>
      <c r="E11" s="65">
        <v>28.4</v>
      </c>
      <c r="F11" s="86">
        <v>2368</v>
      </c>
      <c r="G11" s="65">
        <v>18.5</v>
      </c>
      <c r="H11" s="58">
        <v>11392</v>
      </c>
      <c r="I11" s="65">
        <v>88.8</v>
      </c>
      <c r="J11" s="58">
        <v>12836</v>
      </c>
      <c r="K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8" customFormat="1" ht="15" customHeight="1" x14ac:dyDescent="0.25">
      <c r="A12" s="50" t="s">
        <v>7644</v>
      </c>
      <c r="B12" s="63">
        <v>95.8</v>
      </c>
      <c r="C12" s="63">
        <f t="shared" si="0"/>
        <v>110.03267373013401</v>
      </c>
      <c r="D12" s="63">
        <v>89.1</v>
      </c>
      <c r="E12" s="65">
        <v>102.3</v>
      </c>
      <c r="F12" s="87">
        <v>84.4</v>
      </c>
      <c r="G12" s="65">
        <v>96.9</v>
      </c>
      <c r="H12" s="63">
        <v>87.254901960784309</v>
      </c>
      <c r="I12" s="65">
        <v>100.2</v>
      </c>
      <c r="J12" s="63">
        <v>87.06504781930407</v>
      </c>
      <c r="K12" s="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8" customFormat="1" ht="15" customHeight="1" x14ac:dyDescent="0.25">
      <c r="A13" s="50" t="s">
        <v>7633</v>
      </c>
      <c r="B13" s="58">
        <v>15</v>
      </c>
      <c r="C13" s="63">
        <f t="shared" si="0"/>
        <v>166.66666666666669</v>
      </c>
      <c r="D13" s="58">
        <v>3</v>
      </c>
      <c r="E13" s="65">
        <v>33.299999999999997</v>
      </c>
      <c r="F13" s="86">
        <v>4</v>
      </c>
      <c r="G13" s="65">
        <v>44.5</v>
      </c>
      <c r="H13" s="58">
        <v>18</v>
      </c>
      <c r="I13" s="65">
        <v>200</v>
      </c>
      <c r="J13" s="58">
        <v>9</v>
      </c>
      <c r="K13" s="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28" customFormat="1" ht="15" customHeight="1" x14ac:dyDescent="0.25">
      <c r="A14" s="50" t="s">
        <v>7634</v>
      </c>
      <c r="B14" s="58">
        <v>15</v>
      </c>
      <c r="C14" s="63">
        <f t="shared" si="0"/>
        <v>57.692307692307686</v>
      </c>
      <c r="D14" s="58">
        <v>13</v>
      </c>
      <c r="E14" s="65">
        <v>50</v>
      </c>
      <c r="F14" s="86">
        <v>3</v>
      </c>
      <c r="G14" s="65">
        <v>11.5</v>
      </c>
      <c r="H14" s="58">
        <v>59</v>
      </c>
      <c r="I14" s="65">
        <v>226.9</v>
      </c>
      <c r="J14" s="58">
        <v>26</v>
      </c>
      <c r="K14" s="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28" customFormat="1" ht="15" customHeight="1" x14ac:dyDescent="0.25">
      <c r="A15" s="50" t="s">
        <v>7635</v>
      </c>
      <c r="B15" s="58">
        <v>7</v>
      </c>
      <c r="C15" s="63">
        <f t="shared" si="0"/>
        <v>350</v>
      </c>
      <c r="D15" s="58" t="s">
        <v>831</v>
      </c>
      <c r="E15" s="65" t="s">
        <v>6699</v>
      </c>
      <c r="F15" s="86" t="s">
        <v>831</v>
      </c>
      <c r="G15" s="65" t="s">
        <v>6699</v>
      </c>
      <c r="H15" s="58">
        <v>2</v>
      </c>
      <c r="I15" s="65">
        <v>100</v>
      </c>
      <c r="J15" s="58">
        <v>2</v>
      </c>
      <c r="K15" s="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28" customFormat="1" ht="15" customHeight="1" x14ac:dyDescent="0.25">
      <c r="A16" s="50" t="s">
        <v>7636</v>
      </c>
      <c r="B16" s="58">
        <v>62</v>
      </c>
      <c r="C16" s="63">
        <f t="shared" si="0"/>
        <v>121.56862745098039</v>
      </c>
      <c r="D16" s="58">
        <v>56</v>
      </c>
      <c r="E16" s="65">
        <v>109.8</v>
      </c>
      <c r="F16" s="86">
        <v>18</v>
      </c>
      <c r="G16" s="65">
        <v>35.299999999999997</v>
      </c>
      <c r="H16" s="58">
        <v>52</v>
      </c>
      <c r="I16" s="65">
        <v>102</v>
      </c>
      <c r="J16" s="58">
        <v>51</v>
      </c>
      <c r="K16" s="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8" customFormat="1" ht="15" customHeight="1" x14ac:dyDescent="0.25">
      <c r="A17" s="50" t="s">
        <v>7637</v>
      </c>
      <c r="B17" s="58">
        <v>7</v>
      </c>
      <c r="C17" s="63">
        <f t="shared" si="0"/>
        <v>17.5</v>
      </c>
      <c r="D17" s="58">
        <v>1</v>
      </c>
      <c r="E17" s="65">
        <v>2.5</v>
      </c>
      <c r="F17" s="86">
        <v>12</v>
      </c>
      <c r="G17" s="65">
        <v>30</v>
      </c>
      <c r="H17" s="58">
        <v>15</v>
      </c>
      <c r="I17" s="65">
        <v>37.5</v>
      </c>
      <c r="J17" s="58">
        <v>40</v>
      </c>
      <c r="K17" s="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8" customFormat="1" ht="15" customHeight="1" x14ac:dyDescent="0.25">
      <c r="A18" s="50" t="s">
        <v>7638</v>
      </c>
      <c r="B18" s="58">
        <v>46</v>
      </c>
      <c r="C18" s="63">
        <f t="shared" si="0"/>
        <v>29.677419354838708</v>
      </c>
      <c r="D18" s="58">
        <v>31</v>
      </c>
      <c r="E18" s="65">
        <v>20</v>
      </c>
      <c r="F18" s="86">
        <v>90</v>
      </c>
      <c r="G18" s="65">
        <v>58.1</v>
      </c>
      <c r="H18" s="58">
        <v>178</v>
      </c>
      <c r="I18" s="65">
        <v>114.8</v>
      </c>
      <c r="J18" s="58">
        <v>155</v>
      </c>
      <c r="K18" s="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8" customFormat="1" ht="15" customHeight="1" x14ac:dyDescent="0.25">
      <c r="A19" s="54" t="s">
        <v>7590</v>
      </c>
      <c r="B19" s="64">
        <v>11.1</v>
      </c>
      <c r="C19" s="64">
        <v>36.299999999999997</v>
      </c>
      <c r="D19" s="64">
        <v>27.4</v>
      </c>
      <c r="E19" s="66">
        <v>89.6</v>
      </c>
      <c r="F19" s="91">
        <v>41.1</v>
      </c>
      <c r="G19" s="66">
        <v>134.30000000000001</v>
      </c>
      <c r="H19" s="64">
        <v>24.756606397774686</v>
      </c>
      <c r="I19" s="66">
        <v>81.099999999999994</v>
      </c>
      <c r="J19" s="64">
        <v>30.632411067193676</v>
      </c>
      <c r="K19" s="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30" spans="1:34" x14ac:dyDescent="0.25">
      <c r="I30" t="s">
        <v>6464</v>
      </c>
    </row>
  </sheetData>
  <mergeCells count="2">
    <mergeCell ref="A1:J1"/>
    <mergeCell ref="A2:J2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37"/>
  <sheetViews>
    <sheetView zoomScaleNormal="100" workbookViewId="0">
      <selection sqref="A1:M1"/>
    </sheetView>
  </sheetViews>
  <sheetFormatPr defaultRowHeight="15" x14ac:dyDescent="0.25"/>
  <cols>
    <col min="1" max="1" width="5.85546875" style="30" bestFit="1" customWidth="1"/>
    <col min="2" max="2" width="54.7109375" style="30" customWidth="1"/>
    <col min="3" max="3" width="12.7109375" style="76" customWidth="1"/>
    <col min="4" max="13" width="12.7109375" style="47" customWidth="1"/>
    <col min="14" max="247" width="9.140625" style="34"/>
    <col min="248" max="248" width="4.5703125" style="26" customWidth="1"/>
    <col min="249" max="249" width="42.7109375" style="26" customWidth="1"/>
    <col min="250" max="250" width="6.7109375" style="26" customWidth="1"/>
    <col min="251" max="251" width="6.140625" style="26" customWidth="1"/>
    <col min="252" max="254" width="6.42578125" style="26" customWidth="1"/>
    <col min="255" max="255" width="10.5703125" style="26" customWidth="1"/>
    <col min="256" max="256" width="7" style="26" customWidth="1"/>
    <col min="257" max="257" width="6.28515625" style="26" customWidth="1"/>
    <col min="258" max="258" width="6.5703125" style="26" customWidth="1"/>
    <col min="259" max="259" width="6" style="26" customWidth="1"/>
    <col min="260" max="260" width="8.42578125" style="26" customWidth="1"/>
    <col min="261" max="261" width="8.5703125" style="26" customWidth="1"/>
    <col min="262" max="503" width="9.140625" style="26"/>
    <col min="504" max="504" width="4.5703125" style="26" customWidth="1"/>
    <col min="505" max="505" width="42.7109375" style="26" customWidth="1"/>
    <col min="506" max="506" width="6.7109375" style="26" customWidth="1"/>
    <col min="507" max="507" width="6.140625" style="26" customWidth="1"/>
    <col min="508" max="510" width="6.42578125" style="26" customWidth="1"/>
    <col min="511" max="511" width="10.5703125" style="26" customWidth="1"/>
    <col min="512" max="512" width="7" style="26" customWidth="1"/>
    <col min="513" max="513" width="6.28515625" style="26" customWidth="1"/>
    <col min="514" max="514" width="6.5703125" style="26" customWidth="1"/>
    <col min="515" max="515" width="6" style="26" customWidth="1"/>
    <col min="516" max="516" width="8.42578125" style="26" customWidth="1"/>
    <col min="517" max="517" width="8.5703125" style="26" customWidth="1"/>
    <col min="518" max="759" width="9.140625" style="26"/>
    <col min="760" max="760" width="4.5703125" style="26" customWidth="1"/>
    <col min="761" max="761" width="42.7109375" style="26" customWidth="1"/>
    <col min="762" max="762" width="6.7109375" style="26" customWidth="1"/>
    <col min="763" max="763" width="6.140625" style="26" customWidth="1"/>
    <col min="764" max="766" width="6.42578125" style="26" customWidth="1"/>
    <col min="767" max="767" width="10.5703125" style="26" customWidth="1"/>
    <col min="768" max="768" width="7" style="26" customWidth="1"/>
    <col min="769" max="769" width="6.28515625" style="26" customWidth="1"/>
    <col min="770" max="770" width="6.5703125" style="26" customWidth="1"/>
    <col min="771" max="771" width="6" style="26" customWidth="1"/>
    <col min="772" max="772" width="8.42578125" style="26" customWidth="1"/>
    <col min="773" max="773" width="8.5703125" style="26" customWidth="1"/>
    <col min="774" max="1015" width="9.140625" style="26"/>
    <col min="1016" max="1016" width="4.5703125" style="26" customWidth="1"/>
    <col min="1017" max="1017" width="42.7109375" style="26" customWidth="1"/>
    <col min="1018" max="1018" width="6.7109375" style="26" customWidth="1"/>
    <col min="1019" max="1019" width="6.140625" style="26" customWidth="1"/>
    <col min="1020" max="1022" width="6.42578125" style="26" customWidth="1"/>
    <col min="1023" max="1023" width="10.5703125" style="26" customWidth="1"/>
    <col min="1024" max="1024" width="7" style="26" customWidth="1"/>
    <col min="1025" max="1025" width="6.28515625" style="26" customWidth="1"/>
    <col min="1026" max="1026" width="6.5703125" style="26" customWidth="1"/>
    <col min="1027" max="1027" width="6" style="26" customWidth="1"/>
    <col min="1028" max="1028" width="8.42578125" style="26" customWidth="1"/>
    <col min="1029" max="1029" width="8.5703125" style="26" customWidth="1"/>
    <col min="1030" max="1271" width="9.140625" style="26"/>
    <col min="1272" max="1272" width="4.5703125" style="26" customWidth="1"/>
    <col min="1273" max="1273" width="42.7109375" style="26" customWidth="1"/>
    <col min="1274" max="1274" width="6.7109375" style="26" customWidth="1"/>
    <col min="1275" max="1275" width="6.140625" style="26" customWidth="1"/>
    <col min="1276" max="1278" width="6.42578125" style="26" customWidth="1"/>
    <col min="1279" max="1279" width="10.5703125" style="26" customWidth="1"/>
    <col min="1280" max="1280" width="7" style="26" customWidth="1"/>
    <col min="1281" max="1281" width="6.28515625" style="26" customWidth="1"/>
    <col min="1282" max="1282" width="6.5703125" style="26" customWidth="1"/>
    <col min="1283" max="1283" width="6" style="26" customWidth="1"/>
    <col min="1284" max="1284" width="8.42578125" style="26" customWidth="1"/>
    <col min="1285" max="1285" width="8.5703125" style="26" customWidth="1"/>
    <col min="1286" max="1527" width="9.140625" style="26"/>
    <col min="1528" max="1528" width="4.5703125" style="26" customWidth="1"/>
    <col min="1529" max="1529" width="42.7109375" style="26" customWidth="1"/>
    <col min="1530" max="1530" width="6.7109375" style="26" customWidth="1"/>
    <col min="1531" max="1531" width="6.140625" style="26" customWidth="1"/>
    <col min="1532" max="1534" width="6.42578125" style="26" customWidth="1"/>
    <col min="1535" max="1535" width="10.5703125" style="26" customWidth="1"/>
    <col min="1536" max="1536" width="7" style="26" customWidth="1"/>
    <col min="1537" max="1537" width="6.28515625" style="26" customWidth="1"/>
    <col min="1538" max="1538" width="6.5703125" style="26" customWidth="1"/>
    <col min="1539" max="1539" width="6" style="26" customWidth="1"/>
    <col min="1540" max="1540" width="8.42578125" style="26" customWidth="1"/>
    <col min="1541" max="1541" width="8.5703125" style="26" customWidth="1"/>
    <col min="1542" max="1783" width="9.140625" style="26"/>
    <col min="1784" max="1784" width="4.5703125" style="26" customWidth="1"/>
    <col min="1785" max="1785" width="42.7109375" style="26" customWidth="1"/>
    <col min="1786" max="1786" width="6.7109375" style="26" customWidth="1"/>
    <col min="1787" max="1787" width="6.140625" style="26" customWidth="1"/>
    <col min="1788" max="1790" width="6.42578125" style="26" customWidth="1"/>
    <col min="1791" max="1791" width="10.5703125" style="26" customWidth="1"/>
    <col min="1792" max="1792" width="7" style="26" customWidth="1"/>
    <col min="1793" max="1793" width="6.28515625" style="26" customWidth="1"/>
    <col min="1794" max="1794" width="6.5703125" style="26" customWidth="1"/>
    <col min="1795" max="1795" width="6" style="26" customWidth="1"/>
    <col min="1796" max="1796" width="8.42578125" style="26" customWidth="1"/>
    <col min="1797" max="1797" width="8.5703125" style="26" customWidth="1"/>
    <col min="1798" max="2039" width="9.140625" style="26"/>
    <col min="2040" max="2040" width="4.5703125" style="26" customWidth="1"/>
    <col min="2041" max="2041" width="42.7109375" style="26" customWidth="1"/>
    <col min="2042" max="2042" width="6.7109375" style="26" customWidth="1"/>
    <col min="2043" max="2043" width="6.140625" style="26" customWidth="1"/>
    <col min="2044" max="2046" width="6.42578125" style="26" customWidth="1"/>
    <col min="2047" max="2047" width="10.5703125" style="26" customWidth="1"/>
    <col min="2048" max="2048" width="7" style="26" customWidth="1"/>
    <col min="2049" max="2049" width="6.28515625" style="26" customWidth="1"/>
    <col min="2050" max="2050" width="6.5703125" style="26" customWidth="1"/>
    <col min="2051" max="2051" width="6" style="26" customWidth="1"/>
    <col min="2052" max="2052" width="8.42578125" style="26" customWidth="1"/>
    <col min="2053" max="2053" width="8.5703125" style="26" customWidth="1"/>
    <col min="2054" max="2295" width="9.140625" style="26"/>
    <col min="2296" max="2296" width="4.5703125" style="26" customWidth="1"/>
    <col min="2297" max="2297" width="42.7109375" style="26" customWidth="1"/>
    <col min="2298" max="2298" width="6.7109375" style="26" customWidth="1"/>
    <col min="2299" max="2299" width="6.140625" style="26" customWidth="1"/>
    <col min="2300" max="2302" width="6.42578125" style="26" customWidth="1"/>
    <col min="2303" max="2303" width="10.5703125" style="26" customWidth="1"/>
    <col min="2304" max="2304" width="7" style="26" customWidth="1"/>
    <col min="2305" max="2305" width="6.28515625" style="26" customWidth="1"/>
    <col min="2306" max="2306" width="6.5703125" style="26" customWidth="1"/>
    <col min="2307" max="2307" width="6" style="26" customWidth="1"/>
    <col min="2308" max="2308" width="8.42578125" style="26" customWidth="1"/>
    <col min="2309" max="2309" width="8.5703125" style="26" customWidth="1"/>
    <col min="2310" max="2551" width="9.140625" style="26"/>
    <col min="2552" max="2552" width="4.5703125" style="26" customWidth="1"/>
    <col min="2553" max="2553" width="42.7109375" style="26" customWidth="1"/>
    <col min="2554" max="2554" width="6.7109375" style="26" customWidth="1"/>
    <col min="2555" max="2555" width="6.140625" style="26" customWidth="1"/>
    <col min="2556" max="2558" width="6.42578125" style="26" customWidth="1"/>
    <col min="2559" max="2559" width="10.5703125" style="26" customWidth="1"/>
    <col min="2560" max="2560" width="7" style="26" customWidth="1"/>
    <col min="2561" max="2561" width="6.28515625" style="26" customWidth="1"/>
    <col min="2562" max="2562" width="6.5703125" style="26" customWidth="1"/>
    <col min="2563" max="2563" width="6" style="26" customWidth="1"/>
    <col min="2564" max="2564" width="8.42578125" style="26" customWidth="1"/>
    <col min="2565" max="2565" width="8.5703125" style="26" customWidth="1"/>
    <col min="2566" max="2807" width="9.140625" style="26"/>
    <col min="2808" max="2808" width="4.5703125" style="26" customWidth="1"/>
    <col min="2809" max="2809" width="42.7109375" style="26" customWidth="1"/>
    <col min="2810" max="2810" width="6.7109375" style="26" customWidth="1"/>
    <col min="2811" max="2811" width="6.140625" style="26" customWidth="1"/>
    <col min="2812" max="2814" width="6.42578125" style="26" customWidth="1"/>
    <col min="2815" max="2815" width="10.5703125" style="26" customWidth="1"/>
    <col min="2816" max="2816" width="7" style="26" customWidth="1"/>
    <col min="2817" max="2817" width="6.28515625" style="26" customWidth="1"/>
    <col min="2818" max="2818" width="6.5703125" style="26" customWidth="1"/>
    <col min="2819" max="2819" width="6" style="26" customWidth="1"/>
    <col min="2820" max="2820" width="8.42578125" style="26" customWidth="1"/>
    <col min="2821" max="2821" width="8.5703125" style="26" customWidth="1"/>
    <col min="2822" max="3063" width="9.140625" style="26"/>
    <col min="3064" max="3064" width="4.5703125" style="26" customWidth="1"/>
    <col min="3065" max="3065" width="42.7109375" style="26" customWidth="1"/>
    <col min="3066" max="3066" width="6.7109375" style="26" customWidth="1"/>
    <col min="3067" max="3067" width="6.140625" style="26" customWidth="1"/>
    <col min="3068" max="3070" width="6.42578125" style="26" customWidth="1"/>
    <col min="3071" max="3071" width="10.5703125" style="26" customWidth="1"/>
    <col min="3072" max="3072" width="7" style="26" customWidth="1"/>
    <col min="3073" max="3073" width="6.28515625" style="26" customWidth="1"/>
    <col min="3074" max="3074" width="6.5703125" style="26" customWidth="1"/>
    <col min="3075" max="3075" width="6" style="26" customWidth="1"/>
    <col min="3076" max="3076" width="8.42578125" style="26" customWidth="1"/>
    <col min="3077" max="3077" width="8.5703125" style="26" customWidth="1"/>
    <col min="3078" max="3319" width="9.140625" style="26"/>
    <col min="3320" max="3320" width="4.5703125" style="26" customWidth="1"/>
    <col min="3321" max="3321" width="42.7109375" style="26" customWidth="1"/>
    <col min="3322" max="3322" width="6.7109375" style="26" customWidth="1"/>
    <col min="3323" max="3323" width="6.140625" style="26" customWidth="1"/>
    <col min="3324" max="3326" width="6.42578125" style="26" customWidth="1"/>
    <col min="3327" max="3327" width="10.5703125" style="26" customWidth="1"/>
    <col min="3328" max="3328" width="7" style="26" customWidth="1"/>
    <col min="3329" max="3329" width="6.28515625" style="26" customWidth="1"/>
    <col min="3330" max="3330" width="6.5703125" style="26" customWidth="1"/>
    <col min="3331" max="3331" width="6" style="26" customWidth="1"/>
    <col min="3332" max="3332" width="8.42578125" style="26" customWidth="1"/>
    <col min="3333" max="3333" width="8.5703125" style="26" customWidth="1"/>
    <col min="3334" max="3575" width="9.140625" style="26"/>
    <col min="3576" max="3576" width="4.5703125" style="26" customWidth="1"/>
    <col min="3577" max="3577" width="42.7109375" style="26" customWidth="1"/>
    <col min="3578" max="3578" width="6.7109375" style="26" customWidth="1"/>
    <col min="3579" max="3579" width="6.140625" style="26" customWidth="1"/>
    <col min="3580" max="3582" width="6.42578125" style="26" customWidth="1"/>
    <col min="3583" max="3583" width="10.5703125" style="26" customWidth="1"/>
    <col min="3584" max="3584" width="7" style="26" customWidth="1"/>
    <col min="3585" max="3585" width="6.28515625" style="26" customWidth="1"/>
    <col min="3586" max="3586" width="6.5703125" style="26" customWidth="1"/>
    <col min="3587" max="3587" width="6" style="26" customWidth="1"/>
    <col min="3588" max="3588" width="8.42578125" style="26" customWidth="1"/>
    <col min="3589" max="3589" width="8.5703125" style="26" customWidth="1"/>
    <col min="3590" max="3831" width="9.140625" style="26"/>
    <col min="3832" max="3832" width="4.5703125" style="26" customWidth="1"/>
    <col min="3833" max="3833" width="42.7109375" style="26" customWidth="1"/>
    <col min="3834" max="3834" width="6.7109375" style="26" customWidth="1"/>
    <col min="3835" max="3835" width="6.140625" style="26" customWidth="1"/>
    <col min="3836" max="3838" width="6.42578125" style="26" customWidth="1"/>
    <col min="3839" max="3839" width="10.5703125" style="26" customWidth="1"/>
    <col min="3840" max="3840" width="7" style="26" customWidth="1"/>
    <col min="3841" max="3841" width="6.28515625" style="26" customWidth="1"/>
    <col min="3842" max="3842" width="6.5703125" style="26" customWidth="1"/>
    <col min="3843" max="3843" width="6" style="26" customWidth="1"/>
    <col min="3844" max="3844" width="8.42578125" style="26" customWidth="1"/>
    <col min="3845" max="3845" width="8.5703125" style="26" customWidth="1"/>
    <col min="3846" max="4087" width="9.140625" style="26"/>
    <col min="4088" max="4088" width="4.5703125" style="26" customWidth="1"/>
    <col min="4089" max="4089" width="42.7109375" style="26" customWidth="1"/>
    <col min="4090" max="4090" width="6.7109375" style="26" customWidth="1"/>
    <col min="4091" max="4091" width="6.140625" style="26" customWidth="1"/>
    <col min="4092" max="4094" width="6.42578125" style="26" customWidth="1"/>
    <col min="4095" max="4095" width="10.5703125" style="26" customWidth="1"/>
    <col min="4096" max="4096" width="7" style="26" customWidth="1"/>
    <col min="4097" max="4097" width="6.28515625" style="26" customWidth="1"/>
    <col min="4098" max="4098" width="6.5703125" style="26" customWidth="1"/>
    <col min="4099" max="4099" width="6" style="26" customWidth="1"/>
    <col min="4100" max="4100" width="8.42578125" style="26" customWidth="1"/>
    <col min="4101" max="4101" width="8.5703125" style="26" customWidth="1"/>
    <col min="4102" max="4343" width="9.140625" style="26"/>
    <col min="4344" max="4344" width="4.5703125" style="26" customWidth="1"/>
    <col min="4345" max="4345" width="42.7109375" style="26" customWidth="1"/>
    <col min="4346" max="4346" width="6.7109375" style="26" customWidth="1"/>
    <col min="4347" max="4347" width="6.140625" style="26" customWidth="1"/>
    <col min="4348" max="4350" width="6.42578125" style="26" customWidth="1"/>
    <col min="4351" max="4351" width="10.5703125" style="26" customWidth="1"/>
    <col min="4352" max="4352" width="7" style="26" customWidth="1"/>
    <col min="4353" max="4353" width="6.28515625" style="26" customWidth="1"/>
    <col min="4354" max="4354" width="6.5703125" style="26" customWidth="1"/>
    <col min="4355" max="4355" width="6" style="26" customWidth="1"/>
    <col min="4356" max="4356" width="8.42578125" style="26" customWidth="1"/>
    <col min="4357" max="4357" width="8.5703125" style="26" customWidth="1"/>
    <col min="4358" max="4599" width="9.140625" style="26"/>
    <col min="4600" max="4600" width="4.5703125" style="26" customWidth="1"/>
    <col min="4601" max="4601" width="42.7109375" style="26" customWidth="1"/>
    <col min="4602" max="4602" width="6.7109375" style="26" customWidth="1"/>
    <col min="4603" max="4603" width="6.140625" style="26" customWidth="1"/>
    <col min="4604" max="4606" width="6.42578125" style="26" customWidth="1"/>
    <col min="4607" max="4607" width="10.5703125" style="26" customWidth="1"/>
    <col min="4608" max="4608" width="7" style="26" customWidth="1"/>
    <col min="4609" max="4609" width="6.28515625" style="26" customWidth="1"/>
    <col min="4610" max="4610" width="6.5703125" style="26" customWidth="1"/>
    <col min="4611" max="4611" width="6" style="26" customWidth="1"/>
    <col min="4612" max="4612" width="8.42578125" style="26" customWidth="1"/>
    <col min="4613" max="4613" width="8.5703125" style="26" customWidth="1"/>
    <col min="4614" max="4855" width="9.140625" style="26"/>
    <col min="4856" max="4856" width="4.5703125" style="26" customWidth="1"/>
    <col min="4857" max="4857" width="42.7109375" style="26" customWidth="1"/>
    <col min="4858" max="4858" width="6.7109375" style="26" customWidth="1"/>
    <col min="4859" max="4859" width="6.140625" style="26" customWidth="1"/>
    <col min="4860" max="4862" width="6.42578125" style="26" customWidth="1"/>
    <col min="4863" max="4863" width="10.5703125" style="26" customWidth="1"/>
    <col min="4864" max="4864" width="7" style="26" customWidth="1"/>
    <col min="4865" max="4865" width="6.28515625" style="26" customWidth="1"/>
    <col min="4866" max="4866" width="6.5703125" style="26" customWidth="1"/>
    <col min="4867" max="4867" width="6" style="26" customWidth="1"/>
    <col min="4868" max="4868" width="8.42578125" style="26" customWidth="1"/>
    <col min="4869" max="4869" width="8.5703125" style="26" customWidth="1"/>
    <col min="4870" max="5111" width="9.140625" style="26"/>
    <col min="5112" max="5112" width="4.5703125" style="26" customWidth="1"/>
    <col min="5113" max="5113" width="42.7109375" style="26" customWidth="1"/>
    <col min="5114" max="5114" width="6.7109375" style="26" customWidth="1"/>
    <col min="5115" max="5115" width="6.140625" style="26" customWidth="1"/>
    <col min="5116" max="5118" width="6.42578125" style="26" customWidth="1"/>
    <col min="5119" max="5119" width="10.5703125" style="26" customWidth="1"/>
    <col min="5120" max="5120" width="7" style="26" customWidth="1"/>
    <col min="5121" max="5121" width="6.28515625" style="26" customWidth="1"/>
    <col min="5122" max="5122" width="6.5703125" style="26" customWidth="1"/>
    <col min="5123" max="5123" width="6" style="26" customWidth="1"/>
    <col min="5124" max="5124" width="8.42578125" style="26" customWidth="1"/>
    <col min="5125" max="5125" width="8.5703125" style="26" customWidth="1"/>
    <col min="5126" max="5367" width="9.140625" style="26"/>
    <col min="5368" max="5368" width="4.5703125" style="26" customWidth="1"/>
    <col min="5369" max="5369" width="42.7109375" style="26" customWidth="1"/>
    <col min="5370" max="5370" width="6.7109375" style="26" customWidth="1"/>
    <col min="5371" max="5371" width="6.140625" style="26" customWidth="1"/>
    <col min="5372" max="5374" width="6.42578125" style="26" customWidth="1"/>
    <col min="5375" max="5375" width="10.5703125" style="26" customWidth="1"/>
    <col min="5376" max="5376" width="7" style="26" customWidth="1"/>
    <col min="5377" max="5377" width="6.28515625" style="26" customWidth="1"/>
    <col min="5378" max="5378" width="6.5703125" style="26" customWidth="1"/>
    <col min="5379" max="5379" width="6" style="26" customWidth="1"/>
    <col min="5380" max="5380" width="8.42578125" style="26" customWidth="1"/>
    <col min="5381" max="5381" width="8.5703125" style="26" customWidth="1"/>
    <col min="5382" max="5623" width="9.140625" style="26"/>
    <col min="5624" max="5624" width="4.5703125" style="26" customWidth="1"/>
    <col min="5625" max="5625" width="42.7109375" style="26" customWidth="1"/>
    <col min="5626" max="5626" width="6.7109375" style="26" customWidth="1"/>
    <col min="5627" max="5627" width="6.140625" style="26" customWidth="1"/>
    <col min="5628" max="5630" width="6.42578125" style="26" customWidth="1"/>
    <col min="5631" max="5631" width="10.5703125" style="26" customWidth="1"/>
    <col min="5632" max="5632" width="7" style="26" customWidth="1"/>
    <col min="5633" max="5633" width="6.28515625" style="26" customWidth="1"/>
    <col min="5634" max="5634" width="6.5703125" style="26" customWidth="1"/>
    <col min="5635" max="5635" width="6" style="26" customWidth="1"/>
    <col min="5636" max="5636" width="8.42578125" style="26" customWidth="1"/>
    <col min="5637" max="5637" width="8.5703125" style="26" customWidth="1"/>
    <col min="5638" max="5879" width="9.140625" style="26"/>
    <col min="5880" max="5880" width="4.5703125" style="26" customWidth="1"/>
    <col min="5881" max="5881" width="42.7109375" style="26" customWidth="1"/>
    <col min="5882" max="5882" width="6.7109375" style="26" customWidth="1"/>
    <col min="5883" max="5883" width="6.140625" style="26" customWidth="1"/>
    <col min="5884" max="5886" width="6.42578125" style="26" customWidth="1"/>
    <col min="5887" max="5887" width="10.5703125" style="26" customWidth="1"/>
    <col min="5888" max="5888" width="7" style="26" customWidth="1"/>
    <col min="5889" max="5889" width="6.28515625" style="26" customWidth="1"/>
    <col min="5890" max="5890" width="6.5703125" style="26" customWidth="1"/>
    <col min="5891" max="5891" width="6" style="26" customWidth="1"/>
    <col min="5892" max="5892" width="8.42578125" style="26" customWidth="1"/>
    <col min="5893" max="5893" width="8.5703125" style="26" customWidth="1"/>
    <col min="5894" max="6135" width="9.140625" style="26"/>
    <col min="6136" max="6136" width="4.5703125" style="26" customWidth="1"/>
    <col min="6137" max="6137" width="42.7109375" style="26" customWidth="1"/>
    <col min="6138" max="6138" width="6.7109375" style="26" customWidth="1"/>
    <col min="6139" max="6139" width="6.140625" style="26" customWidth="1"/>
    <col min="6140" max="6142" width="6.42578125" style="26" customWidth="1"/>
    <col min="6143" max="6143" width="10.5703125" style="26" customWidth="1"/>
    <col min="6144" max="6144" width="7" style="26" customWidth="1"/>
    <col min="6145" max="6145" width="6.28515625" style="26" customWidth="1"/>
    <col min="6146" max="6146" width="6.5703125" style="26" customWidth="1"/>
    <col min="6147" max="6147" width="6" style="26" customWidth="1"/>
    <col min="6148" max="6148" width="8.42578125" style="26" customWidth="1"/>
    <col min="6149" max="6149" width="8.5703125" style="26" customWidth="1"/>
    <col min="6150" max="6391" width="9.140625" style="26"/>
    <col min="6392" max="6392" width="4.5703125" style="26" customWidth="1"/>
    <col min="6393" max="6393" width="42.7109375" style="26" customWidth="1"/>
    <col min="6394" max="6394" width="6.7109375" style="26" customWidth="1"/>
    <col min="6395" max="6395" width="6.140625" style="26" customWidth="1"/>
    <col min="6396" max="6398" width="6.42578125" style="26" customWidth="1"/>
    <col min="6399" max="6399" width="10.5703125" style="26" customWidth="1"/>
    <col min="6400" max="6400" width="7" style="26" customWidth="1"/>
    <col min="6401" max="6401" width="6.28515625" style="26" customWidth="1"/>
    <col min="6402" max="6402" width="6.5703125" style="26" customWidth="1"/>
    <col min="6403" max="6403" width="6" style="26" customWidth="1"/>
    <col min="6404" max="6404" width="8.42578125" style="26" customWidth="1"/>
    <col min="6405" max="6405" width="8.5703125" style="26" customWidth="1"/>
    <col min="6406" max="6647" width="9.140625" style="26"/>
    <col min="6648" max="6648" width="4.5703125" style="26" customWidth="1"/>
    <col min="6649" max="6649" width="42.7109375" style="26" customWidth="1"/>
    <col min="6650" max="6650" width="6.7109375" style="26" customWidth="1"/>
    <col min="6651" max="6651" width="6.140625" style="26" customWidth="1"/>
    <col min="6652" max="6654" width="6.42578125" style="26" customWidth="1"/>
    <col min="6655" max="6655" width="10.5703125" style="26" customWidth="1"/>
    <col min="6656" max="6656" width="7" style="26" customWidth="1"/>
    <col min="6657" max="6657" width="6.28515625" style="26" customWidth="1"/>
    <col min="6658" max="6658" width="6.5703125" style="26" customWidth="1"/>
    <col min="6659" max="6659" width="6" style="26" customWidth="1"/>
    <col min="6660" max="6660" width="8.42578125" style="26" customWidth="1"/>
    <col min="6661" max="6661" width="8.5703125" style="26" customWidth="1"/>
    <col min="6662" max="6903" width="9.140625" style="26"/>
    <col min="6904" max="6904" width="4.5703125" style="26" customWidth="1"/>
    <col min="6905" max="6905" width="42.7109375" style="26" customWidth="1"/>
    <col min="6906" max="6906" width="6.7109375" style="26" customWidth="1"/>
    <col min="6907" max="6907" width="6.140625" style="26" customWidth="1"/>
    <col min="6908" max="6910" width="6.42578125" style="26" customWidth="1"/>
    <col min="6911" max="6911" width="10.5703125" style="26" customWidth="1"/>
    <col min="6912" max="6912" width="7" style="26" customWidth="1"/>
    <col min="6913" max="6913" width="6.28515625" style="26" customWidth="1"/>
    <col min="6914" max="6914" width="6.5703125" style="26" customWidth="1"/>
    <col min="6915" max="6915" width="6" style="26" customWidth="1"/>
    <col min="6916" max="6916" width="8.42578125" style="26" customWidth="1"/>
    <col min="6917" max="6917" width="8.5703125" style="26" customWidth="1"/>
    <col min="6918" max="7159" width="9.140625" style="26"/>
    <col min="7160" max="7160" width="4.5703125" style="26" customWidth="1"/>
    <col min="7161" max="7161" width="42.7109375" style="26" customWidth="1"/>
    <col min="7162" max="7162" width="6.7109375" style="26" customWidth="1"/>
    <col min="7163" max="7163" width="6.140625" style="26" customWidth="1"/>
    <col min="7164" max="7166" width="6.42578125" style="26" customWidth="1"/>
    <col min="7167" max="7167" width="10.5703125" style="26" customWidth="1"/>
    <col min="7168" max="7168" width="7" style="26" customWidth="1"/>
    <col min="7169" max="7169" width="6.28515625" style="26" customWidth="1"/>
    <col min="7170" max="7170" width="6.5703125" style="26" customWidth="1"/>
    <col min="7171" max="7171" width="6" style="26" customWidth="1"/>
    <col min="7172" max="7172" width="8.42578125" style="26" customWidth="1"/>
    <col min="7173" max="7173" width="8.5703125" style="26" customWidth="1"/>
    <col min="7174" max="7415" width="9.140625" style="26"/>
    <col min="7416" max="7416" width="4.5703125" style="26" customWidth="1"/>
    <col min="7417" max="7417" width="42.7109375" style="26" customWidth="1"/>
    <col min="7418" max="7418" width="6.7109375" style="26" customWidth="1"/>
    <col min="7419" max="7419" width="6.140625" style="26" customWidth="1"/>
    <col min="7420" max="7422" width="6.42578125" style="26" customWidth="1"/>
    <col min="7423" max="7423" width="10.5703125" style="26" customWidth="1"/>
    <col min="7424" max="7424" width="7" style="26" customWidth="1"/>
    <col min="7425" max="7425" width="6.28515625" style="26" customWidth="1"/>
    <col min="7426" max="7426" width="6.5703125" style="26" customWidth="1"/>
    <col min="7427" max="7427" width="6" style="26" customWidth="1"/>
    <col min="7428" max="7428" width="8.42578125" style="26" customWidth="1"/>
    <col min="7429" max="7429" width="8.5703125" style="26" customWidth="1"/>
    <col min="7430" max="7671" width="9.140625" style="26"/>
    <col min="7672" max="7672" width="4.5703125" style="26" customWidth="1"/>
    <col min="7673" max="7673" width="42.7109375" style="26" customWidth="1"/>
    <col min="7674" max="7674" width="6.7109375" style="26" customWidth="1"/>
    <col min="7675" max="7675" width="6.140625" style="26" customWidth="1"/>
    <col min="7676" max="7678" width="6.42578125" style="26" customWidth="1"/>
    <col min="7679" max="7679" width="10.5703125" style="26" customWidth="1"/>
    <col min="7680" max="7680" width="7" style="26" customWidth="1"/>
    <col min="7681" max="7681" width="6.28515625" style="26" customWidth="1"/>
    <col min="7682" max="7682" width="6.5703125" style="26" customWidth="1"/>
    <col min="7683" max="7683" width="6" style="26" customWidth="1"/>
    <col min="7684" max="7684" width="8.42578125" style="26" customWidth="1"/>
    <col min="7685" max="7685" width="8.5703125" style="26" customWidth="1"/>
    <col min="7686" max="7927" width="9.140625" style="26"/>
    <col min="7928" max="7928" width="4.5703125" style="26" customWidth="1"/>
    <col min="7929" max="7929" width="42.7109375" style="26" customWidth="1"/>
    <col min="7930" max="7930" width="6.7109375" style="26" customWidth="1"/>
    <col min="7931" max="7931" width="6.140625" style="26" customWidth="1"/>
    <col min="7932" max="7934" width="6.42578125" style="26" customWidth="1"/>
    <col min="7935" max="7935" width="10.5703125" style="26" customWidth="1"/>
    <col min="7936" max="7936" width="7" style="26" customWidth="1"/>
    <col min="7937" max="7937" width="6.28515625" style="26" customWidth="1"/>
    <col min="7938" max="7938" width="6.5703125" style="26" customWidth="1"/>
    <col min="7939" max="7939" width="6" style="26" customWidth="1"/>
    <col min="7940" max="7940" width="8.42578125" style="26" customWidth="1"/>
    <col min="7941" max="7941" width="8.5703125" style="26" customWidth="1"/>
    <col min="7942" max="8183" width="9.140625" style="26"/>
    <col min="8184" max="8184" width="4.5703125" style="26" customWidth="1"/>
    <col min="8185" max="8185" width="42.7109375" style="26" customWidth="1"/>
    <col min="8186" max="8186" width="6.7109375" style="26" customWidth="1"/>
    <col min="8187" max="8187" width="6.140625" style="26" customWidth="1"/>
    <col min="8188" max="8190" width="6.42578125" style="26" customWidth="1"/>
    <col min="8191" max="8191" width="10.5703125" style="26" customWidth="1"/>
    <col min="8192" max="8192" width="7" style="26" customWidth="1"/>
    <col min="8193" max="8193" width="6.28515625" style="26" customWidth="1"/>
    <col min="8194" max="8194" width="6.5703125" style="26" customWidth="1"/>
    <col min="8195" max="8195" width="6" style="26" customWidth="1"/>
    <col min="8196" max="8196" width="8.42578125" style="26" customWidth="1"/>
    <col min="8197" max="8197" width="8.5703125" style="26" customWidth="1"/>
    <col min="8198" max="8439" width="9.140625" style="26"/>
    <col min="8440" max="8440" width="4.5703125" style="26" customWidth="1"/>
    <col min="8441" max="8441" width="42.7109375" style="26" customWidth="1"/>
    <col min="8442" max="8442" width="6.7109375" style="26" customWidth="1"/>
    <col min="8443" max="8443" width="6.140625" style="26" customWidth="1"/>
    <col min="8444" max="8446" width="6.42578125" style="26" customWidth="1"/>
    <col min="8447" max="8447" width="10.5703125" style="26" customWidth="1"/>
    <col min="8448" max="8448" width="7" style="26" customWidth="1"/>
    <col min="8449" max="8449" width="6.28515625" style="26" customWidth="1"/>
    <col min="8450" max="8450" width="6.5703125" style="26" customWidth="1"/>
    <col min="8451" max="8451" width="6" style="26" customWidth="1"/>
    <col min="8452" max="8452" width="8.42578125" style="26" customWidth="1"/>
    <col min="8453" max="8453" width="8.5703125" style="26" customWidth="1"/>
    <col min="8454" max="8695" width="9.140625" style="26"/>
    <col min="8696" max="8696" width="4.5703125" style="26" customWidth="1"/>
    <col min="8697" max="8697" width="42.7109375" style="26" customWidth="1"/>
    <col min="8698" max="8698" width="6.7109375" style="26" customWidth="1"/>
    <col min="8699" max="8699" width="6.140625" style="26" customWidth="1"/>
    <col min="8700" max="8702" width="6.42578125" style="26" customWidth="1"/>
    <col min="8703" max="8703" width="10.5703125" style="26" customWidth="1"/>
    <col min="8704" max="8704" width="7" style="26" customWidth="1"/>
    <col min="8705" max="8705" width="6.28515625" style="26" customWidth="1"/>
    <col min="8706" max="8706" width="6.5703125" style="26" customWidth="1"/>
    <col min="8707" max="8707" width="6" style="26" customWidth="1"/>
    <col min="8708" max="8708" width="8.42578125" style="26" customWidth="1"/>
    <col min="8709" max="8709" width="8.5703125" style="26" customWidth="1"/>
    <col min="8710" max="8951" width="9.140625" style="26"/>
    <col min="8952" max="8952" width="4.5703125" style="26" customWidth="1"/>
    <col min="8953" max="8953" width="42.7109375" style="26" customWidth="1"/>
    <col min="8954" max="8954" width="6.7109375" style="26" customWidth="1"/>
    <col min="8955" max="8955" width="6.140625" style="26" customWidth="1"/>
    <col min="8956" max="8958" width="6.42578125" style="26" customWidth="1"/>
    <col min="8959" max="8959" width="10.5703125" style="26" customWidth="1"/>
    <col min="8960" max="8960" width="7" style="26" customWidth="1"/>
    <col min="8961" max="8961" width="6.28515625" style="26" customWidth="1"/>
    <col min="8962" max="8962" width="6.5703125" style="26" customWidth="1"/>
    <col min="8963" max="8963" width="6" style="26" customWidth="1"/>
    <col min="8964" max="8964" width="8.42578125" style="26" customWidth="1"/>
    <col min="8965" max="8965" width="8.5703125" style="26" customWidth="1"/>
    <col min="8966" max="9207" width="9.140625" style="26"/>
    <col min="9208" max="9208" width="4.5703125" style="26" customWidth="1"/>
    <col min="9209" max="9209" width="42.7109375" style="26" customWidth="1"/>
    <col min="9210" max="9210" width="6.7109375" style="26" customWidth="1"/>
    <col min="9211" max="9211" width="6.140625" style="26" customWidth="1"/>
    <col min="9212" max="9214" width="6.42578125" style="26" customWidth="1"/>
    <col min="9215" max="9215" width="10.5703125" style="26" customWidth="1"/>
    <col min="9216" max="9216" width="7" style="26" customWidth="1"/>
    <col min="9217" max="9217" width="6.28515625" style="26" customWidth="1"/>
    <col min="9218" max="9218" width="6.5703125" style="26" customWidth="1"/>
    <col min="9219" max="9219" width="6" style="26" customWidth="1"/>
    <col min="9220" max="9220" width="8.42578125" style="26" customWidth="1"/>
    <col min="9221" max="9221" width="8.5703125" style="26" customWidth="1"/>
    <col min="9222" max="9463" width="9.140625" style="26"/>
    <col min="9464" max="9464" width="4.5703125" style="26" customWidth="1"/>
    <col min="9465" max="9465" width="42.7109375" style="26" customWidth="1"/>
    <col min="9466" max="9466" width="6.7109375" style="26" customWidth="1"/>
    <col min="9467" max="9467" width="6.140625" style="26" customWidth="1"/>
    <col min="9468" max="9470" width="6.42578125" style="26" customWidth="1"/>
    <col min="9471" max="9471" width="10.5703125" style="26" customWidth="1"/>
    <col min="9472" max="9472" width="7" style="26" customWidth="1"/>
    <col min="9473" max="9473" width="6.28515625" style="26" customWidth="1"/>
    <col min="9474" max="9474" width="6.5703125" style="26" customWidth="1"/>
    <col min="9475" max="9475" width="6" style="26" customWidth="1"/>
    <col min="9476" max="9476" width="8.42578125" style="26" customWidth="1"/>
    <col min="9477" max="9477" width="8.5703125" style="26" customWidth="1"/>
    <col min="9478" max="9719" width="9.140625" style="26"/>
    <col min="9720" max="9720" width="4.5703125" style="26" customWidth="1"/>
    <col min="9721" max="9721" width="42.7109375" style="26" customWidth="1"/>
    <col min="9722" max="9722" width="6.7109375" style="26" customWidth="1"/>
    <col min="9723" max="9723" width="6.140625" style="26" customWidth="1"/>
    <col min="9724" max="9726" width="6.42578125" style="26" customWidth="1"/>
    <col min="9727" max="9727" width="10.5703125" style="26" customWidth="1"/>
    <col min="9728" max="9728" width="7" style="26" customWidth="1"/>
    <col min="9729" max="9729" width="6.28515625" style="26" customWidth="1"/>
    <col min="9730" max="9730" width="6.5703125" style="26" customWidth="1"/>
    <col min="9731" max="9731" width="6" style="26" customWidth="1"/>
    <col min="9732" max="9732" width="8.42578125" style="26" customWidth="1"/>
    <col min="9733" max="9733" width="8.5703125" style="26" customWidth="1"/>
    <col min="9734" max="9975" width="9.140625" style="26"/>
    <col min="9976" max="9976" width="4.5703125" style="26" customWidth="1"/>
    <col min="9977" max="9977" width="42.7109375" style="26" customWidth="1"/>
    <col min="9978" max="9978" width="6.7109375" style="26" customWidth="1"/>
    <col min="9979" max="9979" width="6.140625" style="26" customWidth="1"/>
    <col min="9980" max="9982" width="6.42578125" style="26" customWidth="1"/>
    <col min="9983" max="9983" width="10.5703125" style="26" customWidth="1"/>
    <col min="9984" max="9984" width="7" style="26" customWidth="1"/>
    <col min="9985" max="9985" width="6.28515625" style="26" customWidth="1"/>
    <col min="9986" max="9986" width="6.5703125" style="26" customWidth="1"/>
    <col min="9987" max="9987" width="6" style="26" customWidth="1"/>
    <col min="9988" max="9988" width="8.42578125" style="26" customWidth="1"/>
    <col min="9989" max="9989" width="8.5703125" style="26" customWidth="1"/>
    <col min="9990" max="10231" width="9.140625" style="26"/>
    <col min="10232" max="10232" width="4.5703125" style="26" customWidth="1"/>
    <col min="10233" max="10233" width="42.7109375" style="26" customWidth="1"/>
    <col min="10234" max="10234" width="6.7109375" style="26" customWidth="1"/>
    <col min="10235" max="10235" width="6.140625" style="26" customWidth="1"/>
    <col min="10236" max="10238" width="6.42578125" style="26" customWidth="1"/>
    <col min="10239" max="10239" width="10.5703125" style="26" customWidth="1"/>
    <col min="10240" max="10240" width="7" style="26" customWidth="1"/>
    <col min="10241" max="10241" width="6.28515625" style="26" customWidth="1"/>
    <col min="10242" max="10242" width="6.5703125" style="26" customWidth="1"/>
    <col min="10243" max="10243" width="6" style="26" customWidth="1"/>
    <col min="10244" max="10244" width="8.42578125" style="26" customWidth="1"/>
    <col min="10245" max="10245" width="8.5703125" style="26" customWidth="1"/>
    <col min="10246" max="10487" width="9.140625" style="26"/>
    <col min="10488" max="10488" width="4.5703125" style="26" customWidth="1"/>
    <col min="10489" max="10489" width="42.7109375" style="26" customWidth="1"/>
    <col min="10490" max="10490" width="6.7109375" style="26" customWidth="1"/>
    <col min="10491" max="10491" width="6.140625" style="26" customWidth="1"/>
    <col min="10492" max="10494" width="6.42578125" style="26" customWidth="1"/>
    <col min="10495" max="10495" width="10.5703125" style="26" customWidth="1"/>
    <col min="10496" max="10496" width="7" style="26" customWidth="1"/>
    <col min="10497" max="10497" width="6.28515625" style="26" customWidth="1"/>
    <col min="10498" max="10498" width="6.5703125" style="26" customWidth="1"/>
    <col min="10499" max="10499" width="6" style="26" customWidth="1"/>
    <col min="10500" max="10500" width="8.42578125" style="26" customWidth="1"/>
    <col min="10501" max="10501" width="8.5703125" style="26" customWidth="1"/>
    <col min="10502" max="10743" width="9.140625" style="26"/>
    <col min="10744" max="10744" width="4.5703125" style="26" customWidth="1"/>
    <col min="10745" max="10745" width="42.7109375" style="26" customWidth="1"/>
    <col min="10746" max="10746" width="6.7109375" style="26" customWidth="1"/>
    <col min="10747" max="10747" width="6.140625" style="26" customWidth="1"/>
    <col min="10748" max="10750" width="6.42578125" style="26" customWidth="1"/>
    <col min="10751" max="10751" width="10.5703125" style="26" customWidth="1"/>
    <col min="10752" max="10752" width="7" style="26" customWidth="1"/>
    <col min="10753" max="10753" width="6.28515625" style="26" customWidth="1"/>
    <col min="10754" max="10754" width="6.5703125" style="26" customWidth="1"/>
    <col min="10755" max="10755" width="6" style="26" customWidth="1"/>
    <col min="10756" max="10756" width="8.42578125" style="26" customWidth="1"/>
    <col min="10757" max="10757" width="8.5703125" style="26" customWidth="1"/>
    <col min="10758" max="10999" width="9.140625" style="26"/>
    <col min="11000" max="11000" width="4.5703125" style="26" customWidth="1"/>
    <col min="11001" max="11001" width="42.7109375" style="26" customWidth="1"/>
    <col min="11002" max="11002" width="6.7109375" style="26" customWidth="1"/>
    <col min="11003" max="11003" width="6.140625" style="26" customWidth="1"/>
    <col min="11004" max="11006" width="6.42578125" style="26" customWidth="1"/>
    <col min="11007" max="11007" width="10.5703125" style="26" customWidth="1"/>
    <col min="11008" max="11008" width="7" style="26" customWidth="1"/>
    <col min="11009" max="11009" width="6.28515625" style="26" customWidth="1"/>
    <col min="11010" max="11010" width="6.5703125" style="26" customWidth="1"/>
    <col min="11011" max="11011" width="6" style="26" customWidth="1"/>
    <col min="11012" max="11012" width="8.42578125" style="26" customWidth="1"/>
    <col min="11013" max="11013" width="8.5703125" style="26" customWidth="1"/>
    <col min="11014" max="11255" width="9.140625" style="26"/>
    <col min="11256" max="11256" width="4.5703125" style="26" customWidth="1"/>
    <col min="11257" max="11257" width="42.7109375" style="26" customWidth="1"/>
    <col min="11258" max="11258" width="6.7109375" style="26" customWidth="1"/>
    <col min="11259" max="11259" width="6.140625" style="26" customWidth="1"/>
    <col min="11260" max="11262" width="6.42578125" style="26" customWidth="1"/>
    <col min="11263" max="11263" width="10.5703125" style="26" customWidth="1"/>
    <col min="11264" max="11264" width="7" style="26" customWidth="1"/>
    <col min="11265" max="11265" width="6.28515625" style="26" customWidth="1"/>
    <col min="11266" max="11266" width="6.5703125" style="26" customWidth="1"/>
    <col min="11267" max="11267" width="6" style="26" customWidth="1"/>
    <col min="11268" max="11268" width="8.42578125" style="26" customWidth="1"/>
    <col min="11269" max="11269" width="8.5703125" style="26" customWidth="1"/>
    <col min="11270" max="11511" width="9.140625" style="26"/>
    <col min="11512" max="11512" width="4.5703125" style="26" customWidth="1"/>
    <col min="11513" max="11513" width="42.7109375" style="26" customWidth="1"/>
    <col min="11514" max="11514" width="6.7109375" style="26" customWidth="1"/>
    <col min="11515" max="11515" width="6.140625" style="26" customWidth="1"/>
    <col min="11516" max="11518" width="6.42578125" style="26" customWidth="1"/>
    <col min="11519" max="11519" width="10.5703125" style="26" customWidth="1"/>
    <col min="11520" max="11520" width="7" style="26" customWidth="1"/>
    <col min="11521" max="11521" width="6.28515625" style="26" customWidth="1"/>
    <col min="11522" max="11522" width="6.5703125" style="26" customWidth="1"/>
    <col min="11523" max="11523" width="6" style="26" customWidth="1"/>
    <col min="11524" max="11524" width="8.42578125" style="26" customWidth="1"/>
    <col min="11525" max="11525" width="8.5703125" style="26" customWidth="1"/>
    <col min="11526" max="11767" width="9.140625" style="26"/>
    <col min="11768" max="11768" width="4.5703125" style="26" customWidth="1"/>
    <col min="11769" max="11769" width="42.7109375" style="26" customWidth="1"/>
    <col min="11770" max="11770" width="6.7109375" style="26" customWidth="1"/>
    <col min="11771" max="11771" width="6.140625" style="26" customWidth="1"/>
    <col min="11772" max="11774" width="6.42578125" style="26" customWidth="1"/>
    <col min="11775" max="11775" width="10.5703125" style="26" customWidth="1"/>
    <col min="11776" max="11776" width="7" style="26" customWidth="1"/>
    <col min="11777" max="11777" width="6.28515625" style="26" customWidth="1"/>
    <col min="11778" max="11778" width="6.5703125" style="26" customWidth="1"/>
    <col min="11779" max="11779" width="6" style="26" customWidth="1"/>
    <col min="11780" max="11780" width="8.42578125" style="26" customWidth="1"/>
    <col min="11781" max="11781" width="8.5703125" style="26" customWidth="1"/>
    <col min="11782" max="12023" width="9.140625" style="26"/>
    <col min="12024" max="12024" width="4.5703125" style="26" customWidth="1"/>
    <col min="12025" max="12025" width="42.7109375" style="26" customWidth="1"/>
    <col min="12026" max="12026" width="6.7109375" style="26" customWidth="1"/>
    <col min="12027" max="12027" width="6.140625" style="26" customWidth="1"/>
    <col min="12028" max="12030" width="6.42578125" style="26" customWidth="1"/>
    <col min="12031" max="12031" width="10.5703125" style="26" customWidth="1"/>
    <col min="12032" max="12032" width="7" style="26" customWidth="1"/>
    <col min="12033" max="12033" width="6.28515625" style="26" customWidth="1"/>
    <col min="12034" max="12034" width="6.5703125" style="26" customWidth="1"/>
    <col min="12035" max="12035" width="6" style="26" customWidth="1"/>
    <col min="12036" max="12036" width="8.42578125" style="26" customWidth="1"/>
    <col min="12037" max="12037" width="8.5703125" style="26" customWidth="1"/>
    <col min="12038" max="12279" width="9.140625" style="26"/>
    <col min="12280" max="12280" width="4.5703125" style="26" customWidth="1"/>
    <col min="12281" max="12281" width="42.7109375" style="26" customWidth="1"/>
    <col min="12282" max="12282" width="6.7109375" style="26" customWidth="1"/>
    <col min="12283" max="12283" width="6.140625" style="26" customWidth="1"/>
    <col min="12284" max="12286" width="6.42578125" style="26" customWidth="1"/>
    <col min="12287" max="12287" width="10.5703125" style="26" customWidth="1"/>
    <col min="12288" max="12288" width="7" style="26" customWidth="1"/>
    <col min="12289" max="12289" width="6.28515625" style="26" customWidth="1"/>
    <col min="12290" max="12290" width="6.5703125" style="26" customWidth="1"/>
    <col min="12291" max="12291" width="6" style="26" customWidth="1"/>
    <col min="12292" max="12292" width="8.42578125" style="26" customWidth="1"/>
    <col min="12293" max="12293" width="8.5703125" style="26" customWidth="1"/>
    <col min="12294" max="12535" width="9.140625" style="26"/>
    <col min="12536" max="12536" width="4.5703125" style="26" customWidth="1"/>
    <col min="12537" max="12537" width="42.7109375" style="26" customWidth="1"/>
    <col min="12538" max="12538" width="6.7109375" style="26" customWidth="1"/>
    <col min="12539" max="12539" width="6.140625" style="26" customWidth="1"/>
    <col min="12540" max="12542" width="6.42578125" style="26" customWidth="1"/>
    <col min="12543" max="12543" width="10.5703125" style="26" customWidth="1"/>
    <col min="12544" max="12544" width="7" style="26" customWidth="1"/>
    <col min="12545" max="12545" width="6.28515625" style="26" customWidth="1"/>
    <col min="12546" max="12546" width="6.5703125" style="26" customWidth="1"/>
    <col min="12547" max="12547" width="6" style="26" customWidth="1"/>
    <col min="12548" max="12548" width="8.42578125" style="26" customWidth="1"/>
    <col min="12549" max="12549" width="8.5703125" style="26" customWidth="1"/>
    <col min="12550" max="12791" width="9.140625" style="26"/>
    <col min="12792" max="12792" width="4.5703125" style="26" customWidth="1"/>
    <col min="12793" max="12793" width="42.7109375" style="26" customWidth="1"/>
    <col min="12794" max="12794" width="6.7109375" style="26" customWidth="1"/>
    <col min="12795" max="12795" width="6.140625" style="26" customWidth="1"/>
    <col min="12796" max="12798" width="6.42578125" style="26" customWidth="1"/>
    <col min="12799" max="12799" width="10.5703125" style="26" customWidth="1"/>
    <col min="12800" max="12800" width="7" style="26" customWidth="1"/>
    <col min="12801" max="12801" width="6.28515625" style="26" customWidth="1"/>
    <col min="12802" max="12802" width="6.5703125" style="26" customWidth="1"/>
    <col min="12803" max="12803" width="6" style="26" customWidth="1"/>
    <col min="12804" max="12804" width="8.42578125" style="26" customWidth="1"/>
    <col min="12805" max="12805" width="8.5703125" style="26" customWidth="1"/>
    <col min="12806" max="13047" width="9.140625" style="26"/>
    <col min="13048" max="13048" width="4.5703125" style="26" customWidth="1"/>
    <col min="13049" max="13049" width="42.7109375" style="26" customWidth="1"/>
    <col min="13050" max="13050" width="6.7109375" style="26" customWidth="1"/>
    <col min="13051" max="13051" width="6.140625" style="26" customWidth="1"/>
    <col min="13052" max="13054" width="6.42578125" style="26" customWidth="1"/>
    <col min="13055" max="13055" width="10.5703125" style="26" customWidth="1"/>
    <col min="13056" max="13056" width="7" style="26" customWidth="1"/>
    <col min="13057" max="13057" width="6.28515625" style="26" customWidth="1"/>
    <col min="13058" max="13058" width="6.5703125" style="26" customWidth="1"/>
    <col min="13059" max="13059" width="6" style="26" customWidth="1"/>
    <col min="13060" max="13060" width="8.42578125" style="26" customWidth="1"/>
    <col min="13061" max="13061" width="8.5703125" style="26" customWidth="1"/>
    <col min="13062" max="13303" width="9.140625" style="26"/>
    <col min="13304" max="13304" width="4.5703125" style="26" customWidth="1"/>
    <col min="13305" max="13305" width="42.7109375" style="26" customWidth="1"/>
    <col min="13306" max="13306" width="6.7109375" style="26" customWidth="1"/>
    <col min="13307" max="13307" width="6.140625" style="26" customWidth="1"/>
    <col min="13308" max="13310" width="6.42578125" style="26" customWidth="1"/>
    <col min="13311" max="13311" width="10.5703125" style="26" customWidth="1"/>
    <col min="13312" max="13312" width="7" style="26" customWidth="1"/>
    <col min="13313" max="13313" width="6.28515625" style="26" customWidth="1"/>
    <col min="13314" max="13314" width="6.5703125" style="26" customWidth="1"/>
    <col min="13315" max="13315" width="6" style="26" customWidth="1"/>
    <col min="13316" max="13316" width="8.42578125" style="26" customWidth="1"/>
    <col min="13317" max="13317" width="8.5703125" style="26" customWidth="1"/>
    <col min="13318" max="13559" width="9.140625" style="26"/>
    <col min="13560" max="13560" width="4.5703125" style="26" customWidth="1"/>
    <col min="13561" max="13561" width="42.7109375" style="26" customWidth="1"/>
    <col min="13562" max="13562" width="6.7109375" style="26" customWidth="1"/>
    <col min="13563" max="13563" width="6.140625" style="26" customWidth="1"/>
    <col min="13564" max="13566" width="6.42578125" style="26" customWidth="1"/>
    <col min="13567" max="13567" width="10.5703125" style="26" customWidth="1"/>
    <col min="13568" max="13568" width="7" style="26" customWidth="1"/>
    <col min="13569" max="13569" width="6.28515625" style="26" customWidth="1"/>
    <col min="13570" max="13570" width="6.5703125" style="26" customWidth="1"/>
    <col min="13571" max="13571" width="6" style="26" customWidth="1"/>
    <col min="13572" max="13572" width="8.42578125" style="26" customWidth="1"/>
    <col min="13573" max="13573" width="8.5703125" style="26" customWidth="1"/>
    <col min="13574" max="13815" width="9.140625" style="26"/>
    <col min="13816" max="13816" width="4.5703125" style="26" customWidth="1"/>
    <col min="13817" max="13817" width="42.7109375" style="26" customWidth="1"/>
    <col min="13818" max="13818" width="6.7109375" style="26" customWidth="1"/>
    <col min="13819" max="13819" width="6.140625" style="26" customWidth="1"/>
    <col min="13820" max="13822" width="6.42578125" style="26" customWidth="1"/>
    <col min="13823" max="13823" width="10.5703125" style="26" customWidth="1"/>
    <col min="13824" max="13824" width="7" style="26" customWidth="1"/>
    <col min="13825" max="13825" width="6.28515625" style="26" customWidth="1"/>
    <col min="13826" max="13826" width="6.5703125" style="26" customWidth="1"/>
    <col min="13827" max="13827" width="6" style="26" customWidth="1"/>
    <col min="13828" max="13828" width="8.42578125" style="26" customWidth="1"/>
    <col min="13829" max="13829" width="8.5703125" style="26" customWidth="1"/>
    <col min="13830" max="14071" width="9.140625" style="26"/>
    <col min="14072" max="14072" width="4.5703125" style="26" customWidth="1"/>
    <col min="14073" max="14073" width="42.7109375" style="26" customWidth="1"/>
    <col min="14074" max="14074" width="6.7109375" style="26" customWidth="1"/>
    <col min="14075" max="14075" width="6.140625" style="26" customWidth="1"/>
    <col min="14076" max="14078" width="6.42578125" style="26" customWidth="1"/>
    <col min="14079" max="14079" width="10.5703125" style="26" customWidth="1"/>
    <col min="14080" max="14080" width="7" style="26" customWidth="1"/>
    <col min="14081" max="14081" width="6.28515625" style="26" customWidth="1"/>
    <col min="14082" max="14082" width="6.5703125" style="26" customWidth="1"/>
    <col min="14083" max="14083" width="6" style="26" customWidth="1"/>
    <col min="14084" max="14084" width="8.42578125" style="26" customWidth="1"/>
    <col min="14085" max="14085" width="8.5703125" style="26" customWidth="1"/>
    <col min="14086" max="14327" width="9.140625" style="26"/>
    <col min="14328" max="14328" width="4.5703125" style="26" customWidth="1"/>
    <col min="14329" max="14329" width="42.7109375" style="26" customWidth="1"/>
    <col min="14330" max="14330" width="6.7109375" style="26" customWidth="1"/>
    <col min="14331" max="14331" width="6.140625" style="26" customWidth="1"/>
    <col min="14332" max="14334" width="6.42578125" style="26" customWidth="1"/>
    <col min="14335" max="14335" width="10.5703125" style="26" customWidth="1"/>
    <col min="14336" max="14336" width="7" style="26" customWidth="1"/>
    <col min="14337" max="14337" width="6.28515625" style="26" customWidth="1"/>
    <col min="14338" max="14338" width="6.5703125" style="26" customWidth="1"/>
    <col min="14339" max="14339" width="6" style="26" customWidth="1"/>
    <col min="14340" max="14340" width="8.42578125" style="26" customWidth="1"/>
    <col min="14341" max="14341" width="8.5703125" style="26" customWidth="1"/>
    <col min="14342" max="14583" width="9.140625" style="26"/>
    <col min="14584" max="14584" width="4.5703125" style="26" customWidth="1"/>
    <col min="14585" max="14585" width="42.7109375" style="26" customWidth="1"/>
    <col min="14586" max="14586" width="6.7109375" style="26" customWidth="1"/>
    <col min="14587" max="14587" width="6.140625" style="26" customWidth="1"/>
    <col min="14588" max="14590" width="6.42578125" style="26" customWidth="1"/>
    <col min="14591" max="14591" width="10.5703125" style="26" customWidth="1"/>
    <col min="14592" max="14592" width="7" style="26" customWidth="1"/>
    <col min="14593" max="14593" width="6.28515625" style="26" customWidth="1"/>
    <col min="14594" max="14594" width="6.5703125" style="26" customWidth="1"/>
    <col min="14595" max="14595" width="6" style="26" customWidth="1"/>
    <col min="14596" max="14596" width="8.42578125" style="26" customWidth="1"/>
    <col min="14597" max="14597" width="8.5703125" style="26" customWidth="1"/>
    <col min="14598" max="14839" width="9.140625" style="26"/>
    <col min="14840" max="14840" width="4.5703125" style="26" customWidth="1"/>
    <col min="14841" max="14841" width="42.7109375" style="26" customWidth="1"/>
    <col min="14842" max="14842" width="6.7109375" style="26" customWidth="1"/>
    <col min="14843" max="14843" width="6.140625" style="26" customWidth="1"/>
    <col min="14844" max="14846" width="6.42578125" style="26" customWidth="1"/>
    <col min="14847" max="14847" width="10.5703125" style="26" customWidth="1"/>
    <col min="14848" max="14848" width="7" style="26" customWidth="1"/>
    <col min="14849" max="14849" width="6.28515625" style="26" customWidth="1"/>
    <col min="14850" max="14850" width="6.5703125" style="26" customWidth="1"/>
    <col min="14851" max="14851" width="6" style="26" customWidth="1"/>
    <col min="14852" max="14852" width="8.42578125" style="26" customWidth="1"/>
    <col min="14853" max="14853" width="8.5703125" style="26" customWidth="1"/>
    <col min="14854" max="15095" width="9.140625" style="26"/>
    <col min="15096" max="15096" width="4.5703125" style="26" customWidth="1"/>
    <col min="15097" max="15097" width="42.7109375" style="26" customWidth="1"/>
    <col min="15098" max="15098" width="6.7109375" style="26" customWidth="1"/>
    <col min="15099" max="15099" width="6.140625" style="26" customWidth="1"/>
    <col min="15100" max="15102" width="6.42578125" style="26" customWidth="1"/>
    <col min="15103" max="15103" width="10.5703125" style="26" customWidth="1"/>
    <col min="15104" max="15104" width="7" style="26" customWidth="1"/>
    <col min="15105" max="15105" width="6.28515625" style="26" customWidth="1"/>
    <col min="15106" max="15106" width="6.5703125" style="26" customWidth="1"/>
    <col min="15107" max="15107" width="6" style="26" customWidth="1"/>
    <col min="15108" max="15108" width="8.42578125" style="26" customWidth="1"/>
    <col min="15109" max="15109" width="8.5703125" style="26" customWidth="1"/>
    <col min="15110" max="15351" width="9.140625" style="26"/>
    <col min="15352" max="15352" width="4.5703125" style="26" customWidth="1"/>
    <col min="15353" max="15353" width="42.7109375" style="26" customWidth="1"/>
    <col min="15354" max="15354" width="6.7109375" style="26" customWidth="1"/>
    <col min="15355" max="15355" width="6.140625" style="26" customWidth="1"/>
    <col min="15356" max="15358" width="6.42578125" style="26" customWidth="1"/>
    <col min="15359" max="15359" width="10.5703125" style="26" customWidth="1"/>
    <col min="15360" max="15360" width="7" style="26" customWidth="1"/>
    <col min="15361" max="15361" width="6.28515625" style="26" customWidth="1"/>
    <col min="15362" max="15362" width="6.5703125" style="26" customWidth="1"/>
    <col min="15363" max="15363" width="6" style="26" customWidth="1"/>
    <col min="15364" max="15364" width="8.42578125" style="26" customWidth="1"/>
    <col min="15365" max="15365" width="8.5703125" style="26" customWidth="1"/>
    <col min="15366" max="15607" width="9.140625" style="26"/>
    <col min="15608" max="15608" width="4.5703125" style="26" customWidth="1"/>
    <col min="15609" max="15609" width="42.7109375" style="26" customWidth="1"/>
    <col min="15610" max="15610" width="6.7109375" style="26" customWidth="1"/>
    <col min="15611" max="15611" width="6.140625" style="26" customWidth="1"/>
    <col min="15612" max="15614" width="6.42578125" style="26" customWidth="1"/>
    <col min="15615" max="15615" width="10.5703125" style="26" customWidth="1"/>
    <col min="15616" max="15616" width="7" style="26" customWidth="1"/>
    <col min="15617" max="15617" width="6.28515625" style="26" customWidth="1"/>
    <col min="15618" max="15618" width="6.5703125" style="26" customWidth="1"/>
    <col min="15619" max="15619" width="6" style="26" customWidth="1"/>
    <col min="15620" max="15620" width="8.42578125" style="26" customWidth="1"/>
    <col min="15621" max="15621" width="8.5703125" style="26" customWidth="1"/>
    <col min="15622" max="15863" width="9.140625" style="26"/>
    <col min="15864" max="15864" width="4.5703125" style="26" customWidth="1"/>
    <col min="15865" max="15865" width="42.7109375" style="26" customWidth="1"/>
    <col min="15866" max="15866" width="6.7109375" style="26" customWidth="1"/>
    <col min="15867" max="15867" width="6.140625" style="26" customWidth="1"/>
    <col min="15868" max="15870" width="6.42578125" style="26" customWidth="1"/>
    <col min="15871" max="15871" width="10.5703125" style="26" customWidth="1"/>
    <col min="15872" max="15872" width="7" style="26" customWidth="1"/>
    <col min="15873" max="15873" width="6.28515625" style="26" customWidth="1"/>
    <col min="15874" max="15874" width="6.5703125" style="26" customWidth="1"/>
    <col min="15875" max="15875" width="6" style="26" customWidth="1"/>
    <col min="15876" max="15876" width="8.42578125" style="26" customWidth="1"/>
    <col min="15877" max="15877" width="8.5703125" style="26" customWidth="1"/>
    <col min="15878" max="16119" width="9.140625" style="26"/>
    <col min="16120" max="16120" width="4.5703125" style="26" customWidth="1"/>
    <col min="16121" max="16121" width="42.7109375" style="26" customWidth="1"/>
    <col min="16122" max="16122" width="6.7109375" style="26" customWidth="1"/>
    <col min="16123" max="16123" width="6.140625" style="26" customWidth="1"/>
    <col min="16124" max="16126" width="6.42578125" style="26" customWidth="1"/>
    <col min="16127" max="16127" width="10.5703125" style="26" customWidth="1"/>
    <col min="16128" max="16128" width="7" style="26" customWidth="1"/>
    <col min="16129" max="16129" width="6.28515625" style="26" customWidth="1"/>
    <col min="16130" max="16130" width="6.5703125" style="26" customWidth="1"/>
    <col min="16131" max="16131" width="6" style="26" customWidth="1"/>
    <col min="16132" max="16132" width="8.42578125" style="26" customWidth="1"/>
    <col min="16133" max="16133" width="8.5703125" style="26" customWidth="1"/>
    <col min="16134" max="16384" width="9.140625" style="26"/>
  </cols>
  <sheetData>
    <row r="1" spans="1:19" ht="15" customHeight="1" x14ac:dyDescent="0.25">
      <c r="A1" s="248" t="s">
        <v>7667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9" ht="9.75" hidden="1" customHeight="1" x14ac:dyDescent="0.2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9" x14ac:dyDescent="0.25">
      <c r="A3" s="249" t="s">
        <v>7687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9" x14ac:dyDescent="0.25">
      <c r="A4" s="257" t="s">
        <v>7669</v>
      </c>
      <c r="B4" s="258"/>
      <c r="C4" s="255" t="s">
        <v>7642</v>
      </c>
      <c r="D4" s="252" t="s">
        <v>7670</v>
      </c>
      <c r="E4" s="253"/>
      <c r="F4" s="253"/>
      <c r="G4" s="253"/>
      <c r="H4" s="253"/>
      <c r="I4" s="253"/>
      <c r="J4" s="253"/>
      <c r="K4" s="253"/>
      <c r="L4" s="253"/>
      <c r="M4" s="254"/>
    </row>
    <row r="5" spans="1:19" s="34" customFormat="1" ht="60" x14ac:dyDescent="0.2">
      <c r="A5" s="259"/>
      <c r="B5" s="260"/>
      <c r="C5" s="256"/>
      <c r="D5" s="107" t="s">
        <v>7646</v>
      </c>
      <c r="E5" s="107" t="s">
        <v>7647</v>
      </c>
      <c r="F5" s="107" t="s">
        <v>7648</v>
      </c>
      <c r="G5" s="107" t="s">
        <v>7649</v>
      </c>
      <c r="H5" s="107" t="s">
        <v>7650</v>
      </c>
      <c r="I5" s="107" t="s">
        <v>7651</v>
      </c>
      <c r="J5" s="107" t="s">
        <v>7666</v>
      </c>
      <c r="K5" s="107" t="s">
        <v>7671</v>
      </c>
      <c r="L5" s="107" t="s">
        <v>7654</v>
      </c>
      <c r="M5" s="149" t="s">
        <v>5779</v>
      </c>
    </row>
    <row r="6" spans="1:19" s="34" customFormat="1" x14ac:dyDescent="0.25">
      <c r="A6" s="75" t="s">
        <v>7593</v>
      </c>
      <c r="B6" s="163" t="s">
        <v>7702</v>
      </c>
      <c r="C6" s="242">
        <v>399</v>
      </c>
      <c r="D6" s="146">
        <v>48</v>
      </c>
      <c r="E6" s="148" t="s">
        <v>831</v>
      </c>
      <c r="F6" s="146">
        <v>74</v>
      </c>
      <c r="G6" s="146">
        <v>18</v>
      </c>
      <c r="H6" s="148" t="s">
        <v>831</v>
      </c>
      <c r="I6" s="148" t="s">
        <v>831</v>
      </c>
      <c r="J6" s="148" t="s">
        <v>831</v>
      </c>
      <c r="K6" s="146">
        <v>9</v>
      </c>
      <c r="L6" s="146">
        <v>80</v>
      </c>
      <c r="M6" s="143">
        <v>170</v>
      </c>
      <c r="N6" s="82"/>
      <c r="O6" s="26"/>
      <c r="P6" s="26"/>
      <c r="Q6" s="26"/>
      <c r="R6" s="26"/>
      <c r="S6" s="26"/>
    </row>
    <row r="7" spans="1:19" s="34" customFormat="1" x14ac:dyDescent="0.25">
      <c r="A7" s="75" t="s">
        <v>7594</v>
      </c>
      <c r="B7" s="164" t="s">
        <v>7672</v>
      </c>
      <c r="C7" s="227">
        <v>196</v>
      </c>
      <c r="D7" s="147">
        <v>22</v>
      </c>
      <c r="E7" s="58" t="s">
        <v>831</v>
      </c>
      <c r="F7" s="147">
        <v>41</v>
      </c>
      <c r="G7" s="147">
        <v>7</v>
      </c>
      <c r="H7" s="58" t="s">
        <v>831</v>
      </c>
      <c r="I7" s="58" t="s">
        <v>831</v>
      </c>
      <c r="J7" s="58" t="s">
        <v>831</v>
      </c>
      <c r="K7" s="147">
        <v>6</v>
      </c>
      <c r="L7" s="147">
        <v>2</v>
      </c>
      <c r="M7" s="144">
        <v>118</v>
      </c>
      <c r="N7" s="26"/>
      <c r="O7" s="26"/>
      <c r="P7" s="26"/>
      <c r="Q7" s="26"/>
      <c r="R7" s="26"/>
      <c r="S7" s="26"/>
    </row>
    <row r="8" spans="1:19" s="34" customFormat="1" x14ac:dyDescent="0.25">
      <c r="A8" s="75" t="s">
        <v>7595</v>
      </c>
      <c r="B8" s="164" t="s">
        <v>7627</v>
      </c>
      <c r="C8" s="227">
        <v>164</v>
      </c>
      <c r="D8" s="147">
        <v>12</v>
      </c>
      <c r="E8" s="147">
        <v>2</v>
      </c>
      <c r="F8" s="147">
        <v>27</v>
      </c>
      <c r="G8" s="147">
        <v>15</v>
      </c>
      <c r="H8" s="58" t="s">
        <v>831</v>
      </c>
      <c r="I8" s="147">
        <v>2</v>
      </c>
      <c r="J8" s="147">
        <v>1</v>
      </c>
      <c r="K8" s="147">
        <v>9</v>
      </c>
      <c r="L8" s="147">
        <v>9</v>
      </c>
      <c r="M8" s="144">
        <v>87</v>
      </c>
      <c r="N8" s="26"/>
      <c r="O8" s="26"/>
      <c r="P8" s="26"/>
      <c r="Q8" s="26"/>
      <c r="R8" s="26"/>
      <c r="S8" s="26"/>
    </row>
    <row r="9" spans="1:19" s="34" customFormat="1" x14ac:dyDescent="0.25">
      <c r="A9" s="75" t="s">
        <v>7597</v>
      </c>
      <c r="B9" s="164" t="s">
        <v>7625</v>
      </c>
      <c r="C9" s="227">
        <v>146</v>
      </c>
      <c r="D9" s="147">
        <v>95</v>
      </c>
      <c r="E9" s="147">
        <v>1</v>
      </c>
      <c r="F9" s="147">
        <v>46</v>
      </c>
      <c r="G9" s="147">
        <v>2</v>
      </c>
      <c r="H9" s="58" t="s">
        <v>831</v>
      </c>
      <c r="I9" s="58" t="s">
        <v>831</v>
      </c>
      <c r="J9" s="58" t="s">
        <v>831</v>
      </c>
      <c r="K9" s="147">
        <v>1</v>
      </c>
      <c r="L9" s="147">
        <v>1</v>
      </c>
      <c r="M9" s="86" t="s">
        <v>831</v>
      </c>
      <c r="N9" s="26"/>
      <c r="O9" s="26"/>
      <c r="P9" s="26"/>
      <c r="Q9" s="26"/>
      <c r="R9" s="26"/>
      <c r="S9" s="26"/>
    </row>
    <row r="10" spans="1:19" s="34" customFormat="1" x14ac:dyDescent="0.25">
      <c r="A10" s="75" t="s">
        <v>7620</v>
      </c>
      <c r="B10" s="164" t="s">
        <v>7674</v>
      </c>
      <c r="C10" s="227">
        <v>115</v>
      </c>
      <c r="D10" s="147">
        <v>12</v>
      </c>
      <c r="E10" s="147">
        <v>1</v>
      </c>
      <c r="F10" s="147">
        <v>52</v>
      </c>
      <c r="G10" s="147">
        <v>8</v>
      </c>
      <c r="H10" s="147">
        <v>8</v>
      </c>
      <c r="I10" s="58" t="s">
        <v>831</v>
      </c>
      <c r="J10" s="147">
        <v>1</v>
      </c>
      <c r="K10" s="147">
        <v>1</v>
      </c>
      <c r="L10" s="147">
        <v>31</v>
      </c>
      <c r="M10" s="144">
        <v>1</v>
      </c>
      <c r="N10" s="26"/>
      <c r="O10" s="26"/>
      <c r="P10" s="26"/>
      <c r="Q10" s="26"/>
      <c r="R10" s="26"/>
      <c r="S10" s="26"/>
    </row>
    <row r="11" spans="1:19" s="34" customFormat="1" x14ac:dyDescent="0.25">
      <c r="A11" s="75" t="s">
        <v>7621</v>
      </c>
      <c r="B11" s="164" t="s">
        <v>7602</v>
      </c>
      <c r="C11" s="227">
        <v>113</v>
      </c>
      <c r="D11" s="147">
        <v>4</v>
      </c>
      <c r="E11" s="147">
        <v>3</v>
      </c>
      <c r="F11" s="147">
        <v>53</v>
      </c>
      <c r="G11" s="147">
        <v>6</v>
      </c>
      <c r="H11" s="58" t="s">
        <v>831</v>
      </c>
      <c r="I11" s="147">
        <v>14</v>
      </c>
      <c r="J11" s="147">
        <v>3</v>
      </c>
      <c r="K11" s="147">
        <v>11</v>
      </c>
      <c r="L11" s="147">
        <v>18</v>
      </c>
      <c r="M11" s="144">
        <v>1</v>
      </c>
      <c r="N11" s="26"/>
      <c r="O11" s="26"/>
      <c r="P11" s="26"/>
      <c r="Q11" s="26"/>
      <c r="R11" s="26"/>
      <c r="S11" s="26"/>
    </row>
    <row r="12" spans="1:19" s="34" customFormat="1" x14ac:dyDescent="0.25">
      <c r="A12" s="75" t="s">
        <v>7600</v>
      </c>
      <c r="B12" s="164" t="s">
        <v>7596</v>
      </c>
      <c r="C12" s="227">
        <v>105</v>
      </c>
      <c r="D12" s="147">
        <v>18</v>
      </c>
      <c r="E12" s="58" t="s">
        <v>831</v>
      </c>
      <c r="F12" s="147">
        <v>55</v>
      </c>
      <c r="G12" s="147">
        <v>16</v>
      </c>
      <c r="H12" s="58" t="s">
        <v>831</v>
      </c>
      <c r="I12" s="147">
        <v>1</v>
      </c>
      <c r="J12" s="58" t="s">
        <v>831</v>
      </c>
      <c r="K12" s="147">
        <v>4</v>
      </c>
      <c r="L12" s="147">
        <v>8</v>
      </c>
      <c r="M12" s="144">
        <v>3</v>
      </c>
      <c r="N12" s="26"/>
      <c r="O12" s="26"/>
      <c r="P12" s="26"/>
      <c r="Q12" s="26"/>
      <c r="R12" s="26"/>
      <c r="S12" s="26"/>
    </row>
    <row r="13" spans="1:19" s="34" customFormat="1" x14ac:dyDescent="0.25">
      <c r="A13" s="75" t="s">
        <v>7601</v>
      </c>
      <c r="B13" s="164" t="s">
        <v>7626</v>
      </c>
      <c r="C13" s="227">
        <v>103</v>
      </c>
      <c r="D13" s="58" t="s">
        <v>831</v>
      </c>
      <c r="E13" s="147">
        <v>9</v>
      </c>
      <c r="F13" s="147">
        <v>50</v>
      </c>
      <c r="G13" s="147">
        <v>9</v>
      </c>
      <c r="H13" s="58" t="s">
        <v>831</v>
      </c>
      <c r="I13" s="58" t="s">
        <v>831</v>
      </c>
      <c r="J13" s="58" t="s">
        <v>831</v>
      </c>
      <c r="K13" s="58" t="s">
        <v>831</v>
      </c>
      <c r="L13" s="147">
        <v>19</v>
      </c>
      <c r="M13" s="144">
        <v>16</v>
      </c>
      <c r="N13" s="110"/>
      <c r="O13" s="26"/>
      <c r="P13" s="26"/>
      <c r="Q13" s="26"/>
      <c r="R13" s="26"/>
      <c r="S13" s="26"/>
    </row>
    <row r="14" spans="1:19" s="34" customFormat="1" x14ac:dyDescent="0.25">
      <c r="A14" s="75" t="s">
        <v>7603</v>
      </c>
      <c r="B14" s="164" t="s">
        <v>7599</v>
      </c>
      <c r="C14" s="227">
        <v>92</v>
      </c>
      <c r="D14" s="147">
        <v>8</v>
      </c>
      <c r="E14" s="58" t="s">
        <v>831</v>
      </c>
      <c r="F14" s="147">
        <v>51</v>
      </c>
      <c r="G14" s="147">
        <v>14</v>
      </c>
      <c r="H14" s="147">
        <v>1</v>
      </c>
      <c r="I14" s="58" t="s">
        <v>831</v>
      </c>
      <c r="J14" s="58" t="s">
        <v>831</v>
      </c>
      <c r="K14" s="58" t="s">
        <v>831</v>
      </c>
      <c r="L14" s="147">
        <v>18</v>
      </c>
      <c r="M14" s="86" t="s">
        <v>831</v>
      </c>
      <c r="N14" s="26"/>
      <c r="O14" s="26"/>
      <c r="P14" s="26"/>
      <c r="Q14" s="26"/>
      <c r="R14" s="26"/>
      <c r="S14" s="26"/>
    </row>
    <row r="15" spans="1:19" s="34" customFormat="1" x14ac:dyDescent="0.25">
      <c r="A15" s="75" t="s">
        <v>7622</v>
      </c>
      <c r="B15" s="164" t="s">
        <v>7607</v>
      </c>
      <c r="C15" s="227">
        <v>87</v>
      </c>
      <c r="D15" s="147">
        <v>29</v>
      </c>
      <c r="E15" s="147">
        <v>4</v>
      </c>
      <c r="F15" s="147">
        <v>39</v>
      </c>
      <c r="G15" s="147">
        <v>7</v>
      </c>
      <c r="H15" s="58" t="s">
        <v>831</v>
      </c>
      <c r="I15" s="58" t="s">
        <v>831</v>
      </c>
      <c r="J15" s="58" t="s">
        <v>831</v>
      </c>
      <c r="K15" s="58" t="s">
        <v>831</v>
      </c>
      <c r="L15" s="147">
        <v>7</v>
      </c>
      <c r="M15" s="144">
        <v>1</v>
      </c>
      <c r="N15" s="26"/>
      <c r="O15" s="26"/>
      <c r="P15" s="26"/>
      <c r="Q15" s="26"/>
      <c r="R15" s="26"/>
      <c r="S15" s="26"/>
    </row>
    <row r="16" spans="1:19" s="34" customFormat="1" x14ac:dyDescent="0.25">
      <c r="A16" s="75" t="s">
        <v>7623</v>
      </c>
      <c r="B16" s="164" t="s">
        <v>7628</v>
      </c>
      <c r="C16" s="227">
        <v>82</v>
      </c>
      <c r="D16" s="147">
        <v>0</v>
      </c>
      <c r="E16" s="58" t="s">
        <v>831</v>
      </c>
      <c r="F16" s="58" t="s">
        <v>831</v>
      </c>
      <c r="G16" s="58" t="s">
        <v>831</v>
      </c>
      <c r="H16" s="58" t="s">
        <v>831</v>
      </c>
      <c r="I16" s="147">
        <v>75</v>
      </c>
      <c r="J16" s="147">
        <v>6</v>
      </c>
      <c r="K16" s="58" t="s">
        <v>831</v>
      </c>
      <c r="L16" s="147">
        <v>1</v>
      </c>
      <c r="M16" s="86" t="s">
        <v>831</v>
      </c>
      <c r="N16" s="26"/>
      <c r="O16" s="26"/>
      <c r="P16" s="26"/>
      <c r="Q16" s="26"/>
      <c r="R16" s="26"/>
      <c r="S16" s="26"/>
    </row>
    <row r="17" spans="1:19" s="34" customFormat="1" x14ac:dyDescent="0.25">
      <c r="A17" s="75" t="s">
        <v>7604</v>
      </c>
      <c r="B17" s="164" t="s">
        <v>7673</v>
      </c>
      <c r="C17" s="227">
        <v>76</v>
      </c>
      <c r="D17" s="147">
        <v>21</v>
      </c>
      <c r="E17" s="58" t="s">
        <v>831</v>
      </c>
      <c r="F17" s="147">
        <v>33</v>
      </c>
      <c r="G17" s="147">
        <v>2</v>
      </c>
      <c r="H17" s="147">
        <v>5</v>
      </c>
      <c r="I17" s="58" t="s">
        <v>831</v>
      </c>
      <c r="J17" s="58" t="s">
        <v>831</v>
      </c>
      <c r="K17" s="147">
        <v>3</v>
      </c>
      <c r="L17" s="58" t="s">
        <v>831</v>
      </c>
      <c r="M17" s="144">
        <v>12</v>
      </c>
      <c r="N17" s="26"/>
      <c r="O17" s="26"/>
      <c r="P17" s="26"/>
      <c r="Q17" s="26"/>
      <c r="R17" s="26"/>
      <c r="S17" s="26"/>
    </row>
    <row r="18" spans="1:19" s="34" customFormat="1" x14ac:dyDescent="0.25">
      <c r="A18" s="75" t="s">
        <v>7605</v>
      </c>
      <c r="B18" s="164" t="s">
        <v>7598</v>
      </c>
      <c r="C18" s="227">
        <v>72</v>
      </c>
      <c r="D18" s="147">
        <v>15</v>
      </c>
      <c r="E18" s="58" t="s">
        <v>831</v>
      </c>
      <c r="F18" s="147">
        <v>45</v>
      </c>
      <c r="G18" s="147">
        <v>6</v>
      </c>
      <c r="H18" s="58" t="s">
        <v>831</v>
      </c>
      <c r="I18" s="58" t="s">
        <v>831</v>
      </c>
      <c r="J18" s="58" t="s">
        <v>831</v>
      </c>
      <c r="K18" s="58" t="s">
        <v>831</v>
      </c>
      <c r="L18" s="147">
        <v>6</v>
      </c>
      <c r="M18" s="86" t="s">
        <v>831</v>
      </c>
      <c r="N18" s="26"/>
      <c r="O18" s="26"/>
      <c r="P18" s="26"/>
      <c r="Q18" s="26"/>
      <c r="R18" s="26"/>
      <c r="S18" s="26"/>
    </row>
    <row r="19" spans="1:19" s="34" customFormat="1" x14ac:dyDescent="0.25">
      <c r="A19" s="75" t="s">
        <v>7606</v>
      </c>
      <c r="B19" s="164" t="s">
        <v>7609</v>
      </c>
      <c r="C19" s="227">
        <v>63</v>
      </c>
      <c r="D19" s="147">
        <v>6</v>
      </c>
      <c r="E19" s="58" t="s">
        <v>831</v>
      </c>
      <c r="F19" s="147">
        <v>39</v>
      </c>
      <c r="G19" s="147">
        <v>4</v>
      </c>
      <c r="H19" s="147">
        <v>5</v>
      </c>
      <c r="I19" s="58" t="s">
        <v>831</v>
      </c>
      <c r="J19" s="58" t="s">
        <v>831</v>
      </c>
      <c r="K19" s="58" t="s">
        <v>831</v>
      </c>
      <c r="L19" s="147">
        <v>9</v>
      </c>
      <c r="M19" s="86" t="s">
        <v>831</v>
      </c>
      <c r="N19" s="26"/>
      <c r="O19" s="26"/>
      <c r="P19" s="26"/>
      <c r="Q19" s="26"/>
      <c r="R19" s="26"/>
      <c r="S19" s="26"/>
    </row>
    <row r="20" spans="1:19" s="34" customFormat="1" ht="12" customHeight="1" x14ac:dyDescent="0.25">
      <c r="A20" s="75" t="s">
        <v>7608</v>
      </c>
      <c r="B20" s="164" t="s">
        <v>7703</v>
      </c>
      <c r="C20" s="227">
        <v>62</v>
      </c>
      <c r="D20" s="58" t="s">
        <v>831</v>
      </c>
      <c r="E20" s="58" t="s">
        <v>831</v>
      </c>
      <c r="F20" s="58" t="s">
        <v>831</v>
      </c>
      <c r="G20" s="58" t="s">
        <v>831</v>
      </c>
      <c r="H20" s="58" t="s">
        <v>831</v>
      </c>
      <c r="I20" s="58" t="s">
        <v>831</v>
      </c>
      <c r="J20" s="58" t="s">
        <v>831</v>
      </c>
      <c r="K20" s="58" t="s">
        <v>831</v>
      </c>
      <c r="L20" s="58" t="s">
        <v>831</v>
      </c>
      <c r="M20" s="144">
        <v>62</v>
      </c>
      <c r="N20" s="110"/>
      <c r="O20" s="26"/>
      <c r="P20" s="26"/>
      <c r="Q20" s="26"/>
      <c r="R20" s="26"/>
      <c r="S20" s="26"/>
    </row>
    <row r="21" spans="1:19" s="34" customFormat="1" x14ac:dyDescent="0.25">
      <c r="A21" s="75" t="s">
        <v>7610</v>
      </c>
      <c r="B21" s="164" t="s">
        <v>7704</v>
      </c>
      <c r="C21" s="227">
        <v>48</v>
      </c>
      <c r="D21" s="58" t="s">
        <v>831</v>
      </c>
      <c r="E21" s="58" t="s">
        <v>831</v>
      </c>
      <c r="F21" s="58" t="s">
        <v>831</v>
      </c>
      <c r="G21" s="58" t="s">
        <v>831</v>
      </c>
      <c r="H21" s="58" t="s">
        <v>831</v>
      </c>
      <c r="I21" s="147">
        <v>48</v>
      </c>
      <c r="J21" s="58" t="s">
        <v>831</v>
      </c>
      <c r="K21" s="58" t="s">
        <v>831</v>
      </c>
      <c r="L21" s="58" t="s">
        <v>831</v>
      </c>
      <c r="M21" s="86" t="s">
        <v>831</v>
      </c>
      <c r="N21" s="110"/>
      <c r="O21" s="26"/>
      <c r="P21" s="26"/>
      <c r="Q21" s="26"/>
      <c r="R21" s="26"/>
      <c r="S21" s="26"/>
    </row>
    <row r="22" spans="1:19" s="34" customFormat="1" x14ac:dyDescent="0.25">
      <c r="A22" s="75" t="s">
        <v>7611</v>
      </c>
      <c r="B22" s="164" t="s">
        <v>7700</v>
      </c>
      <c r="C22" s="227">
        <v>47</v>
      </c>
      <c r="D22" s="147">
        <v>2</v>
      </c>
      <c r="E22" s="58" t="s">
        <v>831</v>
      </c>
      <c r="F22" s="147">
        <v>4</v>
      </c>
      <c r="G22" s="147">
        <v>1</v>
      </c>
      <c r="H22" s="58" t="s">
        <v>831</v>
      </c>
      <c r="I22" s="58" t="s">
        <v>831</v>
      </c>
      <c r="J22" s="58" t="s">
        <v>831</v>
      </c>
      <c r="K22" s="58" t="s">
        <v>831</v>
      </c>
      <c r="L22" s="58" t="s">
        <v>831</v>
      </c>
      <c r="M22" s="144">
        <v>40</v>
      </c>
      <c r="N22" s="26"/>
      <c r="O22" s="26"/>
      <c r="P22" s="26"/>
      <c r="Q22" s="26"/>
      <c r="R22" s="26"/>
      <c r="S22" s="26"/>
    </row>
    <row r="23" spans="1:19" s="34" customFormat="1" x14ac:dyDescent="0.25">
      <c r="A23" s="75" t="s">
        <v>7612</v>
      </c>
      <c r="B23" s="164" t="s">
        <v>7675</v>
      </c>
      <c r="C23" s="227">
        <v>45</v>
      </c>
      <c r="D23" s="58" t="s">
        <v>831</v>
      </c>
      <c r="E23" s="58" t="s">
        <v>831</v>
      </c>
      <c r="F23" s="58" t="s">
        <v>831</v>
      </c>
      <c r="G23" s="58" t="s">
        <v>831</v>
      </c>
      <c r="H23" s="58" t="s">
        <v>831</v>
      </c>
      <c r="I23" s="58" t="s">
        <v>831</v>
      </c>
      <c r="J23" s="58" t="s">
        <v>831</v>
      </c>
      <c r="K23" s="58" t="s">
        <v>831</v>
      </c>
      <c r="L23" s="58" t="s">
        <v>831</v>
      </c>
      <c r="M23" s="144">
        <v>45</v>
      </c>
      <c r="N23" s="110"/>
      <c r="O23" s="26"/>
      <c r="P23" s="26"/>
      <c r="Q23" s="26"/>
      <c r="R23" s="26"/>
      <c r="S23" s="26"/>
    </row>
    <row r="24" spans="1:19" s="34" customFormat="1" x14ac:dyDescent="0.25">
      <c r="A24" s="75" t="s">
        <v>7613</v>
      </c>
      <c r="B24" s="164" t="s">
        <v>7705</v>
      </c>
      <c r="C24" s="227">
        <v>40</v>
      </c>
      <c r="D24" s="147">
        <v>31</v>
      </c>
      <c r="E24" s="147">
        <v>1</v>
      </c>
      <c r="F24" s="147">
        <v>5</v>
      </c>
      <c r="G24" s="147">
        <v>3</v>
      </c>
      <c r="H24" s="58" t="s">
        <v>831</v>
      </c>
      <c r="I24" s="58" t="s">
        <v>831</v>
      </c>
      <c r="J24" s="58" t="s">
        <v>831</v>
      </c>
      <c r="K24" s="58" t="s">
        <v>831</v>
      </c>
      <c r="L24" s="58" t="s">
        <v>831</v>
      </c>
      <c r="M24" s="86" t="s">
        <v>831</v>
      </c>
      <c r="N24" s="26"/>
      <c r="O24" s="26"/>
      <c r="P24" s="26"/>
      <c r="Q24" s="26"/>
      <c r="R24" s="26"/>
      <c r="S24" s="26"/>
    </row>
    <row r="25" spans="1:19" s="34" customFormat="1" x14ac:dyDescent="0.25">
      <c r="A25" s="75" t="s">
        <v>7614</v>
      </c>
      <c r="B25" s="164" t="s">
        <v>7706</v>
      </c>
      <c r="C25" s="227">
        <v>37</v>
      </c>
      <c r="D25" s="147">
        <v>22</v>
      </c>
      <c r="E25" s="147">
        <v>5</v>
      </c>
      <c r="F25" s="147">
        <v>6</v>
      </c>
      <c r="G25" s="147">
        <v>4</v>
      </c>
      <c r="H25" s="58" t="s">
        <v>831</v>
      </c>
      <c r="I25" s="58" t="s">
        <v>831</v>
      </c>
      <c r="J25" s="58" t="s">
        <v>831</v>
      </c>
      <c r="K25" s="58" t="s">
        <v>831</v>
      </c>
      <c r="L25" s="58" t="s">
        <v>831</v>
      </c>
      <c r="M25" s="86" t="s">
        <v>831</v>
      </c>
      <c r="N25" s="26"/>
      <c r="O25" s="26"/>
      <c r="P25" s="26"/>
      <c r="Q25" s="26"/>
      <c r="R25" s="26"/>
      <c r="S25" s="26"/>
    </row>
    <row r="26" spans="1:19" s="34" customFormat="1" x14ac:dyDescent="0.25">
      <c r="A26" s="75" t="s">
        <v>7615</v>
      </c>
      <c r="B26" s="164" t="s">
        <v>7676</v>
      </c>
      <c r="C26" s="227">
        <v>33</v>
      </c>
      <c r="D26" s="147">
        <v>6</v>
      </c>
      <c r="E26" s="58" t="s">
        <v>831</v>
      </c>
      <c r="F26" s="147">
        <v>13</v>
      </c>
      <c r="G26" s="58" t="s">
        <v>831</v>
      </c>
      <c r="H26" s="58" t="s">
        <v>831</v>
      </c>
      <c r="I26" s="58" t="s">
        <v>831</v>
      </c>
      <c r="J26" s="58" t="s">
        <v>831</v>
      </c>
      <c r="K26" s="147">
        <v>3</v>
      </c>
      <c r="L26" s="147">
        <v>11</v>
      </c>
      <c r="M26" s="86" t="s">
        <v>831</v>
      </c>
      <c r="N26" s="26"/>
      <c r="O26" s="26"/>
      <c r="P26" s="26"/>
      <c r="Q26" s="26"/>
      <c r="R26" s="26"/>
      <c r="S26" s="26"/>
    </row>
    <row r="27" spans="1:19" s="34" customFormat="1" x14ac:dyDescent="0.25">
      <c r="A27" s="75" t="s">
        <v>7616</v>
      </c>
      <c r="B27" s="164" t="s">
        <v>7707</v>
      </c>
      <c r="C27" s="227">
        <v>19</v>
      </c>
      <c r="D27" s="147">
        <v>2</v>
      </c>
      <c r="E27" s="58" t="s">
        <v>831</v>
      </c>
      <c r="F27" s="147">
        <v>14</v>
      </c>
      <c r="G27" s="58" t="s">
        <v>831</v>
      </c>
      <c r="H27" s="58" t="s">
        <v>831</v>
      </c>
      <c r="I27" s="58" t="s">
        <v>831</v>
      </c>
      <c r="J27" s="58" t="s">
        <v>831</v>
      </c>
      <c r="K27" s="58" t="s">
        <v>831</v>
      </c>
      <c r="L27" s="58" t="s">
        <v>831</v>
      </c>
      <c r="M27" s="144">
        <v>3</v>
      </c>
      <c r="N27" s="26"/>
      <c r="O27" s="26"/>
      <c r="P27" s="26"/>
      <c r="Q27" s="26"/>
      <c r="R27" s="26"/>
      <c r="S27" s="26"/>
    </row>
    <row r="28" spans="1:19" s="48" customFormat="1" x14ac:dyDescent="0.25">
      <c r="A28" s="75" t="s">
        <v>7617</v>
      </c>
      <c r="B28" s="164" t="s">
        <v>7708</v>
      </c>
      <c r="C28" s="227">
        <v>17</v>
      </c>
      <c r="D28" s="58" t="s">
        <v>831</v>
      </c>
      <c r="E28" s="58" t="s">
        <v>831</v>
      </c>
      <c r="F28" s="58" t="s">
        <v>831</v>
      </c>
      <c r="G28" s="58" t="s">
        <v>831</v>
      </c>
      <c r="H28" s="58" t="s">
        <v>831</v>
      </c>
      <c r="I28" s="58" t="s">
        <v>831</v>
      </c>
      <c r="J28" s="58" t="s">
        <v>831</v>
      </c>
      <c r="K28" s="58" t="s">
        <v>831</v>
      </c>
      <c r="L28" s="147">
        <v>17</v>
      </c>
      <c r="M28" s="86" t="s">
        <v>831</v>
      </c>
      <c r="N28" s="73"/>
    </row>
    <row r="29" spans="1:19" s="34" customFormat="1" x14ac:dyDescent="0.25">
      <c r="A29" s="75" t="s">
        <v>7618</v>
      </c>
      <c r="B29" s="164" t="s">
        <v>7677</v>
      </c>
      <c r="C29" s="227">
        <v>16</v>
      </c>
      <c r="D29" s="58" t="s">
        <v>831</v>
      </c>
      <c r="E29" s="58" t="s">
        <v>831</v>
      </c>
      <c r="F29" s="147">
        <v>4</v>
      </c>
      <c r="G29" s="147">
        <v>1</v>
      </c>
      <c r="H29" s="58" t="s">
        <v>831</v>
      </c>
      <c r="I29" s="147">
        <v>6</v>
      </c>
      <c r="J29" s="147">
        <v>1</v>
      </c>
      <c r="K29" s="147">
        <v>3</v>
      </c>
      <c r="L29" s="147">
        <v>1</v>
      </c>
      <c r="M29" s="86" t="s">
        <v>831</v>
      </c>
      <c r="N29" s="110"/>
      <c r="O29" s="26"/>
      <c r="P29" s="26"/>
      <c r="Q29" s="26"/>
      <c r="R29" s="26"/>
      <c r="S29" s="26"/>
    </row>
    <row r="30" spans="1:19" x14ac:dyDescent="0.25">
      <c r="A30" s="75" t="s">
        <v>7710</v>
      </c>
      <c r="B30" s="164" t="s">
        <v>7709</v>
      </c>
      <c r="C30" s="227">
        <v>10</v>
      </c>
      <c r="D30" s="147">
        <v>3</v>
      </c>
      <c r="E30" s="58" t="s">
        <v>831</v>
      </c>
      <c r="F30" s="58" t="s">
        <v>831</v>
      </c>
      <c r="G30" s="147">
        <v>1</v>
      </c>
      <c r="H30" s="58" t="s">
        <v>831</v>
      </c>
      <c r="I30" s="147">
        <v>5</v>
      </c>
      <c r="J30" s="58" t="s">
        <v>831</v>
      </c>
      <c r="K30" s="58" t="s">
        <v>831</v>
      </c>
      <c r="L30" s="58" t="s">
        <v>831</v>
      </c>
      <c r="M30" s="144">
        <v>1</v>
      </c>
      <c r="N30" s="26"/>
      <c r="O30" s="26"/>
      <c r="P30" s="26"/>
      <c r="Q30" s="26"/>
      <c r="R30" s="26"/>
      <c r="S30" s="26"/>
    </row>
    <row r="31" spans="1:19" x14ac:dyDescent="0.25">
      <c r="A31" s="75" t="s">
        <v>7711</v>
      </c>
      <c r="B31" s="164" t="s">
        <v>7701</v>
      </c>
      <c r="C31" s="227">
        <v>6</v>
      </c>
      <c r="D31" s="58" t="s">
        <v>831</v>
      </c>
      <c r="E31" s="58" t="s">
        <v>831</v>
      </c>
      <c r="F31" s="58" t="s">
        <v>831</v>
      </c>
      <c r="G31" s="58" t="s">
        <v>831</v>
      </c>
      <c r="H31" s="58" t="s">
        <v>831</v>
      </c>
      <c r="I31" s="58" t="s">
        <v>831</v>
      </c>
      <c r="J31" s="58" t="s">
        <v>831</v>
      </c>
      <c r="K31" s="58" t="s">
        <v>831</v>
      </c>
      <c r="L31" s="147">
        <v>6</v>
      </c>
      <c r="M31" s="86" t="s">
        <v>831</v>
      </c>
      <c r="N31" s="111"/>
      <c r="O31" s="94"/>
    </row>
    <row r="32" spans="1:19" x14ac:dyDescent="0.25">
      <c r="A32" s="75" t="s">
        <v>7712</v>
      </c>
      <c r="B32" s="164" t="s">
        <v>7714</v>
      </c>
      <c r="C32" s="227">
        <v>5</v>
      </c>
      <c r="D32" s="58" t="s">
        <v>831</v>
      </c>
      <c r="E32" s="58" t="s">
        <v>831</v>
      </c>
      <c r="F32" s="58" t="s">
        <v>831</v>
      </c>
      <c r="G32" s="58" t="s">
        <v>831</v>
      </c>
      <c r="H32" s="58" t="s">
        <v>831</v>
      </c>
      <c r="I32" s="58" t="s">
        <v>831</v>
      </c>
      <c r="J32" s="58" t="s">
        <v>831</v>
      </c>
      <c r="K32" s="58" t="s">
        <v>831</v>
      </c>
      <c r="L32" s="58" t="s">
        <v>831</v>
      </c>
      <c r="M32" s="144">
        <v>5</v>
      </c>
      <c r="N32" s="112"/>
    </row>
    <row r="33" spans="1:14" x14ac:dyDescent="0.25">
      <c r="A33" s="241" t="s">
        <v>7713</v>
      </c>
      <c r="B33" s="165" t="s">
        <v>7678</v>
      </c>
      <c r="C33" s="243">
        <v>2</v>
      </c>
      <c r="D33" s="59" t="s">
        <v>831</v>
      </c>
      <c r="E33" s="59" t="s">
        <v>831</v>
      </c>
      <c r="F33" s="59" t="s">
        <v>831</v>
      </c>
      <c r="G33" s="59" t="s">
        <v>831</v>
      </c>
      <c r="H33" s="59" t="s">
        <v>831</v>
      </c>
      <c r="I33" s="59" t="s">
        <v>831</v>
      </c>
      <c r="J33" s="59" t="s">
        <v>831</v>
      </c>
      <c r="K33" s="59" t="s">
        <v>831</v>
      </c>
      <c r="L33" s="150">
        <v>2</v>
      </c>
      <c r="M33" s="145" t="s">
        <v>831</v>
      </c>
      <c r="N33" s="112"/>
    </row>
    <row r="34" spans="1:14" x14ac:dyDescent="0.2">
      <c r="A34" s="36"/>
      <c r="B34" s="244"/>
      <c r="C34" s="77"/>
      <c r="D34" s="78"/>
      <c r="E34" s="78"/>
      <c r="F34" s="78"/>
      <c r="G34" s="78"/>
      <c r="H34" s="108"/>
      <c r="I34" s="78"/>
      <c r="J34" s="109"/>
      <c r="K34" s="78"/>
      <c r="L34" s="78"/>
      <c r="M34" s="78"/>
    </row>
    <row r="35" spans="1:14" x14ac:dyDescent="0.2">
      <c r="A35" s="36"/>
      <c r="B35" s="39"/>
      <c r="C35" s="77"/>
      <c r="D35" s="78"/>
      <c r="E35" s="78"/>
      <c r="F35" s="78"/>
      <c r="G35" s="78"/>
      <c r="H35" s="108"/>
      <c r="I35" s="78"/>
      <c r="J35" s="78"/>
      <c r="K35" s="78"/>
      <c r="L35" s="78"/>
      <c r="M35" s="78"/>
    </row>
    <row r="36" spans="1:14" x14ac:dyDescent="0.2">
      <c r="A36" s="36"/>
      <c r="B36" s="39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1:14" x14ac:dyDescent="0.2">
      <c r="A37" s="36"/>
      <c r="B37" s="39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</row>
  </sheetData>
  <mergeCells count="6">
    <mergeCell ref="A3:M3"/>
    <mergeCell ref="A1:M1"/>
    <mergeCell ref="A2:M2"/>
    <mergeCell ref="D4:M4"/>
    <mergeCell ref="C4:C5"/>
    <mergeCell ref="A4:B5"/>
  </mergeCells>
  <phoneticPr fontId="47" type="noConversion"/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1"/>
  <sheetViews>
    <sheetView zoomScaleNormal="100" workbookViewId="0">
      <selection sqref="A1:H1"/>
    </sheetView>
  </sheetViews>
  <sheetFormatPr defaultRowHeight="15" x14ac:dyDescent="0.25"/>
  <cols>
    <col min="1" max="1" width="7.28515625" style="30" customWidth="1"/>
    <col min="2" max="2" width="58.28515625" style="30" customWidth="1"/>
    <col min="3" max="3" width="10.85546875" style="76" customWidth="1"/>
    <col min="4" max="5" width="10.85546875" style="47" customWidth="1"/>
    <col min="6" max="6" width="12.85546875" style="47" customWidth="1"/>
    <col min="7" max="8" width="10.85546875" style="47" customWidth="1"/>
    <col min="9" max="9" width="6.42578125" style="30" customWidth="1"/>
    <col min="10" max="10" width="5.28515625" style="34" customWidth="1"/>
    <col min="11" max="243" width="9.140625" style="34"/>
    <col min="244" max="244" width="4.5703125" style="26" customWidth="1"/>
    <col min="245" max="245" width="42.7109375" style="26" customWidth="1"/>
    <col min="246" max="246" width="6.7109375" style="26" customWidth="1"/>
    <col min="247" max="247" width="6.140625" style="26" customWidth="1"/>
    <col min="248" max="250" width="6.42578125" style="26" customWidth="1"/>
    <col min="251" max="251" width="10.5703125" style="26" customWidth="1"/>
    <col min="252" max="252" width="7" style="26" customWidth="1"/>
    <col min="253" max="253" width="6.28515625" style="26" customWidth="1"/>
    <col min="254" max="254" width="6.5703125" style="26" customWidth="1"/>
    <col min="255" max="255" width="6" style="26" customWidth="1"/>
    <col min="256" max="256" width="8.42578125" style="26" customWidth="1"/>
    <col min="257" max="257" width="8.5703125" style="26" customWidth="1"/>
    <col min="258" max="499" width="9.140625" style="26"/>
    <col min="500" max="500" width="4.5703125" style="26" customWidth="1"/>
    <col min="501" max="501" width="42.7109375" style="26" customWidth="1"/>
    <col min="502" max="502" width="6.7109375" style="26" customWidth="1"/>
    <col min="503" max="503" width="6.140625" style="26" customWidth="1"/>
    <col min="504" max="506" width="6.42578125" style="26" customWidth="1"/>
    <col min="507" max="507" width="10.5703125" style="26" customWidth="1"/>
    <col min="508" max="508" width="7" style="26" customWidth="1"/>
    <col min="509" max="509" width="6.28515625" style="26" customWidth="1"/>
    <col min="510" max="510" width="6.5703125" style="26" customWidth="1"/>
    <col min="511" max="511" width="6" style="26" customWidth="1"/>
    <col min="512" max="512" width="8.42578125" style="26" customWidth="1"/>
    <col min="513" max="513" width="8.5703125" style="26" customWidth="1"/>
    <col min="514" max="755" width="9.140625" style="26"/>
    <col min="756" max="756" width="4.5703125" style="26" customWidth="1"/>
    <col min="757" max="757" width="42.7109375" style="26" customWidth="1"/>
    <col min="758" max="758" width="6.7109375" style="26" customWidth="1"/>
    <col min="759" max="759" width="6.140625" style="26" customWidth="1"/>
    <col min="760" max="762" width="6.42578125" style="26" customWidth="1"/>
    <col min="763" max="763" width="10.5703125" style="26" customWidth="1"/>
    <col min="764" max="764" width="7" style="26" customWidth="1"/>
    <col min="765" max="765" width="6.28515625" style="26" customWidth="1"/>
    <col min="766" max="766" width="6.5703125" style="26" customWidth="1"/>
    <col min="767" max="767" width="6" style="26" customWidth="1"/>
    <col min="768" max="768" width="8.42578125" style="26" customWidth="1"/>
    <col min="769" max="769" width="8.5703125" style="26" customWidth="1"/>
    <col min="770" max="1011" width="9.140625" style="26"/>
    <col min="1012" max="1012" width="4.5703125" style="26" customWidth="1"/>
    <col min="1013" max="1013" width="42.7109375" style="26" customWidth="1"/>
    <col min="1014" max="1014" width="6.7109375" style="26" customWidth="1"/>
    <col min="1015" max="1015" width="6.140625" style="26" customWidth="1"/>
    <col min="1016" max="1018" width="6.42578125" style="26" customWidth="1"/>
    <col min="1019" max="1019" width="10.5703125" style="26" customWidth="1"/>
    <col min="1020" max="1020" width="7" style="26" customWidth="1"/>
    <col min="1021" max="1021" width="6.28515625" style="26" customWidth="1"/>
    <col min="1022" max="1022" width="6.5703125" style="26" customWidth="1"/>
    <col min="1023" max="1023" width="6" style="26" customWidth="1"/>
    <col min="1024" max="1024" width="8.42578125" style="26" customWidth="1"/>
    <col min="1025" max="1025" width="8.5703125" style="26" customWidth="1"/>
    <col min="1026" max="1267" width="9.140625" style="26"/>
    <col min="1268" max="1268" width="4.5703125" style="26" customWidth="1"/>
    <col min="1269" max="1269" width="42.7109375" style="26" customWidth="1"/>
    <col min="1270" max="1270" width="6.7109375" style="26" customWidth="1"/>
    <col min="1271" max="1271" width="6.140625" style="26" customWidth="1"/>
    <col min="1272" max="1274" width="6.42578125" style="26" customWidth="1"/>
    <col min="1275" max="1275" width="10.5703125" style="26" customWidth="1"/>
    <col min="1276" max="1276" width="7" style="26" customWidth="1"/>
    <col min="1277" max="1277" width="6.28515625" style="26" customWidth="1"/>
    <col min="1278" max="1278" width="6.5703125" style="26" customWidth="1"/>
    <col min="1279" max="1279" width="6" style="26" customWidth="1"/>
    <col min="1280" max="1280" width="8.42578125" style="26" customWidth="1"/>
    <col min="1281" max="1281" width="8.5703125" style="26" customWidth="1"/>
    <col min="1282" max="1523" width="9.140625" style="26"/>
    <col min="1524" max="1524" width="4.5703125" style="26" customWidth="1"/>
    <col min="1525" max="1525" width="42.7109375" style="26" customWidth="1"/>
    <col min="1526" max="1526" width="6.7109375" style="26" customWidth="1"/>
    <col min="1527" max="1527" width="6.140625" style="26" customWidth="1"/>
    <col min="1528" max="1530" width="6.42578125" style="26" customWidth="1"/>
    <col min="1531" max="1531" width="10.5703125" style="26" customWidth="1"/>
    <col min="1532" max="1532" width="7" style="26" customWidth="1"/>
    <col min="1533" max="1533" width="6.28515625" style="26" customWidth="1"/>
    <col min="1534" max="1534" width="6.5703125" style="26" customWidth="1"/>
    <col min="1535" max="1535" width="6" style="26" customWidth="1"/>
    <col min="1536" max="1536" width="8.42578125" style="26" customWidth="1"/>
    <col min="1537" max="1537" width="8.5703125" style="26" customWidth="1"/>
    <col min="1538" max="1779" width="9.140625" style="26"/>
    <col min="1780" max="1780" width="4.5703125" style="26" customWidth="1"/>
    <col min="1781" max="1781" width="42.7109375" style="26" customWidth="1"/>
    <col min="1782" max="1782" width="6.7109375" style="26" customWidth="1"/>
    <col min="1783" max="1783" width="6.140625" style="26" customWidth="1"/>
    <col min="1784" max="1786" width="6.42578125" style="26" customWidth="1"/>
    <col min="1787" max="1787" width="10.5703125" style="26" customWidth="1"/>
    <col min="1788" max="1788" width="7" style="26" customWidth="1"/>
    <col min="1789" max="1789" width="6.28515625" style="26" customWidth="1"/>
    <col min="1790" max="1790" width="6.5703125" style="26" customWidth="1"/>
    <col min="1791" max="1791" width="6" style="26" customWidth="1"/>
    <col min="1792" max="1792" width="8.42578125" style="26" customWidth="1"/>
    <col min="1793" max="1793" width="8.5703125" style="26" customWidth="1"/>
    <col min="1794" max="2035" width="9.140625" style="26"/>
    <col min="2036" max="2036" width="4.5703125" style="26" customWidth="1"/>
    <col min="2037" max="2037" width="42.7109375" style="26" customWidth="1"/>
    <col min="2038" max="2038" width="6.7109375" style="26" customWidth="1"/>
    <col min="2039" max="2039" width="6.140625" style="26" customWidth="1"/>
    <col min="2040" max="2042" width="6.42578125" style="26" customWidth="1"/>
    <col min="2043" max="2043" width="10.5703125" style="26" customWidth="1"/>
    <col min="2044" max="2044" width="7" style="26" customWidth="1"/>
    <col min="2045" max="2045" width="6.28515625" style="26" customWidth="1"/>
    <col min="2046" max="2046" width="6.5703125" style="26" customWidth="1"/>
    <col min="2047" max="2047" width="6" style="26" customWidth="1"/>
    <col min="2048" max="2048" width="8.42578125" style="26" customWidth="1"/>
    <col min="2049" max="2049" width="8.5703125" style="26" customWidth="1"/>
    <col min="2050" max="2291" width="9.140625" style="26"/>
    <col min="2292" max="2292" width="4.5703125" style="26" customWidth="1"/>
    <col min="2293" max="2293" width="42.7109375" style="26" customWidth="1"/>
    <col min="2294" max="2294" width="6.7109375" style="26" customWidth="1"/>
    <col min="2295" max="2295" width="6.140625" style="26" customWidth="1"/>
    <col min="2296" max="2298" width="6.42578125" style="26" customWidth="1"/>
    <col min="2299" max="2299" width="10.5703125" style="26" customWidth="1"/>
    <col min="2300" max="2300" width="7" style="26" customWidth="1"/>
    <col min="2301" max="2301" width="6.28515625" style="26" customWidth="1"/>
    <col min="2302" max="2302" width="6.5703125" style="26" customWidth="1"/>
    <col min="2303" max="2303" width="6" style="26" customWidth="1"/>
    <col min="2304" max="2304" width="8.42578125" style="26" customWidth="1"/>
    <col min="2305" max="2305" width="8.5703125" style="26" customWidth="1"/>
    <col min="2306" max="2547" width="9.140625" style="26"/>
    <col min="2548" max="2548" width="4.5703125" style="26" customWidth="1"/>
    <col min="2549" max="2549" width="42.7109375" style="26" customWidth="1"/>
    <col min="2550" max="2550" width="6.7109375" style="26" customWidth="1"/>
    <col min="2551" max="2551" width="6.140625" style="26" customWidth="1"/>
    <col min="2552" max="2554" width="6.42578125" style="26" customWidth="1"/>
    <col min="2555" max="2555" width="10.5703125" style="26" customWidth="1"/>
    <col min="2556" max="2556" width="7" style="26" customWidth="1"/>
    <col min="2557" max="2557" width="6.28515625" style="26" customWidth="1"/>
    <col min="2558" max="2558" width="6.5703125" style="26" customWidth="1"/>
    <col min="2559" max="2559" width="6" style="26" customWidth="1"/>
    <col min="2560" max="2560" width="8.42578125" style="26" customWidth="1"/>
    <col min="2561" max="2561" width="8.5703125" style="26" customWidth="1"/>
    <col min="2562" max="2803" width="9.140625" style="26"/>
    <col min="2804" max="2804" width="4.5703125" style="26" customWidth="1"/>
    <col min="2805" max="2805" width="42.7109375" style="26" customWidth="1"/>
    <col min="2806" max="2806" width="6.7109375" style="26" customWidth="1"/>
    <col min="2807" max="2807" width="6.140625" style="26" customWidth="1"/>
    <col min="2808" max="2810" width="6.42578125" style="26" customWidth="1"/>
    <col min="2811" max="2811" width="10.5703125" style="26" customWidth="1"/>
    <col min="2812" max="2812" width="7" style="26" customWidth="1"/>
    <col min="2813" max="2813" width="6.28515625" style="26" customWidth="1"/>
    <col min="2814" max="2814" width="6.5703125" style="26" customWidth="1"/>
    <col min="2815" max="2815" width="6" style="26" customWidth="1"/>
    <col min="2816" max="2816" width="8.42578125" style="26" customWidth="1"/>
    <col min="2817" max="2817" width="8.5703125" style="26" customWidth="1"/>
    <col min="2818" max="3059" width="9.140625" style="26"/>
    <col min="3060" max="3060" width="4.5703125" style="26" customWidth="1"/>
    <col min="3061" max="3061" width="42.7109375" style="26" customWidth="1"/>
    <col min="3062" max="3062" width="6.7109375" style="26" customWidth="1"/>
    <col min="3063" max="3063" width="6.140625" style="26" customWidth="1"/>
    <col min="3064" max="3066" width="6.42578125" style="26" customWidth="1"/>
    <col min="3067" max="3067" width="10.5703125" style="26" customWidth="1"/>
    <col min="3068" max="3068" width="7" style="26" customWidth="1"/>
    <col min="3069" max="3069" width="6.28515625" style="26" customWidth="1"/>
    <col min="3070" max="3070" width="6.5703125" style="26" customWidth="1"/>
    <col min="3071" max="3071" width="6" style="26" customWidth="1"/>
    <col min="3072" max="3072" width="8.42578125" style="26" customWidth="1"/>
    <col min="3073" max="3073" width="8.5703125" style="26" customWidth="1"/>
    <col min="3074" max="3315" width="9.140625" style="26"/>
    <col min="3316" max="3316" width="4.5703125" style="26" customWidth="1"/>
    <col min="3317" max="3317" width="42.7109375" style="26" customWidth="1"/>
    <col min="3318" max="3318" width="6.7109375" style="26" customWidth="1"/>
    <col min="3319" max="3319" width="6.140625" style="26" customWidth="1"/>
    <col min="3320" max="3322" width="6.42578125" style="26" customWidth="1"/>
    <col min="3323" max="3323" width="10.5703125" style="26" customWidth="1"/>
    <col min="3324" max="3324" width="7" style="26" customWidth="1"/>
    <col min="3325" max="3325" width="6.28515625" style="26" customWidth="1"/>
    <col min="3326" max="3326" width="6.5703125" style="26" customWidth="1"/>
    <col min="3327" max="3327" width="6" style="26" customWidth="1"/>
    <col min="3328" max="3328" width="8.42578125" style="26" customWidth="1"/>
    <col min="3329" max="3329" width="8.5703125" style="26" customWidth="1"/>
    <col min="3330" max="3571" width="9.140625" style="26"/>
    <col min="3572" max="3572" width="4.5703125" style="26" customWidth="1"/>
    <col min="3573" max="3573" width="42.7109375" style="26" customWidth="1"/>
    <col min="3574" max="3574" width="6.7109375" style="26" customWidth="1"/>
    <col min="3575" max="3575" width="6.140625" style="26" customWidth="1"/>
    <col min="3576" max="3578" width="6.42578125" style="26" customWidth="1"/>
    <col min="3579" max="3579" width="10.5703125" style="26" customWidth="1"/>
    <col min="3580" max="3580" width="7" style="26" customWidth="1"/>
    <col min="3581" max="3581" width="6.28515625" style="26" customWidth="1"/>
    <col min="3582" max="3582" width="6.5703125" style="26" customWidth="1"/>
    <col min="3583" max="3583" width="6" style="26" customWidth="1"/>
    <col min="3584" max="3584" width="8.42578125" style="26" customWidth="1"/>
    <col min="3585" max="3585" width="8.5703125" style="26" customWidth="1"/>
    <col min="3586" max="3827" width="9.140625" style="26"/>
    <col min="3828" max="3828" width="4.5703125" style="26" customWidth="1"/>
    <col min="3829" max="3829" width="42.7109375" style="26" customWidth="1"/>
    <col min="3830" max="3830" width="6.7109375" style="26" customWidth="1"/>
    <col min="3831" max="3831" width="6.140625" style="26" customWidth="1"/>
    <col min="3832" max="3834" width="6.42578125" style="26" customWidth="1"/>
    <col min="3835" max="3835" width="10.5703125" style="26" customWidth="1"/>
    <col min="3836" max="3836" width="7" style="26" customWidth="1"/>
    <col min="3837" max="3837" width="6.28515625" style="26" customWidth="1"/>
    <col min="3838" max="3838" width="6.5703125" style="26" customWidth="1"/>
    <col min="3839" max="3839" width="6" style="26" customWidth="1"/>
    <col min="3840" max="3840" width="8.42578125" style="26" customWidth="1"/>
    <col min="3841" max="3841" width="8.5703125" style="26" customWidth="1"/>
    <col min="3842" max="4083" width="9.140625" style="26"/>
    <col min="4084" max="4084" width="4.5703125" style="26" customWidth="1"/>
    <col min="4085" max="4085" width="42.7109375" style="26" customWidth="1"/>
    <col min="4086" max="4086" width="6.7109375" style="26" customWidth="1"/>
    <col min="4087" max="4087" width="6.140625" style="26" customWidth="1"/>
    <col min="4088" max="4090" width="6.42578125" style="26" customWidth="1"/>
    <col min="4091" max="4091" width="10.5703125" style="26" customWidth="1"/>
    <col min="4092" max="4092" width="7" style="26" customWidth="1"/>
    <col min="4093" max="4093" width="6.28515625" style="26" customWidth="1"/>
    <col min="4094" max="4094" width="6.5703125" style="26" customWidth="1"/>
    <col min="4095" max="4095" width="6" style="26" customWidth="1"/>
    <col min="4096" max="4096" width="8.42578125" style="26" customWidth="1"/>
    <col min="4097" max="4097" width="8.5703125" style="26" customWidth="1"/>
    <col min="4098" max="4339" width="9.140625" style="26"/>
    <col min="4340" max="4340" width="4.5703125" style="26" customWidth="1"/>
    <col min="4341" max="4341" width="42.7109375" style="26" customWidth="1"/>
    <col min="4342" max="4342" width="6.7109375" style="26" customWidth="1"/>
    <col min="4343" max="4343" width="6.140625" style="26" customWidth="1"/>
    <col min="4344" max="4346" width="6.42578125" style="26" customWidth="1"/>
    <col min="4347" max="4347" width="10.5703125" style="26" customWidth="1"/>
    <col min="4348" max="4348" width="7" style="26" customWidth="1"/>
    <col min="4349" max="4349" width="6.28515625" style="26" customWidth="1"/>
    <col min="4350" max="4350" width="6.5703125" style="26" customWidth="1"/>
    <col min="4351" max="4351" width="6" style="26" customWidth="1"/>
    <col min="4352" max="4352" width="8.42578125" style="26" customWidth="1"/>
    <col min="4353" max="4353" width="8.5703125" style="26" customWidth="1"/>
    <col min="4354" max="4595" width="9.140625" style="26"/>
    <col min="4596" max="4596" width="4.5703125" style="26" customWidth="1"/>
    <col min="4597" max="4597" width="42.7109375" style="26" customWidth="1"/>
    <col min="4598" max="4598" width="6.7109375" style="26" customWidth="1"/>
    <col min="4599" max="4599" width="6.140625" style="26" customWidth="1"/>
    <col min="4600" max="4602" width="6.42578125" style="26" customWidth="1"/>
    <col min="4603" max="4603" width="10.5703125" style="26" customWidth="1"/>
    <col min="4604" max="4604" width="7" style="26" customWidth="1"/>
    <col min="4605" max="4605" width="6.28515625" style="26" customWidth="1"/>
    <col min="4606" max="4606" width="6.5703125" style="26" customWidth="1"/>
    <col min="4607" max="4607" width="6" style="26" customWidth="1"/>
    <col min="4608" max="4608" width="8.42578125" style="26" customWidth="1"/>
    <col min="4609" max="4609" width="8.5703125" style="26" customWidth="1"/>
    <col min="4610" max="4851" width="9.140625" style="26"/>
    <col min="4852" max="4852" width="4.5703125" style="26" customWidth="1"/>
    <col min="4853" max="4853" width="42.7109375" style="26" customWidth="1"/>
    <col min="4854" max="4854" width="6.7109375" style="26" customWidth="1"/>
    <col min="4855" max="4855" width="6.140625" style="26" customWidth="1"/>
    <col min="4856" max="4858" width="6.42578125" style="26" customWidth="1"/>
    <col min="4859" max="4859" width="10.5703125" style="26" customWidth="1"/>
    <col min="4860" max="4860" width="7" style="26" customWidth="1"/>
    <col min="4861" max="4861" width="6.28515625" style="26" customWidth="1"/>
    <col min="4862" max="4862" width="6.5703125" style="26" customWidth="1"/>
    <col min="4863" max="4863" width="6" style="26" customWidth="1"/>
    <col min="4864" max="4864" width="8.42578125" style="26" customWidth="1"/>
    <col min="4865" max="4865" width="8.5703125" style="26" customWidth="1"/>
    <col min="4866" max="5107" width="9.140625" style="26"/>
    <col min="5108" max="5108" width="4.5703125" style="26" customWidth="1"/>
    <col min="5109" max="5109" width="42.7109375" style="26" customWidth="1"/>
    <col min="5110" max="5110" width="6.7109375" style="26" customWidth="1"/>
    <col min="5111" max="5111" width="6.140625" style="26" customWidth="1"/>
    <col min="5112" max="5114" width="6.42578125" style="26" customWidth="1"/>
    <col min="5115" max="5115" width="10.5703125" style="26" customWidth="1"/>
    <col min="5116" max="5116" width="7" style="26" customWidth="1"/>
    <col min="5117" max="5117" width="6.28515625" style="26" customWidth="1"/>
    <col min="5118" max="5118" width="6.5703125" style="26" customWidth="1"/>
    <col min="5119" max="5119" width="6" style="26" customWidth="1"/>
    <col min="5120" max="5120" width="8.42578125" style="26" customWidth="1"/>
    <col min="5121" max="5121" width="8.5703125" style="26" customWidth="1"/>
    <col min="5122" max="5363" width="9.140625" style="26"/>
    <col min="5364" max="5364" width="4.5703125" style="26" customWidth="1"/>
    <col min="5365" max="5365" width="42.7109375" style="26" customWidth="1"/>
    <col min="5366" max="5366" width="6.7109375" style="26" customWidth="1"/>
    <col min="5367" max="5367" width="6.140625" style="26" customWidth="1"/>
    <col min="5368" max="5370" width="6.42578125" style="26" customWidth="1"/>
    <col min="5371" max="5371" width="10.5703125" style="26" customWidth="1"/>
    <col min="5372" max="5372" width="7" style="26" customWidth="1"/>
    <col min="5373" max="5373" width="6.28515625" style="26" customWidth="1"/>
    <col min="5374" max="5374" width="6.5703125" style="26" customWidth="1"/>
    <col min="5375" max="5375" width="6" style="26" customWidth="1"/>
    <col min="5376" max="5376" width="8.42578125" style="26" customWidth="1"/>
    <col min="5377" max="5377" width="8.5703125" style="26" customWidth="1"/>
    <col min="5378" max="5619" width="9.140625" style="26"/>
    <col min="5620" max="5620" width="4.5703125" style="26" customWidth="1"/>
    <col min="5621" max="5621" width="42.7109375" style="26" customWidth="1"/>
    <col min="5622" max="5622" width="6.7109375" style="26" customWidth="1"/>
    <col min="5623" max="5623" width="6.140625" style="26" customWidth="1"/>
    <col min="5624" max="5626" width="6.42578125" style="26" customWidth="1"/>
    <col min="5627" max="5627" width="10.5703125" style="26" customWidth="1"/>
    <col min="5628" max="5628" width="7" style="26" customWidth="1"/>
    <col min="5629" max="5629" width="6.28515625" style="26" customWidth="1"/>
    <col min="5630" max="5630" width="6.5703125" style="26" customWidth="1"/>
    <col min="5631" max="5631" width="6" style="26" customWidth="1"/>
    <col min="5632" max="5632" width="8.42578125" style="26" customWidth="1"/>
    <col min="5633" max="5633" width="8.5703125" style="26" customWidth="1"/>
    <col min="5634" max="5875" width="9.140625" style="26"/>
    <col min="5876" max="5876" width="4.5703125" style="26" customWidth="1"/>
    <col min="5877" max="5877" width="42.7109375" style="26" customWidth="1"/>
    <col min="5878" max="5878" width="6.7109375" style="26" customWidth="1"/>
    <col min="5879" max="5879" width="6.140625" style="26" customWidth="1"/>
    <col min="5880" max="5882" width="6.42578125" style="26" customWidth="1"/>
    <col min="5883" max="5883" width="10.5703125" style="26" customWidth="1"/>
    <col min="5884" max="5884" width="7" style="26" customWidth="1"/>
    <col min="5885" max="5885" width="6.28515625" style="26" customWidth="1"/>
    <col min="5886" max="5886" width="6.5703125" style="26" customWidth="1"/>
    <col min="5887" max="5887" width="6" style="26" customWidth="1"/>
    <col min="5888" max="5888" width="8.42578125" style="26" customWidth="1"/>
    <col min="5889" max="5889" width="8.5703125" style="26" customWidth="1"/>
    <col min="5890" max="6131" width="9.140625" style="26"/>
    <col min="6132" max="6132" width="4.5703125" style="26" customWidth="1"/>
    <col min="6133" max="6133" width="42.7109375" style="26" customWidth="1"/>
    <col min="6134" max="6134" width="6.7109375" style="26" customWidth="1"/>
    <col min="6135" max="6135" width="6.140625" style="26" customWidth="1"/>
    <col min="6136" max="6138" width="6.42578125" style="26" customWidth="1"/>
    <col min="6139" max="6139" width="10.5703125" style="26" customWidth="1"/>
    <col min="6140" max="6140" width="7" style="26" customWidth="1"/>
    <col min="6141" max="6141" width="6.28515625" style="26" customWidth="1"/>
    <col min="6142" max="6142" width="6.5703125" style="26" customWidth="1"/>
    <col min="6143" max="6143" width="6" style="26" customWidth="1"/>
    <col min="6144" max="6144" width="8.42578125" style="26" customWidth="1"/>
    <col min="6145" max="6145" width="8.5703125" style="26" customWidth="1"/>
    <col min="6146" max="6387" width="9.140625" style="26"/>
    <col min="6388" max="6388" width="4.5703125" style="26" customWidth="1"/>
    <col min="6389" max="6389" width="42.7109375" style="26" customWidth="1"/>
    <col min="6390" max="6390" width="6.7109375" style="26" customWidth="1"/>
    <col min="6391" max="6391" width="6.140625" style="26" customWidth="1"/>
    <col min="6392" max="6394" width="6.42578125" style="26" customWidth="1"/>
    <col min="6395" max="6395" width="10.5703125" style="26" customWidth="1"/>
    <col min="6396" max="6396" width="7" style="26" customWidth="1"/>
    <col min="6397" max="6397" width="6.28515625" style="26" customWidth="1"/>
    <col min="6398" max="6398" width="6.5703125" style="26" customWidth="1"/>
    <col min="6399" max="6399" width="6" style="26" customWidth="1"/>
    <col min="6400" max="6400" width="8.42578125" style="26" customWidth="1"/>
    <col min="6401" max="6401" width="8.5703125" style="26" customWidth="1"/>
    <col min="6402" max="6643" width="9.140625" style="26"/>
    <col min="6644" max="6644" width="4.5703125" style="26" customWidth="1"/>
    <col min="6645" max="6645" width="42.7109375" style="26" customWidth="1"/>
    <col min="6646" max="6646" width="6.7109375" style="26" customWidth="1"/>
    <col min="6647" max="6647" width="6.140625" style="26" customWidth="1"/>
    <col min="6648" max="6650" width="6.42578125" style="26" customWidth="1"/>
    <col min="6651" max="6651" width="10.5703125" style="26" customWidth="1"/>
    <col min="6652" max="6652" width="7" style="26" customWidth="1"/>
    <col min="6653" max="6653" width="6.28515625" style="26" customWidth="1"/>
    <col min="6654" max="6654" width="6.5703125" style="26" customWidth="1"/>
    <col min="6655" max="6655" width="6" style="26" customWidth="1"/>
    <col min="6656" max="6656" width="8.42578125" style="26" customWidth="1"/>
    <col min="6657" max="6657" width="8.5703125" style="26" customWidth="1"/>
    <col min="6658" max="6899" width="9.140625" style="26"/>
    <col min="6900" max="6900" width="4.5703125" style="26" customWidth="1"/>
    <col min="6901" max="6901" width="42.7109375" style="26" customWidth="1"/>
    <col min="6902" max="6902" width="6.7109375" style="26" customWidth="1"/>
    <col min="6903" max="6903" width="6.140625" style="26" customWidth="1"/>
    <col min="6904" max="6906" width="6.42578125" style="26" customWidth="1"/>
    <col min="6907" max="6907" width="10.5703125" style="26" customWidth="1"/>
    <col min="6908" max="6908" width="7" style="26" customWidth="1"/>
    <col min="6909" max="6909" width="6.28515625" style="26" customWidth="1"/>
    <col min="6910" max="6910" width="6.5703125" style="26" customWidth="1"/>
    <col min="6911" max="6911" width="6" style="26" customWidth="1"/>
    <col min="6912" max="6912" width="8.42578125" style="26" customWidth="1"/>
    <col min="6913" max="6913" width="8.5703125" style="26" customWidth="1"/>
    <col min="6914" max="7155" width="9.140625" style="26"/>
    <col min="7156" max="7156" width="4.5703125" style="26" customWidth="1"/>
    <col min="7157" max="7157" width="42.7109375" style="26" customWidth="1"/>
    <col min="7158" max="7158" width="6.7109375" style="26" customWidth="1"/>
    <col min="7159" max="7159" width="6.140625" style="26" customWidth="1"/>
    <col min="7160" max="7162" width="6.42578125" style="26" customWidth="1"/>
    <col min="7163" max="7163" width="10.5703125" style="26" customWidth="1"/>
    <col min="7164" max="7164" width="7" style="26" customWidth="1"/>
    <col min="7165" max="7165" width="6.28515625" style="26" customWidth="1"/>
    <col min="7166" max="7166" width="6.5703125" style="26" customWidth="1"/>
    <col min="7167" max="7167" width="6" style="26" customWidth="1"/>
    <col min="7168" max="7168" width="8.42578125" style="26" customWidth="1"/>
    <col min="7169" max="7169" width="8.5703125" style="26" customWidth="1"/>
    <col min="7170" max="7411" width="9.140625" style="26"/>
    <col min="7412" max="7412" width="4.5703125" style="26" customWidth="1"/>
    <col min="7413" max="7413" width="42.7109375" style="26" customWidth="1"/>
    <col min="7414" max="7414" width="6.7109375" style="26" customWidth="1"/>
    <col min="7415" max="7415" width="6.140625" style="26" customWidth="1"/>
    <col min="7416" max="7418" width="6.42578125" style="26" customWidth="1"/>
    <col min="7419" max="7419" width="10.5703125" style="26" customWidth="1"/>
    <col min="7420" max="7420" width="7" style="26" customWidth="1"/>
    <col min="7421" max="7421" width="6.28515625" style="26" customWidth="1"/>
    <col min="7422" max="7422" width="6.5703125" style="26" customWidth="1"/>
    <col min="7423" max="7423" width="6" style="26" customWidth="1"/>
    <col min="7424" max="7424" width="8.42578125" style="26" customWidth="1"/>
    <col min="7425" max="7425" width="8.5703125" style="26" customWidth="1"/>
    <col min="7426" max="7667" width="9.140625" style="26"/>
    <col min="7668" max="7668" width="4.5703125" style="26" customWidth="1"/>
    <col min="7669" max="7669" width="42.7109375" style="26" customWidth="1"/>
    <col min="7670" max="7670" width="6.7109375" style="26" customWidth="1"/>
    <col min="7671" max="7671" width="6.140625" style="26" customWidth="1"/>
    <col min="7672" max="7674" width="6.42578125" style="26" customWidth="1"/>
    <col min="7675" max="7675" width="10.5703125" style="26" customWidth="1"/>
    <col min="7676" max="7676" width="7" style="26" customWidth="1"/>
    <col min="7677" max="7677" width="6.28515625" style="26" customWidth="1"/>
    <col min="7678" max="7678" width="6.5703125" style="26" customWidth="1"/>
    <col min="7679" max="7679" width="6" style="26" customWidth="1"/>
    <col min="7680" max="7680" width="8.42578125" style="26" customWidth="1"/>
    <col min="7681" max="7681" width="8.5703125" style="26" customWidth="1"/>
    <col min="7682" max="7923" width="9.140625" style="26"/>
    <col min="7924" max="7924" width="4.5703125" style="26" customWidth="1"/>
    <col min="7925" max="7925" width="42.7109375" style="26" customWidth="1"/>
    <col min="7926" max="7926" width="6.7109375" style="26" customWidth="1"/>
    <col min="7927" max="7927" width="6.140625" style="26" customWidth="1"/>
    <col min="7928" max="7930" width="6.42578125" style="26" customWidth="1"/>
    <col min="7931" max="7931" width="10.5703125" style="26" customWidth="1"/>
    <col min="7932" max="7932" width="7" style="26" customWidth="1"/>
    <col min="7933" max="7933" width="6.28515625" style="26" customWidth="1"/>
    <col min="7934" max="7934" width="6.5703125" style="26" customWidth="1"/>
    <col min="7935" max="7935" width="6" style="26" customWidth="1"/>
    <col min="7936" max="7936" width="8.42578125" style="26" customWidth="1"/>
    <col min="7937" max="7937" width="8.5703125" style="26" customWidth="1"/>
    <col min="7938" max="8179" width="9.140625" style="26"/>
    <col min="8180" max="8180" width="4.5703125" style="26" customWidth="1"/>
    <col min="8181" max="8181" width="42.7109375" style="26" customWidth="1"/>
    <col min="8182" max="8182" width="6.7109375" style="26" customWidth="1"/>
    <col min="8183" max="8183" width="6.140625" style="26" customWidth="1"/>
    <col min="8184" max="8186" width="6.42578125" style="26" customWidth="1"/>
    <col min="8187" max="8187" width="10.5703125" style="26" customWidth="1"/>
    <col min="8188" max="8188" width="7" style="26" customWidth="1"/>
    <col min="8189" max="8189" width="6.28515625" style="26" customWidth="1"/>
    <col min="8190" max="8190" width="6.5703125" style="26" customWidth="1"/>
    <col min="8191" max="8191" width="6" style="26" customWidth="1"/>
    <col min="8192" max="8192" width="8.42578125" style="26" customWidth="1"/>
    <col min="8193" max="8193" width="8.5703125" style="26" customWidth="1"/>
    <col min="8194" max="8435" width="9.140625" style="26"/>
    <col min="8436" max="8436" width="4.5703125" style="26" customWidth="1"/>
    <col min="8437" max="8437" width="42.7109375" style="26" customWidth="1"/>
    <col min="8438" max="8438" width="6.7109375" style="26" customWidth="1"/>
    <col min="8439" max="8439" width="6.140625" style="26" customWidth="1"/>
    <col min="8440" max="8442" width="6.42578125" style="26" customWidth="1"/>
    <col min="8443" max="8443" width="10.5703125" style="26" customWidth="1"/>
    <col min="8444" max="8444" width="7" style="26" customWidth="1"/>
    <col min="8445" max="8445" width="6.28515625" style="26" customWidth="1"/>
    <col min="8446" max="8446" width="6.5703125" style="26" customWidth="1"/>
    <col min="8447" max="8447" width="6" style="26" customWidth="1"/>
    <col min="8448" max="8448" width="8.42578125" style="26" customWidth="1"/>
    <col min="8449" max="8449" width="8.5703125" style="26" customWidth="1"/>
    <col min="8450" max="8691" width="9.140625" style="26"/>
    <col min="8692" max="8692" width="4.5703125" style="26" customWidth="1"/>
    <col min="8693" max="8693" width="42.7109375" style="26" customWidth="1"/>
    <col min="8694" max="8694" width="6.7109375" style="26" customWidth="1"/>
    <col min="8695" max="8695" width="6.140625" style="26" customWidth="1"/>
    <col min="8696" max="8698" width="6.42578125" style="26" customWidth="1"/>
    <col min="8699" max="8699" width="10.5703125" style="26" customWidth="1"/>
    <col min="8700" max="8700" width="7" style="26" customWidth="1"/>
    <col min="8701" max="8701" width="6.28515625" style="26" customWidth="1"/>
    <col min="8702" max="8702" width="6.5703125" style="26" customWidth="1"/>
    <col min="8703" max="8703" width="6" style="26" customWidth="1"/>
    <col min="8704" max="8704" width="8.42578125" style="26" customWidth="1"/>
    <col min="8705" max="8705" width="8.5703125" style="26" customWidth="1"/>
    <col min="8706" max="8947" width="9.140625" style="26"/>
    <col min="8948" max="8948" width="4.5703125" style="26" customWidth="1"/>
    <col min="8949" max="8949" width="42.7109375" style="26" customWidth="1"/>
    <col min="8950" max="8950" width="6.7109375" style="26" customWidth="1"/>
    <col min="8951" max="8951" width="6.140625" style="26" customWidth="1"/>
    <col min="8952" max="8954" width="6.42578125" style="26" customWidth="1"/>
    <col min="8955" max="8955" width="10.5703125" style="26" customWidth="1"/>
    <col min="8956" max="8956" width="7" style="26" customWidth="1"/>
    <col min="8957" max="8957" width="6.28515625" style="26" customWidth="1"/>
    <col min="8958" max="8958" width="6.5703125" style="26" customWidth="1"/>
    <col min="8959" max="8959" width="6" style="26" customWidth="1"/>
    <col min="8960" max="8960" width="8.42578125" style="26" customWidth="1"/>
    <col min="8961" max="8961" width="8.5703125" style="26" customWidth="1"/>
    <col min="8962" max="9203" width="9.140625" style="26"/>
    <col min="9204" max="9204" width="4.5703125" style="26" customWidth="1"/>
    <col min="9205" max="9205" width="42.7109375" style="26" customWidth="1"/>
    <col min="9206" max="9206" width="6.7109375" style="26" customWidth="1"/>
    <col min="9207" max="9207" width="6.140625" style="26" customWidth="1"/>
    <col min="9208" max="9210" width="6.42578125" style="26" customWidth="1"/>
    <col min="9211" max="9211" width="10.5703125" style="26" customWidth="1"/>
    <col min="9212" max="9212" width="7" style="26" customWidth="1"/>
    <col min="9213" max="9213" width="6.28515625" style="26" customWidth="1"/>
    <col min="9214" max="9214" width="6.5703125" style="26" customWidth="1"/>
    <col min="9215" max="9215" width="6" style="26" customWidth="1"/>
    <col min="9216" max="9216" width="8.42578125" style="26" customWidth="1"/>
    <col min="9217" max="9217" width="8.5703125" style="26" customWidth="1"/>
    <col min="9218" max="9459" width="9.140625" style="26"/>
    <col min="9460" max="9460" width="4.5703125" style="26" customWidth="1"/>
    <col min="9461" max="9461" width="42.7109375" style="26" customWidth="1"/>
    <col min="9462" max="9462" width="6.7109375" style="26" customWidth="1"/>
    <col min="9463" max="9463" width="6.140625" style="26" customWidth="1"/>
    <col min="9464" max="9466" width="6.42578125" style="26" customWidth="1"/>
    <col min="9467" max="9467" width="10.5703125" style="26" customWidth="1"/>
    <col min="9468" max="9468" width="7" style="26" customWidth="1"/>
    <col min="9469" max="9469" width="6.28515625" style="26" customWidth="1"/>
    <col min="9470" max="9470" width="6.5703125" style="26" customWidth="1"/>
    <col min="9471" max="9471" width="6" style="26" customWidth="1"/>
    <col min="9472" max="9472" width="8.42578125" style="26" customWidth="1"/>
    <col min="9473" max="9473" width="8.5703125" style="26" customWidth="1"/>
    <col min="9474" max="9715" width="9.140625" style="26"/>
    <col min="9716" max="9716" width="4.5703125" style="26" customWidth="1"/>
    <col min="9717" max="9717" width="42.7109375" style="26" customWidth="1"/>
    <col min="9718" max="9718" width="6.7109375" style="26" customWidth="1"/>
    <col min="9719" max="9719" width="6.140625" style="26" customWidth="1"/>
    <col min="9720" max="9722" width="6.42578125" style="26" customWidth="1"/>
    <col min="9723" max="9723" width="10.5703125" style="26" customWidth="1"/>
    <col min="9724" max="9724" width="7" style="26" customWidth="1"/>
    <col min="9725" max="9725" width="6.28515625" style="26" customWidth="1"/>
    <col min="9726" max="9726" width="6.5703125" style="26" customWidth="1"/>
    <col min="9727" max="9727" width="6" style="26" customWidth="1"/>
    <col min="9728" max="9728" width="8.42578125" style="26" customWidth="1"/>
    <col min="9729" max="9729" width="8.5703125" style="26" customWidth="1"/>
    <col min="9730" max="9971" width="9.140625" style="26"/>
    <col min="9972" max="9972" width="4.5703125" style="26" customWidth="1"/>
    <col min="9973" max="9973" width="42.7109375" style="26" customWidth="1"/>
    <col min="9974" max="9974" width="6.7109375" style="26" customWidth="1"/>
    <col min="9975" max="9975" width="6.140625" style="26" customWidth="1"/>
    <col min="9976" max="9978" width="6.42578125" style="26" customWidth="1"/>
    <col min="9979" max="9979" width="10.5703125" style="26" customWidth="1"/>
    <col min="9980" max="9980" width="7" style="26" customWidth="1"/>
    <col min="9981" max="9981" width="6.28515625" style="26" customWidth="1"/>
    <col min="9982" max="9982" width="6.5703125" style="26" customWidth="1"/>
    <col min="9983" max="9983" width="6" style="26" customWidth="1"/>
    <col min="9984" max="9984" width="8.42578125" style="26" customWidth="1"/>
    <col min="9985" max="9985" width="8.5703125" style="26" customWidth="1"/>
    <col min="9986" max="10227" width="9.140625" style="26"/>
    <col min="10228" max="10228" width="4.5703125" style="26" customWidth="1"/>
    <col min="10229" max="10229" width="42.7109375" style="26" customWidth="1"/>
    <col min="10230" max="10230" width="6.7109375" style="26" customWidth="1"/>
    <col min="10231" max="10231" width="6.140625" style="26" customWidth="1"/>
    <col min="10232" max="10234" width="6.42578125" style="26" customWidth="1"/>
    <col min="10235" max="10235" width="10.5703125" style="26" customWidth="1"/>
    <col min="10236" max="10236" width="7" style="26" customWidth="1"/>
    <col min="10237" max="10237" width="6.28515625" style="26" customWidth="1"/>
    <col min="10238" max="10238" width="6.5703125" style="26" customWidth="1"/>
    <col min="10239" max="10239" width="6" style="26" customWidth="1"/>
    <col min="10240" max="10240" width="8.42578125" style="26" customWidth="1"/>
    <col min="10241" max="10241" width="8.5703125" style="26" customWidth="1"/>
    <col min="10242" max="10483" width="9.140625" style="26"/>
    <col min="10484" max="10484" width="4.5703125" style="26" customWidth="1"/>
    <col min="10485" max="10485" width="42.7109375" style="26" customWidth="1"/>
    <col min="10486" max="10486" width="6.7109375" style="26" customWidth="1"/>
    <col min="10487" max="10487" width="6.140625" style="26" customWidth="1"/>
    <col min="10488" max="10490" width="6.42578125" style="26" customWidth="1"/>
    <col min="10491" max="10491" width="10.5703125" style="26" customWidth="1"/>
    <col min="10492" max="10492" width="7" style="26" customWidth="1"/>
    <col min="10493" max="10493" width="6.28515625" style="26" customWidth="1"/>
    <col min="10494" max="10494" width="6.5703125" style="26" customWidth="1"/>
    <col min="10495" max="10495" width="6" style="26" customWidth="1"/>
    <col min="10496" max="10496" width="8.42578125" style="26" customWidth="1"/>
    <col min="10497" max="10497" width="8.5703125" style="26" customWidth="1"/>
    <col min="10498" max="10739" width="9.140625" style="26"/>
    <col min="10740" max="10740" width="4.5703125" style="26" customWidth="1"/>
    <col min="10741" max="10741" width="42.7109375" style="26" customWidth="1"/>
    <col min="10742" max="10742" width="6.7109375" style="26" customWidth="1"/>
    <col min="10743" max="10743" width="6.140625" style="26" customWidth="1"/>
    <col min="10744" max="10746" width="6.42578125" style="26" customWidth="1"/>
    <col min="10747" max="10747" width="10.5703125" style="26" customWidth="1"/>
    <col min="10748" max="10748" width="7" style="26" customWidth="1"/>
    <col min="10749" max="10749" width="6.28515625" style="26" customWidth="1"/>
    <col min="10750" max="10750" width="6.5703125" style="26" customWidth="1"/>
    <col min="10751" max="10751" width="6" style="26" customWidth="1"/>
    <col min="10752" max="10752" width="8.42578125" style="26" customWidth="1"/>
    <col min="10753" max="10753" width="8.5703125" style="26" customWidth="1"/>
    <col min="10754" max="10995" width="9.140625" style="26"/>
    <col min="10996" max="10996" width="4.5703125" style="26" customWidth="1"/>
    <col min="10997" max="10997" width="42.7109375" style="26" customWidth="1"/>
    <col min="10998" max="10998" width="6.7109375" style="26" customWidth="1"/>
    <col min="10999" max="10999" width="6.140625" style="26" customWidth="1"/>
    <col min="11000" max="11002" width="6.42578125" style="26" customWidth="1"/>
    <col min="11003" max="11003" width="10.5703125" style="26" customWidth="1"/>
    <col min="11004" max="11004" width="7" style="26" customWidth="1"/>
    <col min="11005" max="11005" width="6.28515625" style="26" customWidth="1"/>
    <col min="11006" max="11006" width="6.5703125" style="26" customWidth="1"/>
    <col min="11007" max="11007" width="6" style="26" customWidth="1"/>
    <col min="11008" max="11008" width="8.42578125" style="26" customWidth="1"/>
    <col min="11009" max="11009" width="8.5703125" style="26" customWidth="1"/>
    <col min="11010" max="11251" width="9.140625" style="26"/>
    <col min="11252" max="11252" width="4.5703125" style="26" customWidth="1"/>
    <col min="11253" max="11253" width="42.7109375" style="26" customWidth="1"/>
    <col min="11254" max="11254" width="6.7109375" style="26" customWidth="1"/>
    <col min="11255" max="11255" width="6.140625" style="26" customWidth="1"/>
    <col min="11256" max="11258" width="6.42578125" style="26" customWidth="1"/>
    <col min="11259" max="11259" width="10.5703125" style="26" customWidth="1"/>
    <col min="11260" max="11260" width="7" style="26" customWidth="1"/>
    <col min="11261" max="11261" width="6.28515625" style="26" customWidth="1"/>
    <col min="11262" max="11262" width="6.5703125" style="26" customWidth="1"/>
    <col min="11263" max="11263" width="6" style="26" customWidth="1"/>
    <col min="11264" max="11264" width="8.42578125" style="26" customWidth="1"/>
    <col min="11265" max="11265" width="8.5703125" style="26" customWidth="1"/>
    <col min="11266" max="11507" width="9.140625" style="26"/>
    <col min="11508" max="11508" width="4.5703125" style="26" customWidth="1"/>
    <col min="11509" max="11509" width="42.7109375" style="26" customWidth="1"/>
    <col min="11510" max="11510" width="6.7109375" style="26" customWidth="1"/>
    <col min="11511" max="11511" width="6.140625" style="26" customWidth="1"/>
    <col min="11512" max="11514" width="6.42578125" style="26" customWidth="1"/>
    <col min="11515" max="11515" width="10.5703125" style="26" customWidth="1"/>
    <col min="11516" max="11516" width="7" style="26" customWidth="1"/>
    <col min="11517" max="11517" width="6.28515625" style="26" customWidth="1"/>
    <col min="11518" max="11518" width="6.5703125" style="26" customWidth="1"/>
    <col min="11519" max="11519" width="6" style="26" customWidth="1"/>
    <col min="11520" max="11520" width="8.42578125" style="26" customWidth="1"/>
    <col min="11521" max="11521" width="8.5703125" style="26" customWidth="1"/>
    <col min="11522" max="11763" width="9.140625" style="26"/>
    <col min="11764" max="11764" width="4.5703125" style="26" customWidth="1"/>
    <col min="11765" max="11765" width="42.7109375" style="26" customWidth="1"/>
    <col min="11766" max="11766" width="6.7109375" style="26" customWidth="1"/>
    <col min="11767" max="11767" width="6.140625" style="26" customWidth="1"/>
    <col min="11768" max="11770" width="6.42578125" style="26" customWidth="1"/>
    <col min="11771" max="11771" width="10.5703125" style="26" customWidth="1"/>
    <col min="11772" max="11772" width="7" style="26" customWidth="1"/>
    <col min="11773" max="11773" width="6.28515625" style="26" customWidth="1"/>
    <col min="11774" max="11774" width="6.5703125" style="26" customWidth="1"/>
    <col min="11775" max="11775" width="6" style="26" customWidth="1"/>
    <col min="11776" max="11776" width="8.42578125" style="26" customWidth="1"/>
    <col min="11777" max="11777" width="8.5703125" style="26" customWidth="1"/>
    <col min="11778" max="12019" width="9.140625" style="26"/>
    <col min="12020" max="12020" width="4.5703125" style="26" customWidth="1"/>
    <col min="12021" max="12021" width="42.7109375" style="26" customWidth="1"/>
    <col min="12022" max="12022" width="6.7109375" style="26" customWidth="1"/>
    <col min="12023" max="12023" width="6.140625" style="26" customWidth="1"/>
    <col min="12024" max="12026" width="6.42578125" style="26" customWidth="1"/>
    <col min="12027" max="12027" width="10.5703125" style="26" customWidth="1"/>
    <col min="12028" max="12028" width="7" style="26" customWidth="1"/>
    <col min="12029" max="12029" width="6.28515625" style="26" customWidth="1"/>
    <col min="12030" max="12030" width="6.5703125" style="26" customWidth="1"/>
    <col min="12031" max="12031" width="6" style="26" customWidth="1"/>
    <col min="12032" max="12032" width="8.42578125" style="26" customWidth="1"/>
    <col min="12033" max="12033" width="8.5703125" style="26" customWidth="1"/>
    <col min="12034" max="12275" width="9.140625" style="26"/>
    <col min="12276" max="12276" width="4.5703125" style="26" customWidth="1"/>
    <col min="12277" max="12277" width="42.7109375" style="26" customWidth="1"/>
    <col min="12278" max="12278" width="6.7109375" style="26" customWidth="1"/>
    <col min="12279" max="12279" width="6.140625" style="26" customWidth="1"/>
    <col min="12280" max="12282" width="6.42578125" style="26" customWidth="1"/>
    <col min="12283" max="12283" width="10.5703125" style="26" customWidth="1"/>
    <col min="12284" max="12284" width="7" style="26" customWidth="1"/>
    <col min="12285" max="12285" width="6.28515625" style="26" customWidth="1"/>
    <col min="12286" max="12286" width="6.5703125" style="26" customWidth="1"/>
    <col min="12287" max="12287" width="6" style="26" customWidth="1"/>
    <col min="12288" max="12288" width="8.42578125" style="26" customWidth="1"/>
    <col min="12289" max="12289" width="8.5703125" style="26" customWidth="1"/>
    <col min="12290" max="12531" width="9.140625" style="26"/>
    <col min="12532" max="12532" width="4.5703125" style="26" customWidth="1"/>
    <col min="12533" max="12533" width="42.7109375" style="26" customWidth="1"/>
    <col min="12534" max="12534" width="6.7109375" style="26" customWidth="1"/>
    <col min="12535" max="12535" width="6.140625" style="26" customWidth="1"/>
    <col min="12536" max="12538" width="6.42578125" style="26" customWidth="1"/>
    <col min="12539" max="12539" width="10.5703125" style="26" customWidth="1"/>
    <col min="12540" max="12540" width="7" style="26" customWidth="1"/>
    <col min="12541" max="12541" width="6.28515625" style="26" customWidth="1"/>
    <col min="12542" max="12542" width="6.5703125" style="26" customWidth="1"/>
    <col min="12543" max="12543" width="6" style="26" customWidth="1"/>
    <col min="12544" max="12544" width="8.42578125" style="26" customWidth="1"/>
    <col min="12545" max="12545" width="8.5703125" style="26" customWidth="1"/>
    <col min="12546" max="12787" width="9.140625" style="26"/>
    <col min="12788" max="12788" width="4.5703125" style="26" customWidth="1"/>
    <col min="12789" max="12789" width="42.7109375" style="26" customWidth="1"/>
    <col min="12790" max="12790" width="6.7109375" style="26" customWidth="1"/>
    <col min="12791" max="12791" width="6.140625" style="26" customWidth="1"/>
    <col min="12792" max="12794" width="6.42578125" style="26" customWidth="1"/>
    <col min="12795" max="12795" width="10.5703125" style="26" customWidth="1"/>
    <col min="12796" max="12796" width="7" style="26" customWidth="1"/>
    <col min="12797" max="12797" width="6.28515625" style="26" customWidth="1"/>
    <col min="12798" max="12798" width="6.5703125" style="26" customWidth="1"/>
    <col min="12799" max="12799" width="6" style="26" customWidth="1"/>
    <col min="12800" max="12800" width="8.42578125" style="26" customWidth="1"/>
    <col min="12801" max="12801" width="8.5703125" style="26" customWidth="1"/>
    <col min="12802" max="13043" width="9.140625" style="26"/>
    <col min="13044" max="13044" width="4.5703125" style="26" customWidth="1"/>
    <col min="13045" max="13045" width="42.7109375" style="26" customWidth="1"/>
    <col min="13046" max="13046" width="6.7109375" style="26" customWidth="1"/>
    <col min="13047" max="13047" width="6.140625" style="26" customWidth="1"/>
    <col min="13048" max="13050" width="6.42578125" style="26" customWidth="1"/>
    <col min="13051" max="13051" width="10.5703125" style="26" customWidth="1"/>
    <col min="13052" max="13052" width="7" style="26" customWidth="1"/>
    <col min="13053" max="13053" width="6.28515625" style="26" customWidth="1"/>
    <col min="13054" max="13054" width="6.5703125" style="26" customWidth="1"/>
    <col min="13055" max="13055" width="6" style="26" customWidth="1"/>
    <col min="13056" max="13056" width="8.42578125" style="26" customWidth="1"/>
    <col min="13057" max="13057" width="8.5703125" style="26" customWidth="1"/>
    <col min="13058" max="13299" width="9.140625" style="26"/>
    <col min="13300" max="13300" width="4.5703125" style="26" customWidth="1"/>
    <col min="13301" max="13301" width="42.7109375" style="26" customWidth="1"/>
    <col min="13302" max="13302" width="6.7109375" style="26" customWidth="1"/>
    <col min="13303" max="13303" width="6.140625" style="26" customWidth="1"/>
    <col min="13304" max="13306" width="6.42578125" style="26" customWidth="1"/>
    <col min="13307" max="13307" width="10.5703125" style="26" customWidth="1"/>
    <col min="13308" max="13308" width="7" style="26" customWidth="1"/>
    <col min="13309" max="13309" width="6.28515625" style="26" customWidth="1"/>
    <col min="13310" max="13310" width="6.5703125" style="26" customWidth="1"/>
    <col min="13311" max="13311" width="6" style="26" customWidth="1"/>
    <col min="13312" max="13312" width="8.42578125" style="26" customWidth="1"/>
    <col min="13313" max="13313" width="8.5703125" style="26" customWidth="1"/>
    <col min="13314" max="13555" width="9.140625" style="26"/>
    <col min="13556" max="13556" width="4.5703125" style="26" customWidth="1"/>
    <col min="13557" max="13557" width="42.7109375" style="26" customWidth="1"/>
    <col min="13558" max="13558" width="6.7109375" style="26" customWidth="1"/>
    <col min="13559" max="13559" width="6.140625" style="26" customWidth="1"/>
    <col min="13560" max="13562" width="6.42578125" style="26" customWidth="1"/>
    <col min="13563" max="13563" width="10.5703125" style="26" customWidth="1"/>
    <col min="13564" max="13564" width="7" style="26" customWidth="1"/>
    <col min="13565" max="13565" width="6.28515625" style="26" customWidth="1"/>
    <col min="13566" max="13566" width="6.5703125" style="26" customWidth="1"/>
    <col min="13567" max="13567" width="6" style="26" customWidth="1"/>
    <col min="13568" max="13568" width="8.42578125" style="26" customWidth="1"/>
    <col min="13569" max="13569" width="8.5703125" style="26" customWidth="1"/>
    <col min="13570" max="13811" width="9.140625" style="26"/>
    <col min="13812" max="13812" width="4.5703125" style="26" customWidth="1"/>
    <col min="13813" max="13813" width="42.7109375" style="26" customWidth="1"/>
    <col min="13814" max="13814" width="6.7109375" style="26" customWidth="1"/>
    <col min="13815" max="13815" width="6.140625" style="26" customWidth="1"/>
    <col min="13816" max="13818" width="6.42578125" style="26" customWidth="1"/>
    <col min="13819" max="13819" width="10.5703125" style="26" customWidth="1"/>
    <col min="13820" max="13820" width="7" style="26" customWidth="1"/>
    <col min="13821" max="13821" width="6.28515625" style="26" customWidth="1"/>
    <col min="13822" max="13822" width="6.5703125" style="26" customWidth="1"/>
    <col min="13823" max="13823" width="6" style="26" customWidth="1"/>
    <col min="13824" max="13824" width="8.42578125" style="26" customWidth="1"/>
    <col min="13825" max="13825" width="8.5703125" style="26" customWidth="1"/>
    <col min="13826" max="14067" width="9.140625" style="26"/>
    <col min="14068" max="14068" width="4.5703125" style="26" customWidth="1"/>
    <col min="14069" max="14069" width="42.7109375" style="26" customWidth="1"/>
    <col min="14070" max="14070" width="6.7109375" style="26" customWidth="1"/>
    <col min="14071" max="14071" width="6.140625" style="26" customWidth="1"/>
    <col min="14072" max="14074" width="6.42578125" style="26" customWidth="1"/>
    <col min="14075" max="14075" width="10.5703125" style="26" customWidth="1"/>
    <col min="14076" max="14076" width="7" style="26" customWidth="1"/>
    <col min="14077" max="14077" width="6.28515625" style="26" customWidth="1"/>
    <col min="14078" max="14078" width="6.5703125" style="26" customWidth="1"/>
    <col min="14079" max="14079" width="6" style="26" customWidth="1"/>
    <col min="14080" max="14080" width="8.42578125" style="26" customWidth="1"/>
    <col min="14081" max="14081" width="8.5703125" style="26" customWidth="1"/>
    <col min="14082" max="14323" width="9.140625" style="26"/>
    <col min="14324" max="14324" width="4.5703125" style="26" customWidth="1"/>
    <col min="14325" max="14325" width="42.7109375" style="26" customWidth="1"/>
    <col min="14326" max="14326" width="6.7109375" style="26" customWidth="1"/>
    <col min="14327" max="14327" width="6.140625" style="26" customWidth="1"/>
    <col min="14328" max="14330" width="6.42578125" style="26" customWidth="1"/>
    <col min="14331" max="14331" width="10.5703125" style="26" customWidth="1"/>
    <col min="14332" max="14332" width="7" style="26" customWidth="1"/>
    <col min="14333" max="14333" width="6.28515625" style="26" customWidth="1"/>
    <col min="14334" max="14334" width="6.5703125" style="26" customWidth="1"/>
    <col min="14335" max="14335" width="6" style="26" customWidth="1"/>
    <col min="14336" max="14336" width="8.42578125" style="26" customWidth="1"/>
    <col min="14337" max="14337" width="8.5703125" style="26" customWidth="1"/>
    <col min="14338" max="14579" width="9.140625" style="26"/>
    <col min="14580" max="14580" width="4.5703125" style="26" customWidth="1"/>
    <col min="14581" max="14581" width="42.7109375" style="26" customWidth="1"/>
    <col min="14582" max="14582" width="6.7109375" style="26" customWidth="1"/>
    <col min="14583" max="14583" width="6.140625" style="26" customWidth="1"/>
    <col min="14584" max="14586" width="6.42578125" style="26" customWidth="1"/>
    <col min="14587" max="14587" width="10.5703125" style="26" customWidth="1"/>
    <col min="14588" max="14588" width="7" style="26" customWidth="1"/>
    <col min="14589" max="14589" width="6.28515625" style="26" customWidth="1"/>
    <col min="14590" max="14590" width="6.5703125" style="26" customWidth="1"/>
    <col min="14591" max="14591" width="6" style="26" customWidth="1"/>
    <col min="14592" max="14592" width="8.42578125" style="26" customWidth="1"/>
    <col min="14593" max="14593" width="8.5703125" style="26" customWidth="1"/>
    <col min="14594" max="14835" width="9.140625" style="26"/>
    <col min="14836" max="14836" width="4.5703125" style="26" customWidth="1"/>
    <col min="14837" max="14837" width="42.7109375" style="26" customWidth="1"/>
    <col min="14838" max="14838" width="6.7109375" style="26" customWidth="1"/>
    <col min="14839" max="14839" width="6.140625" style="26" customWidth="1"/>
    <col min="14840" max="14842" width="6.42578125" style="26" customWidth="1"/>
    <col min="14843" max="14843" width="10.5703125" style="26" customWidth="1"/>
    <col min="14844" max="14844" width="7" style="26" customWidth="1"/>
    <col min="14845" max="14845" width="6.28515625" style="26" customWidth="1"/>
    <col min="14846" max="14846" width="6.5703125" style="26" customWidth="1"/>
    <col min="14847" max="14847" width="6" style="26" customWidth="1"/>
    <col min="14848" max="14848" width="8.42578125" style="26" customWidth="1"/>
    <col min="14849" max="14849" width="8.5703125" style="26" customWidth="1"/>
    <col min="14850" max="15091" width="9.140625" style="26"/>
    <col min="15092" max="15092" width="4.5703125" style="26" customWidth="1"/>
    <col min="15093" max="15093" width="42.7109375" style="26" customWidth="1"/>
    <col min="15094" max="15094" width="6.7109375" style="26" customWidth="1"/>
    <col min="15095" max="15095" width="6.140625" style="26" customWidth="1"/>
    <col min="15096" max="15098" width="6.42578125" style="26" customWidth="1"/>
    <col min="15099" max="15099" width="10.5703125" style="26" customWidth="1"/>
    <col min="15100" max="15100" width="7" style="26" customWidth="1"/>
    <col min="15101" max="15101" width="6.28515625" style="26" customWidth="1"/>
    <col min="15102" max="15102" width="6.5703125" style="26" customWidth="1"/>
    <col min="15103" max="15103" width="6" style="26" customWidth="1"/>
    <col min="15104" max="15104" width="8.42578125" style="26" customWidth="1"/>
    <col min="15105" max="15105" width="8.5703125" style="26" customWidth="1"/>
    <col min="15106" max="15347" width="9.140625" style="26"/>
    <col min="15348" max="15348" width="4.5703125" style="26" customWidth="1"/>
    <col min="15349" max="15349" width="42.7109375" style="26" customWidth="1"/>
    <col min="15350" max="15350" width="6.7109375" style="26" customWidth="1"/>
    <col min="15351" max="15351" width="6.140625" style="26" customWidth="1"/>
    <col min="15352" max="15354" width="6.42578125" style="26" customWidth="1"/>
    <col min="15355" max="15355" width="10.5703125" style="26" customWidth="1"/>
    <col min="15356" max="15356" width="7" style="26" customWidth="1"/>
    <col min="15357" max="15357" width="6.28515625" style="26" customWidth="1"/>
    <col min="15358" max="15358" width="6.5703125" style="26" customWidth="1"/>
    <col min="15359" max="15359" width="6" style="26" customWidth="1"/>
    <col min="15360" max="15360" width="8.42578125" style="26" customWidth="1"/>
    <col min="15361" max="15361" width="8.5703125" style="26" customWidth="1"/>
    <col min="15362" max="15603" width="9.140625" style="26"/>
    <col min="15604" max="15604" width="4.5703125" style="26" customWidth="1"/>
    <col min="15605" max="15605" width="42.7109375" style="26" customWidth="1"/>
    <col min="15606" max="15606" width="6.7109375" style="26" customWidth="1"/>
    <col min="15607" max="15607" width="6.140625" style="26" customWidth="1"/>
    <col min="15608" max="15610" width="6.42578125" style="26" customWidth="1"/>
    <col min="15611" max="15611" width="10.5703125" style="26" customWidth="1"/>
    <col min="15612" max="15612" width="7" style="26" customWidth="1"/>
    <col min="15613" max="15613" width="6.28515625" style="26" customWidth="1"/>
    <col min="15614" max="15614" width="6.5703125" style="26" customWidth="1"/>
    <col min="15615" max="15615" width="6" style="26" customWidth="1"/>
    <col min="15616" max="15616" width="8.42578125" style="26" customWidth="1"/>
    <col min="15617" max="15617" width="8.5703125" style="26" customWidth="1"/>
    <col min="15618" max="15859" width="9.140625" style="26"/>
    <col min="15860" max="15860" width="4.5703125" style="26" customWidth="1"/>
    <col min="15861" max="15861" width="42.7109375" style="26" customWidth="1"/>
    <col min="15862" max="15862" width="6.7109375" style="26" customWidth="1"/>
    <col min="15863" max="15863" width="6.140625" style="26" customWidth="1"/>
    <col min="15864" max="15866" width="6.42578125" style="26" customWidth="1"/>
    <col min="15867" max="15867" width="10.5703125" style="26" customWidth="1"/>
    <col min="15868" max="15868" width="7" style="26" customWidth="1"/>
    <col min="15869" max="15869" width="6.28515625" style="26" customWidth="1"/>
    <col min="15870" max="15870" width="6.5703125" style="26" customWidth="1"/>
    <col min="15871" max="15871" width="6" style="26" customWidth="1"/>
    <col min="15872" max="15872" width="8.42578125" style="26" customWidth="1"/>
    <col min="15873" max="15873" width="8.5703125" style="26" customWidth="1"/>
    <col min="15874" max="16115" width="9.140625" style="26"/>
    <col min="16116" max="16116" width="4.5703125" style="26" customWidth="1"/>
    <col min="16117" max="16117" width="42.7109375" style="26" customWidth="1"/>
    <col min="16118" max="16118" width="6.7109375" style="26" customWidth="1"/>
    <col min="16119" max="16119" width="6.140625" style="26" customWidth="1"/>
    <col min="16120" max="16122" width="6.42578125" style="26" customWidth="1"/>
    <col min="16123" max="16123" width="10.5703125" style="26" customWidth="1"/>
    <col min="16124" max="16124" width="7" style="26" customWidth="1"/>
    <col min="16125" max="16125" width="6.28515625" style="26" customWidth="1"/>
    <col min="16126" max="16126" width="6.5703125" style="26" customWidth="1"/>
    <col min="16127" max="16127" width="6" style="26" customWidth="1"/>
    <col min="16128" max="16128" width="8.42578125" style="26" customWidth="1"/>
    <col min="16129" max="16129" width="8.5703125" style="26" customWidth="1"/>
    <col min="16130" max="16384" width="9.140625" style="26"/>
  </cols>
  <sheetData>
    <row r="1" spans="1:15" ht="15" customHeight="1" x14ac:dyDescent="0.25">
      <c r="A1" s="248" t="s">
        <v>7667</v>
      </c>
      <c r="B1" s="248"/>
      <c r="C1" s="248"/>
      <c r="D1" s="248"/>
      <c r="E1" s="248"/>
      <c r="F1" s="248"/>
      <c r="G1" s="248"/>
      <c r="H1" s="248"/>
    </row>
    <row r="2" spans="1:15" ht="9.75" hidden="1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</row>
    <row r="3" spans="1:15" x14ac:dyDescent="0.25">
      <c r="A3" s="249" t="s">
        <v>7699</v>
      </c>
      <c r="B3" s="250"/>
      <c r="C3" s="250"/>
      <c r="D3" s="250"/>
      <c r="E3" s="250"/>
      <c r="F3" s="250"/>
      <c r="G3" s="250"/>
      <c r="H3" s="250"/>
      <c r="I3" s="70"/>
      <c r="J3" s="71"/>
    </row>
    <row r="4" spans="1:15" x14ac:dyDescent="0.25">
      <c r="A4" s="266" t="s">
        <v>7669</v>
      </c>
      <c r="B4" s="267"/>
      <c r="C4" s="264" t="s">
        <v>7591</v>
      </c>
      <c r="D4" s="262" t="s">
        <v>7670</v>
      </c>
      <c r="E4" s="262"/>
      <c r="F4" s="262"/>
      <c r="G4" s="262"/>
      <c r="H4" s="263"/>
      <c r="I4" s="70"/>
      <c r="J4" s="93"/>
    </row>
    <row r="5" spans="1:15" s="34" customFormat="1" ht="60" x14ac:dyDescent="0.2">
      <c r="A5" s="268"/>
      <c r="B5" s="269"/>
      <c r="C5" s="265"/>
      <c r="D5" s="149" t="s">
        <v>7586</v>
      </c>
      <c r="E5" s="107" t="s">
        <v>7587</v>
      </c>
      <c r="F5" s="107" t="s">
        <v>7619</v>
      </c>
      <c r="G5" s="107" t="s">
        <v>7589</v>
      </c>
      <c r="H5" s="107" t="s">
        <v>5779</v>
      </c>
      <c r="I5" s="74"/>
    </row>
    <row r="6" spans="1:15" s="34" customFormat="1" x14ac:dyDescent="0.25">
      <c r="A6" s="159" t="s">
        <v>7593</v>
      </c>
      <c r="B6" s="163" t="s">
        <v>7702</v>
      </c>
      <c r="C6" s="154">
        <v>336</v>
      </c>
      <c r="D6" s="146">
        <v>82</v>
      </c>
      <c r="E6" s="146">
        <v>39</v>
      </c>
      <c r="F6" s="146">
        <v>17</v>
      </c>
      <c r="G6" s="148" t="s">
        <v>831</v>
      </c>
      <c r="H6" s="146">
        <v>198</v>
      </c>
      <c r="I6" s="118"/>
      <c r="J6" s="35"/>
      <c r="K6" s="26"/>
      <c r="L6" s="26"/>
      <c r="M6" s="26"/>
      <c r="N6" s="26"/>
      <c r="O6" s="26"/>
    </row>
    <row r="7" spans="1:15" s="34" customFormat="1" x14ac:dyDescent="0.25">
      <c r="A7" s="160" t="s">
        <v>7594</v>
      </c>
      <c r="B7" s="164" t="s">
        <v>7672</v>
      </c>
      <c r="C7" s="155">
        <v>175</v>
      </c>
      <c r="D7" s="147">
        <v>51</v>
      </c>
      <c r="E7" s="147">
        <v>5</v>
      </c>
      <c r="F7" s="147">
        <v>1</v>
      </c>
      <c r="G7" s="58" t="s">
        <v>831</v>
      </c>
      <c r="H7" s="147">
        <v>118</v>
      </c>
      <c r="I7" s="78"/>
      <c r="J7" s="35"/>
      <c r="K7" s="26"/>
      <c r="L7" s="26"/>
      <c r="M7" s="26"/>
      <c r="N7" s="26"/>
      <c r="O7" s="26"/>
    </row>
    <row r="8" spans="1:15" s="34" customFormat="1" x14ac:dyDescent="0.25">
      <c r="A8" s="160" t="s">
        <v>7595</v>
      </c>
      <c r="B8" s="164" t="s">
        <v>7627</v>
      </c>
      <c r="C8" s="155">
        <v>155</v>
      </c>
      <c r="D8" s="147">
        <v>65</v>
      </c>
      <c r="E8" s="147">
        <v>76</v>
      </c>
      <c r="F8" s="147">
        <v>14</v>
      </c>
      <c r="G8" s="58" t="s">
        <v>831</v>
      </c>
      <c r="H8" s="58" t="s">
        <v>831</v>
      </c>
      <c r="I8" s="78"/>
      <c r="J8" s="35"/>
      <c r="K8" s="26"/>
      <c r="L8" s="26"/>
      <c r="M8" s="26"/>
      <c r="N8" s="26"/>
      <c r="O8" s="26"/>
    </row>
    <row r="9" spans="1:15" s="34" customFormat="1" x14ac:dyDescent="0.25">
      <c r="A9" s="160" t="s">
        <v>7597</v>
      </c>
      <c r="B9" s="164" t="s">
        <v>7625</v>
      </c>
      <c r="C9" s="155">
        <v>112</v>
      </c>
      <c r="D9" s="147">
        <v>20</v>
      </c>
      <c r="E9" s="147">
        <v>37</v>
      </c>
      <c r="F9" s="147">
        <v>14</v>
      </c>
      <c r="G9" s="147">
        <v>41</v>
      </c>
      <c r="H9" s="58" t="s">
        <v>831</v>
      </c>
      <c r="I9" s="78"/>
      <c r="K9" s="26"/>
      <c r="L9" s="26"/>
      <c r="M9" s="26"/>
      <c r="N9" s="26"/>
      <c r="O9" s="26"/>
    </row>
    <row r="10" spans="1:15" s="34" customFormat="1" x14ac:dyDescent="0.25">
      <c r="A10" s="160" t="s">
        <v>7620</v>
      </c>
      <c r="B10" s="164" t="s">
        <v>7602</v>
      </c>
      <c r="C10" s="155">
        <v>85</v>
      </c>
      <c r="D10" s="147">
        <v>58</v>
      </c>
      <c r="E10" s="147">
        <v>6</v>
      </c>
      <c r="F10" s="147">
        <v>1</v>
      </c>
      <c r="G10" s="58" t="s">
        <v>831</v>
      </c>
      <c r="H10" s="147">
        <v>20</v>
      </c>
      <c r="I10" s="78"/>
      <c r="J10" s="35"/>
      <c r="K10" s="26"/>
      <c r="L10" s="26"/>
      <c r="M10" s="26"/>
      <c r="N10" s="26"/>
      <c r="O10" s="26"/>
    </row>
    <row r="11" spans="1:15" s="34" customFormat="1" x14ac:dyDescent="0.25">
      <c r="A11" s="160" t="s">
        <v>7621</v>
      </c>
      <c r="B11" s="164" t="s">
        <v>7596</v>
      </c>
      <c r="C11" s="155">
        <v>71</v>
      </c>
      <c r="D11" s="147">
        <v>30</v>
      </c>
      <c r="E11" s="147">
        <v>18</v>
      </c>
      <c r="F11" s="147">
        <v>18</v>
      </c>
      <c r="G11" s="58" t="s">
        <v>831</v>
      </c>
      <c r="H11" s="147">
        <v>5</v>
      </c>
      <c r="I11" s="78"/>
      <c r="J11" s="35"/>
      <c r="K11" s="26"/>
      <c r="L11" s="26"/>
      <c r="M11" s="26"/>
      <c r="N11" s="26"/>
      <c r="O11" s="26"/>
    </row>
    <row r="12" spans="1:15" s="34" customFormat="1" x14ac:dyDescent="0.25">
      <c r="A12" s="160" t="s">
        <v>7600</v>
      </c>
      <c r="B12" s="164" t="s">
        <v>7674</v>
      </c>
      <c r="C12" s="155">
        <v>70</v>
      </c>
      <c r="D12" s="147">
        <v>29</v>
      </c>
      <c r="E12" s="147">
        <v>23</v>
      </c>
      <c r="F12" s="147">
        <v>18</v>
      </c>
      <c r="G12" s="58" t="s">
        <v>831</v>
      </c>
      <c r="H12" s="58" t="s">
        <v>831</v>
      </c>
      <c r="I12" s="78"/>
      <c r="J12" s="35"/>
      <c r="K12" s="26"/>
      <c r="L12" s="26"/>
      <c r="M12" s="26"/>
      <c r="N12" s="26" t="s">
        <v>7681</v>
      </c>
      <c r="O12" s="26"/>
    </row>
    <row r="13" spans="1:15" s="34" customFormat="1" x14ac:dyDescent="0.25">
      <c r="A13" s="160" t="s">
        <v>7601</v>
      </c>
      <c r="B13" s="164" t="s">
        <v>7599</v>
      </c>
      <c r="C13" s="155">
        <v>62</v>
      </c>
      <c r="D13" s="147">
        <v>24</v>
      </c>
      <c r="E13" s="147">
        <v>8</v>
      </c>
      <c r="F13" s="147">
        <v>30</v>
      </c>
      <c r="G13" s="58" t="s">
        <v>831</v>
      </c>
      <c r="H13" s="58" t="s">
        <v>831</v>
      </c>
      <c r="I13" s="78"/>
      <c r="J13" s="35"/>
      <c r="K13" s="26"/>
      <c r="L13" s="26"/>
      <c r="M13" s="26"/>
      <c r="N13" s="26"/>
      <c r="O13" s="26"/>
    </row>
    <row r="14" spans="1:15" s="34" customFormat="1" x14ac:dyDescent="0.25">
      <c r="A14" s="160" t="s">
        <v>7629</v>
      </c>
      <c r="B14" s="164" t="s">
        <v>7703</v>
      </c>
      <c r="C14" s="155">
        <v>60</v>
      </c>
      <c r="D14" s="58" t="s">
        <v>831</v>
      </c>
      <c r="E14" s="58" t="s">
        <v>831</v>
      </c>
      <c r="F14" s="58" t="s">
        <v>831</v>
      </c>
      <c r="G14" s="58" t="s">
        <v>831</v>
      </c>
      <c r="H14" s="147">
        <v>60</v>
      </c>
      <c r="I14" s="78"/>
      <c r="J14" s="35"/>
      <c r="K14" s="26"/>
      <c r="L14" s="26"/>
      <c r="M14" s="26"/>
      <c r="N14" s="26"/>
      <c r="O14" s="26"/>
    </row>
    <row r="15" spans="1:15" s="34" customFormat="1" x14ac:dyDescent="0.25">
      <c r="A15" s="160" t="s">
        <v>7629</v>
      </c>
      <c r="B15" s="164" t="s">
        <v>7598</v>
      </c>
      <c r="C15" s="155">
        <v>60</v>
      </c>
      <c r="D15" s="147">
        <v>20</v>
      </c>
      <c r="E15" s="58" t="s">
        <v>831</v>
      </c>
      <c r="F15" s="147">
        <v>2</v>
      </c>
      <c r="G15" s="58" t="s">
        <v>831</v>
      </c>
      <c r="H15" s="147">
        <v>38</v>
      </c>
      <c r="I15" s="78"/>
      <c r="J15" s="35"/>
      <c r="K15" s="26"/>
      <c r="L15" s="26"/>
      <c r="M15" s="26"/>
      <c r="N15" s="26"/>
      <c r="O15" s="26"/>
    </row>
    <row r="16" spans="1:15" s="34" customFormat="1" x14ac:dyDescent="0.25">
      <c r="A16" s="160" t="s">
        <v>7623</v>
      </c>
      <c r="B16" s="164" t="s">
        <v>7607</v>
      </c>
      <c r="C16" s="155">
        <v>59</v>
      </c>
      <c r="D16" s="147">
        <v>23</v>
      </c>
      <c r="E16" s="147">
        <v>12</v>
      </c>
      <c r="F16" s="147">
        <v>3</v>
      </c>
      <c r="G16" s="58" t="s">
        <v>831</v>
      </c>
      <c r="H16" s="147">
        <v>21</v>
      </c>
      <c r="I16" s="118"/>
      <c r="J16" s="35"/>
      <c r="K16" s="26"/>
      <c r="L16" s="26"/>
      <c r="M16" s="26"/>
      <c r="N16" s="26"/>
      <c r="O16" s="26"/>
    </row>
    <row r="17" spans="1:27" s="34" customFormat="1" x14ac:dyDescent="0.25">
      <c r="A17" s="160" t="s">
        <v>7604</v>
      </c>
      <c r="B17" s="164" t="s">
        <v>7626</v>
      </c>
      <c r="C17" s="155">
        <v>55</v>
      </c>
      <c r="D17" s="147">
        <v>38</v>
      </c>
      <c r="E17" s="147">
        <v>16</v>
      </c>
      <c r="F17" s="147">
        <v>1</v>
      </c>
      <c r="G17" s="58" t="s">
        <v>831</v>
      </c>
      <c r="H17" s="58" t="s">
        <v>831</v>
      </c>
      <c r="I17" s="78"/>
      <c r="J17" s="35"/>
      <c r="K17" s="26"/>
      <c r="L17" s="26"/>
      <c r="M17" s="26"/>
      <c r="N17" s="26"/>
      <c r="O17" s="26"/>
    </row>
    <row r="18" spans="1:27" s="34" customFormat="1" x14ac:dyDescent="0.25">
      <c r="A18" s="160" t="s">
        <v>7605</v>
      </c>
      <c r="B18" s="164" t="s">
        <v>7673</v>
      </c>
      <c r="C18" s="155">
        <v>53</v>
      </c>
      <c r="D18" s="147">
        <v>30</v>
      </c>
      <c r="E18" s="147">
        <v>2</v>
      </c>
      <c r="F18" s="147">
        <v>9</v>
      </c>
      <c r="G18" s="147">
        <v>4</v>
      </c>
      <c r="H18" s="147">
        <v>8</v>
      </c>
      <c r="I18" s="78"/>
      <c r="J18" s="35"/>
      <c r="K18" s="26"/>
      <c r="L18" s="26"/>
      <c r="M18" s="26"/>
      <c r="N18" s="26"/>
      <c r="O18" s="26"/>
    </row>
    <row r="19" spans="1:27" s="34" customFormat="1" x14ac:dyDescent="0.25">
      <c r="A19" s="160" t="s">
        <v>7606</v>
      </c>
      <c r="B19" s="164" t="s">
        <v>7700</v>
      </c>
      <c r="C19" s="155">
        <v>45</v>
      </c>
      <c r="D19" s="147">
        <v>26</v>
      </c>
      <c r="E19" s="147">
        <v>13</v>
      </c>
      <c r="F19" s="147">
        <v>6</v>
      </c>
      <c r="G19" s="58" t="s">
        <v>831</v>
      </c>
      <c r="H19" s="58" t="s">
        <v>831</v>
      </c>
      <c r="I19" s="78"/>
      <c r="K19" s="26"/>
      <c r="L19" s="26"/>
      <c r="M19" s="26"/>
      <c r="N19" s="26"/>
      <c r="O19" s="26"/>
    </row>
    <row r="20" spans="1:27" s="34" customFormat="1" x14ac:dyDescent="0.25">
      <c r="A20" s="160" t="s">
        <v>7608</v>
      </c>
      <c r="B20" s="164" t="s">
        <v>7609</v>
      </c>
      <c r="C20" s="155">
        <v>39</v>
      </c>
      <c r="D20" s="147">
        <v>21</v>
      </c>
      <c r="E20" s="147">
        <v>2</v>
      </c>
      <c r="F20" s="147">
        <v>2</v>
      </c>
      <c r="G20" s="58" t="s">
        <v>831</v>
      </c>
      <c r="H20" s="147">
        <v>14</v>
      </c>
      <c r="I20" s="78"/>
      <c r="J20" s="35"/>
      <c r="K20" s="26"/>
      <c r="L20" s="26"/>
      <c r="M20" s="26"/>
      <c r="N20" s="26"/>
      <c r="O20" s="26"/>
    </row>
    <row r="21" spans="1:27" s="34" customFormat="1" x14ac:dyDescent="0.25">
      <c r="A21" s="160" t="s">
        <v>7610</v>
      </c>
      <c r="B21" s="164" t="s">
        <v>7704</v>
      </c>
      <c r="C21" s="155">
        <v>26</v>
      </c>
      <c r="D21" s="58" t="s">
        <v>831</v>
      </c>
      <c r="E21" s="58" t="s">
        <v>831</v>
      </c>
      <c r="F21" s="147">
        <v>2</v>
      </c>
      <c r="G21" s="58" t="s">
        <v>831</v>
      </c>
      <c r="H21" s="147">
        <v>24</v>
      </c>
      <c r="I21" s="78"/>
      <c r="J21" s="35"/>
      <c r="K21" s="26"/>
      <c r="L21" s="26"/>
      <c r="M21" s="26"/>
      <c r="N21" s="26"/>
      <c r="O21" s="26"/>
    </row>
    <row r="22" spans="1:27" s="34" customFormat="1" x14ac:dyDescent="0.25">
      <c r="A22" s="160" t="s">
        <v>7715</v>
      </c>
      <c r="B22" s="164" t="s">
        <v>7706</v>
      </c>
      <c r="C22" s="155">
        <v>24</v>
      </c>
      <c r="D22" s="147">
        <v>16</v>
      </c>
      <c r="E22" s="147">
        <v>4</v>
      </c>
      <c r="F22" s="147">
        <v>2</v>
      </c>
      <c r="G22" s="58" t="s">
        <v>831</v>
      </c>
      <c r="H22" s="147">
        <v>2</v>
      </c>
      <c r="I22" s="78"/>
      <c r="J22" s="35"/>
      <c r="K22" s="26"/>
      <c r="L22" s="26"/>
      <c r="M22" s="26"/>
      <c r="N22" s="26"/>
      <c r="O22" s="26"/>
    </row>
    <row r="23" spans="1:27" s="34" customFormat="1" x14ac:dyDescent="0.25">
      <c r="A23" s="160" t="s">
        <v>7715</v>
      </c>
      <c r="B23" s="164" t="s">
        <v>7676</v>
      </c>
      <c r="C23" s="155">
        <v>24</v>
      </c>
      <c r="D23" s="58" t="s">
        <v>831</v>
      </c>
      <c r="E23" s="147">
        <v>8</v>
      </c>
      <c r="F23" s="58" t="s">
        <v>831</v>
      </c>
      <c r="G23" s="147">
        <v>2</v>
      </c>
      <c r="H23" s="147">
        <v>14</v>
      </c>
      <c r="I23" s="78"/>
      <c r="K23" s="26"/>
      <c r="L23" s="26"/>
      <c r="M23" s="26"/>
      <c r="N23" s="26"/>
      <c r="O23" s="26"/>
    </row>
    <row r="24" spans="1:27" s="34" customFormat="1" x14ac:dyDescent="0.25">
      <c r="A24" s="160" t="s">
        <v>7613</v>
      </c>
      <c r="B24" s="164" t="s">
        <v>7675</v>
      </c>
      <c r="C24" s="155">
        <v>15</v>
      </c>
      <c r="D24" s="58" t="s">
        <v>831</v>
      </c>
      <c r="E24" s="58" t="s">
        <v>831</v>
      </c>
      <c r="F24" s="58" t="s">
        <v>831</v>
      </c>
      <c r="G24" s="58" t="s">
        <v>831</v>
      </c>
      <c r="H24" s="147">
        <v>15</v>
      </c>
      <c r="I24" s="113"/>
      <c r="J24" s="35"/>
      <c r="K24" s="26"/>
      <c r="L24" s="26"/>
      <c r="M24" s="26"/>
      <c r="N24" s="26"/>
      <c r="O24" s="26"/>
    </row>
    <row r="25" spans="1:27" s="34" customFormat="1" x14ac:dyDescent="0.25">
      <c r="A25" s="160" t="s">
        <v>7716</v>
      </c>
      <c r="B25" s="164" t="s">
        <v>7708</v>
      </c>
      <c r="C25" s="155">
        <v>12</v>
      </c>
      <c r="D25" s="58" t="s">
        <v>831</v>
      </c>
      <c r="E25" s="58" t="s">
        <v>831</v>
      </c>
      <c r="F25" s="58" t="s">
        <v>831</v>
      </c>
      <c r="G25" s="58" t="s">
        <v>831</v>
      </c>
      <c r="H25" s="147">
        <v>12</v>
      </c>
      <c r="I25" s="114"/>
      <c r="K25" s="26"/>
      <c r="L25" s="26"/>
      <c r="M25" s="26"/>
      <c r="N25" s="26"/>
      <c r="O25" s="26"/>
    </row>
    <row r="26" spans="1:27" s="34" customFormat="1" x14ac:dyDescent="0.25">
      <c r="A26" s="160" t="s">
        <v>7716</v>
      </c>
      <c r="B26" s="164" t="s">
        <v>7677</v>
      </c>
      <c r="C26" s="155">
        <v>12</v>
      </c>
      <c r="D26" s="58" t="s">
        <v>831</v>
      </c>
      <c r="E26" s="58" t="s">
        <v>831</v>
      </c>
      <c r="F26" s="58" t="s">
        <v>831</v>
      </c>
      <c r="G26" s="58" t="s">
        <v>831</v>
      </c>
      <c r="H26" s="147">
        <v>12</v>
      </c>
      <c r="I26" s="78"/>
      <c r="J26" s="35"/>
      <c r="K26" s="26"/>
      <c r="L26" s="26"/>
      <c r="M26" s="26"/>
      <c r="N26" s="26"/>
      <c r="O26" s="26"/>
    </row>
    <row r="27" spans="1:27" s="34" customFormat="1" x14ac:dyDescent="0.25">
      <c r="A27" s="160" t="s">
        <v>7616</v>
      </c>
      <c r="B27" s="164" t="s">
        <v>7628</v>
      </c>
      <c r="C27" s="155">
        <v>9</v>
      </c>
      <c r="D27" s="147">
        <v>8</v>
      </c>
      <c r="E27" s="58" t="s">
        <v>831</v>
      </c>
      <c r="F27" s="147">
        <v>1</v>
      </c>
      <c r="G27" s="58" t="s">
        <v>831</v>
      </c>
      <c r="H27" s="58" t="s">
        <v>831</v>
      </c>
      <c r="I27" s="115"/>
      <c r="K27" s="26"/>
      <c r="L27" s="26"/>
      <c r="M27" s="26"/>
      <c r="N27" s="26"/>
      <c r="O27" s="26"/>
    </row>
    <row r="28" spans="1:27" s="48" customFormat="1" x14ac:dyDescent="0.25">
      <c r="A28" s="160" t="s">
        <v>7617</v>
      </c>
      <c r="B28" s="164" t="s">
        <v>7705</v>
      </c>
      <c r="C28" s="155">
        <v>4</v>
      </c>
      <c r="D28" s="147">
        <v>4</v>
      </c>
      <c r="E28" s="58" t="s">
        <v>831</v>
      </c>
      <c r="F28" s="58" t="s">
        <v>831</v>
      </c>
      <c r="G28" s="58" t="s">
        <v>831</v>
      </c>
      <c r="H28" s="58" t="s">
        <v>831</v>
      </c>
      <c r="I28" s="119"/>
      <c r="J28" s="73"/>
    </row>
    <row r="29" spans="1:27" s="34" customFormat="1" x14ac:dyDescent="0.25">
      <c r="A29" s="160" t="s">
        <v>7618</v>
      </c>
      <c r="B29" s="164" t="s">
        <v>7707</v>
      </c>
      <c r="C29" s="155">
        <v>2</v>
      </c>
      <c r="D29" s="58" t="s">
        <v>831</v>
      </c>
      <c r="E29" s="58" t="s">
        <v>831</v>
      </c>
      <c r="F29" s="58" t="s">
        <v>831</v>
      </c>
      <c r="G29" s="58" t="s">
        <v>831</v>
      </c>
      <c r="H29" s="147">
        <v>2</v>
      </c>
      <c r="I29" s="114"/>
      <c r="K29" s="26"/>
      <c r="L29" s="26"/>
      <c r="M29" s="26"/>
      <c r="N29" s="26"/>
      <c r="O29" s="26"/>
    </row>
    <row r="30" spans="1:27" x14ac:dyDescent="0.25">
      <c r="A30" s="161" t="s">
        <v>7717</v>
      </c>
      <c r="B30" s="164" t="s">
        <v>7678</v>
      </c>
      <c r="C30" s="156" t="s">
        <v>831</v>
      </c>
      <c r="D30" s="58" t="s">
        <v>831</v>
      </c>
      <c r="E30" s="58" t="s">
        <v>831</v>
      </c>
      <c r="F30" s="58" t="s">
        <v>831</v>
      </c>
      <c r="G30" s="58" t="s">
        <v>831</v>
      </c>
      <c r="H30" s="58" t="s">
        <v>831</v>
      </c>
      <c r="I30" s="116"/>
      <c r="K30" s="26"/>
      <c r="L30" s="26"/>
      <c r="M30" s="26"/>
      <c r="N30" s="26"/>
      <c r="O30" s="26"/>
    </row>
    <row r="31" spans="1:27" s="44" customFormat="1" ht="15.75" customHeight="1" thickBot="1" x14ac:dyDescent="0.3">
      <c r="A31" s="161" t="s">
        <v>7717</v>
      </c>
      <c r="B31" s="164" t="s">
        <v>7701</v>
      </c>
      <c r="C31" s="156" t="s">
        <v>831</v>
      </c>
      <c r="D31" s="58" t="s">
        <v>831</v>
      </c>
      <c r="E31" s="58" t="s">
        <v>831</v>
      </c>
      <c r="F31" s="58" t="s">
        <v>831</v>
      </c>
      <c r="G31" s="58" t="s">
        <v>831</v>
      </c>
      <c r="H31" s="58" t="s">
        <v>831</v>
      </c>
      <c r="I31" s="78"/>
    </row>
    <row r="32" spans="1:27" s="45" customFormat="1" x14ac:dyDescent="0.25">
      <c r="A32" s="161" t="s">
        <v>7717</v>
      </c>
      <c r="B32" s="164" t="s">
        <v>7714</v>
      </c>
      <c r="C32" s="156" t="s">
        <v>831</v>
      </c>
      <c r="D32" s="58" t="s">
        <v>831</v>
      </c>
      <c r="E32" s="58" t="s">
        <v>831</v>
      </c>
      <c r="F32" s="58" t="s">
        <v>831</v>
      </c>
      <c r="G32" s="58" t="s">
        <v>831</v>
      </c>
      <c r="H32" s="58" t="s">
        <v>831</v>
      </c>
      <c r="I32" s="47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43" s="37" customFormat="1" ht="16.5" customHeight="1" x14ac:dyDescent="0.25">
      <c r="A33" s="162" t="s">
        <v>7717</v>
      </c>
      <c r="B33" s="165" t="s">
        <v>7709</v>
      </c>
      <c r="C33" s="157" t="s">
        <v>831</v>
      </c>
      <c r="D33" s="59" t="s">
        <v>831</v>
      </c>
      <c r="E33" s="59" t="s">
        <v>831</v>
      </c>
      <c r="F33" s="59" t="s">
        <v>831</v>
      </c>
      <c r="G33" s="59" t="s">
        <v>831</v>
      </c>
      <c r="H33" s="59" t="s">
        <v>831</v>
      </c>
      <c r="I33" s="11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</row>
    <row r="34" spans="1:243" x14ac:dyDescent="0.25">
      <c r="A34" s="38"/>
      <c r="B34" s="38"/>
      <c r="C34" s="47"/>
      <c r="F34" s="78"/>
      <c r="G34" s="78"/>
      <c r="H34" s="78"/>
      <c r="I34" s="117"/>
    </row>
    <row r="36" spans="1:243" x14ac:dyDescent="0.25">
      <c r="A36" s="36"/>
      <c r="C36" s="47"/>
      <c r="I36" s="38"/>
      <c r="J36" s="26"/>
    </row>
    <row r="37" spans="1:243" x14ac:dyDescent="0.2">
      <c r="A37" s="36"/>
      <c r="C37" s="77"/>
      <c r="D37" s="78"/>
      <c r="E37" s="78"/>
      <c r="F37" s="78"/>
      <c r="G37" s="78"/>
      <c r="H37" s="78"/>
      <c r="I37" s="43"/>
    </row>
    <row r="38" spans="1:243" x14ac:dyDescent="0.2">
      <c r="A38" s="36"/>
      <c r="C38" s="77"/>
      <c r="D38" s="78"/>
      <c r="E38" s="78"/>
      <c r="F38" s="78"/>
      <c r="G38" s="78"/>
      <c r="H38" s="78"/>
      <c r="I38" s="43"/>
    </row>
    <row r="39" spans="1:243" x14ac:dyDescent="0.2">
      <c r="A39" s="36"/>
      <c r="C39" s="77"/>
      <c r="D39" s="78"/>
      <c r="E39" s="78"/>
      <c r="F39" s="78"/>
      <c r="G39" s="78"/>
      <c r="H39" s="78"/>
      <c r="I39" s="43"/>
    </row>
    <row r="40" spans="1:243" x14ac:dyDescent="0.2">
      <c r="A40" s="36"/>
      <c r="B40" s="39"/>
      <c r="C40" s="77"/>
      <c r="D40" s="78"/>
      <c r="E40" s="78"/>
      <c r="F40" s="78"/>
      <c r="G40" s="78"/>
      <c r="H40" s="78"/>
      <c r="I40" s="43"/>
    </row>
    <row r="41" spans="1:243" x14ac:dyDescent="0.2">
      <c r="A41" s="36"/>
      <c r="B41" s="39"/>
      <c r="C41" s="77"/>
      <c r="D41" s="78"/>
      <c r="E41" s="78"/>
      <c r="F41" s="78"/>
      <c r="G41" s="78"/>
      <c r="H41" s="78"/>
      <c r="I41" s="43"/>
    </row>
  </sheetData>
  <mergeCells count="6">
    <mergeCell ref="A1:H1"/>
    <mergeCell ref="A2:I2"/>
    <mergeCell ref="A3:H3"/>
    <mergeCell ref="D4:H4"/>
    <mergeCell ref="C4:C5"/>
    <mergeCell ref="A4:B5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zoomScaleNormal="100" workbookViewId="0">
      <selection sqref="A1:C1"/>
    </sheetView>
  </sheetViews>
  <sheetFormatPr defaultRowHeight="15" x14ac:dyDescent="0.25"/>
  <cols>
    <col min="1" max="1" width="6.85546875" style="30" bestFit="1" customWidth="1"/>
    <col min="2" max="2" width="79.7109375" style="30" customWidth="1"/>
    <col min="3" max="3" width="10.85546875" style="76" customWidth="1"/>
    <col min="4" max="8" width="10.85546875" style="47" customWidth="1"/>
    <col min="9" max="9" width="12.42578125" style="47" customWidth="1"/>
    <col min="10" max="13" width="10.85546875" style="47" customWidth="1"/>
    <col min="14" max="14" width="8.7109375" style="30" customWidth="1"/>
    <col min="15" max="256" width="9.140625" style="34"/>
    <col min="257" max="257" width="4.5703125" style="26" customWidth="1"/>
    <col min="258" max="258" width="42.7109375" style="26" customWidth="1"/>
    <col min="259" max="259" width="6.7109375" style="26" customWidth="1"/>
    <col min="260" max="260" width="6.140625" style="26" customWidth="1"/>
    <col min="261" max="263" width="6.42578125" style="26" customWidth="1"/>
    <col min="264" max="264" width="10.5703125" style="26" customWidth="1"/>
    <col min="265" max="265" width="7" style="26" customWidth="1"/>
    <col min="266" max="266" width="6.28515625" style="26" customWidth="1"/>
    <col min="267" max="267" width="6.5703125" style="26" customWidth="1"/>
    <col min="268" max="268" width="6" style="26" customWidth="1"/>
    <col min="269" max="269" width="8.42578125" style="26" customWidth="1"/>
    <col min="270" max="270" width="8.5703125" style="26" customWidth="1"/>
    <col min="271" max="512" width="9.140625" style="26"/>
    <col min="513" max="513" width="4.5703125" style="26" customWidth="1"/>
    <col min="514" max="514" width="42.7109375" style="26" customWidth="1"/>
    <col min="515" max="515" width="6.7109375" style="26" customWidth="1"/>
    <col min="516" max="516" width="6.140625" style="26" customWidth="1"/>
    <col min="517" max="519" width="6.42578125" style="26" customWidth="1"/>
    <col min="520" max="520" width="10.5703125" style="26" customWidth="1"/>
    <col min="521" max="521" width="7" style="26" customWidth="1"/>
    <col min="522" max="522" width="6.28515625" style="26" customWidth="1"/>
    <col min="523" max="523" width="6.5703125" style="26" customWidth="1"/>
    <col min="524" max="524" width="6" style="26" customWidth="1"/>
    <col min="525" max="525" width="8.42578125" style="26" customWidth="1"/>
    <col min="526" max="526" width="8.5703125" style="26" customWidth="1"/>
    <col min="527" max="768" width="9.140625" style="26"/>
    <col min="769" max="769" width="4.5703125" style="26" customWidth="1"/>
    <col min="770" max="770" width="42.7109375" style="26" customWidth="1"/>
    <col min="771" max="771" width="6.7109375" style="26" customWidth="1"/>
    <col min="772" max="772" width="6.140625" style="26" customWidth="1"/>
    <col min="773" max="775" width="6.42578125" style="26" customWidth="1"/>
    <col min="776" max="776" width="10.5703125" style="26" customWidth="1"/>
    <col min="777" max="777" width="7" style="26" customWidth="1"/>
    <col min="778" max="778" width="6.28515625" style="26" customWidth="1"/>
    <col min="779" max="779" width="6.5703125" style="26" customWidth="1"/>
    <col min="780" max="780" width="6" style="26" customWidth="1"/>
    <col min="781" max="781" width="8.42578125" style="26" customWidth="1"/>
    <col min="782" max="782" width="8.5703125" style="26" customWidth="1"/>
    <col min="783" max="1024" width="9.140625" style="26"/>
    <col min="1025" max="1025" width="4.5703125" style="26" customWidth="1"/>
    <col min="1026" max="1026" width="42.7109375" style="26" customWidth="1"/>
    <col min="1027" max="1027" width="6.7109375" style="26" customWidth="1"/>
    <col min="1028" max="1028" width="6.140625" style="26" customWidth="1"/>
    <col min="1029" max="1031" width="6.42578125" style="26" customWidth="1"/>
    <col min="1032" max="1032" width="10.5703125" style="26" customWidth="1"/>
    <col min="1033" max="1033" width="7" style="26" customWidth="1"/>
    <col min="1034" max="1034" width="6.28515625" style="26" customWidth="1"/>
    <col min="1035" max="1035" width="6.5703125" style="26" customWidth="1"/>
    <col min="1036" max="1036" width="6" style="26" customWidth="1"/>
    <col min="1037" max="1037" width="8.42578125" style="26" customWidth="1"/>
    <col min="1038" max="1038" width="8.5703125" style="26" customWidth="1"/>
    <col min="1039" max="1280" width="9.140625" style="26"/>
    <col min="1281" max="1281" width="4.5703125" style="26" customWidth="1"/>
    <col min="1282" max="1282" width="42.7109375" style="26" customWidth="1"/>
    <col min="1283" max="1283" width="6.7109375" style="26" customWidth="1"/>
    <col min="1284" max="1284" width="6.140625" style="26" customWidth="1"/>
    <col min="1285" max="1287" width="6.42578125" style="26" customWidth="1"/>
    <col min="1288" max="1288" width="10.5703125" style="26" customWidth="1"/>
    <col min="1289" max="1289" width="7" style="26" customWidth="1"/>
    <col min="1290" max="1290" width="6.28515625" style="26" customWidth="1"/>
    <col min="1291" max="1291" width="6.5703125" style="26" customWidth="1"/>
    <col min="1292" max="1292" width="6" style="26" customWidth="1"/>
    <col min="1293" max="1293" width="8.42578125" style="26" customWidth="1"/>
    <col min="1294" max="1294" width="8.5703125" style="26" customWidth="1"/>
    <col min="1295" max="1536" width="9.140625" style="26"/>
    <col min="1537" max="1537" width="4.5703125" style="26" customWidth="1"/>
    <col min="1538" max="1538" width="42.7109375" style="26" customWidth="1"/>
    <col min="1539" max="1539" width="6.7109375" style="26" customWidth="1"/>
    <col min="1540" max="1540" width="6.140625" style="26" customWidth="1"/>
    <col min="1541" max="1543" width="6.42578125" style="26" customWidth="1"/>
    <col min="1544" max="1544" width="10.5703125" style="26" customWidth="1"/>
    <col min="1545" max="1545" width="7" style="26" customWidth="1"/>
    <col min="1546" max="1546" width="6.28515625" style="26" customWidth="1"/>
    <col min="1547" max="1547" width="6.5703125" style="26" customWidth="1"/>
    <col min="1548" max="1548" width="6" style="26" customWidth="1"/>
    <col min="1549" max="1549" width="8.42578125" style="26" customWidth="1"/>
    <col min="1550" max="1550" width="8.5703125" style="26" customWidth="1"/>
    <col min="1551" max="1792" width="9.140625" style="26"/>
    <col min="1793" max="1793" width="4.5703125" style="26" customWidth="1"/>
    <col min="1794" max="1794" width="42.7109375" style="26" customWidth="1"/>
    <col min="1795" max="1795" width="6.7109375" style="26" customWidth="1"/>
    <col min="1796" max="1796" width="6.140625" style="26" customWidth="1"/>
    <col min="1797" max="1799" width="6.42578125" style="26" customWidth="1"/>
    <col min="1800" max="1800" width="10.5703125" style="26" customWidth="1"/>
    <col min="1801" max="1801" width="7" style="26" customWidth="1"/>
    <col min="1802" max="1802" width="6.28515625" style="26" customWidth="1"/>
    <col min="1803" max="1803" width="6.5703125" style="26" customWidth="1"/>
    <col min="1804" max="1804" width="6" style="26" customWidth="1"/>
    <col min="1805" max="1805" width="8.42578125" style="26" customWidth="1"/>
    <col min="1806" max="1806" width="8.5703125" style="26" customWidth="1"/>
    <col min="1807" max="2048" width="9.140625" style="26"/>
    <col min="2049" max="2049" width="4.5703125" style="26" customWidth="1"/>
    <col min="2050" max="2050" width="42.7109375" style="26" customWidth="1"/>
    <col min="2051" max="2051" width="6.7109375" style="26" customWidth="1"/>
    <col min="2052" max="2052" width="6.140625" style="26" customWidth="1"/>
    <col min="2053" max="2055" width="6.42578125" style="26" customWidth="1"/>
    <col min="2056" max="2056" width="10.5703125" style="26" customWidth="1"/>
    <col min="2057" max="2057" width="7" style="26" customWidth="1"/>
    <col min="2058" max="2058" width="6.28515625" style="26" customWidth="1"/>
    <col min="2059" max="2059" width="6.5703125" style="26" customWidth="1"/>
    <col min="2060" max="2060" width="6" style="26" customWidth="1"/>
    <col min="2061" max="2061" width="8.42578125" style="26" customWidth="1"/>
    <col min="2062" max="2062" width="8.5703125" style="26" customWidth="1"/>
    <col min="2063" max="2304" width="9.140625" style="26"/>
    <col min="2305" max="2305" width="4.5703125" style="26" customWidth="1"/>
    <col min="2306" max="2306" width="42.7109375" style="26" customWidth="1"/>
    <col min="2307" max="2307" width="6.7109375" style="26" customWidth="1"/>
    <col min="2308" max="2308" width="6.140625" style="26" customWidth="1"/>
    <col min="2309" max="2311" width="6.42578125" style="26" customWidth="1"/>
    <col min="2312" max="2312" width="10.5703125" style="26" customWidth="1"/>
    <col min="2313" max="2313" width="7" style="26" customWidth="1"/>
    <col min="2314" max="2314" width="6.28515625" style="26" customWidth="1"/>
    <col min="2315" max="2315" width="6.5703125" style="26" customWidth="1"/>
    <col min="2316" max="2316" width="6" style="26" customWidth="1"/>
    <col min="2317" max="2317" width="8.42578125" style="26" customWidth="1"/>
    <col min="2318" max="2318" width="8.5703125" style="26" customWidth="1"/>
    <col min="2319" max="2560" width="9.140625" style="26"/>
    <col min="2561" max="2561" width="4.5703125" style="26" customWidth="1"/>
    <col min="2562" max="2562" width="42.7109375" style="26" customWidth="1"/>
    <col min="2563" max="2563" width="6.7109375" style="26" customWidth="1"/>
    <col min="2564" max="2564" width="6.140625" style="26" customWidth="1"/>
    <col min="2565" max="2567" width="6.42578125" style="26" customWidth="1"/>
    <col min="2568" max="2568" width="10.5703125" style="26" customWidth="1"/>
    <col min="2569" max="2569" width="7" style="26" customWidth="1"/>
    <col min="2570" max="2570" width="6.28515625" style="26" customWidth="1"/>
    <col min="2571" max="2571" width="6.5703125" style="26" customWidth="1"/>
    <col min="2572" max="2572" width="6" style="26" customWidth="1"/>
    <col min="2573" max="2573" width="8.42578125" style="26" customWidth="1"/>
    <col min="2574" max="2574" width="8.5703125" style="26" customWidth="1"/>
    <col min="2575" max="2816" width="9.140625" style="26"/>
    <col min="2817" max="2817" width="4.5703125" style="26" customWidth="1"/>
    <col min="2818" max="2818" width="42.7109375" style="26" customWidth="1"/>
    <col min="2819" max="2819" width="6.7109375" style="26" customWidth="1"/>
    <col min="2820" max="2820" width="6.140625" style="26" customWidth="1"/>
    <col min="2821" max="2823" width="6.42578125" style="26" customWidth="1"/>
    <col min="2824" max="2824" width="10.5703125" style="26" customWidth="1"/>
    <col min="2825" max="2825" width="7" style="26" customWidth="1"/>
    <col min="2826" max="2826" width="6.28515625" style="26" customWidth="1"/>
    <col min="2827" max="2827" width="6.5703125" style="26" customWidth="1"/>
    <col min="2828" max="2828" width="6" style="26" customWidth="1"/>
    <col min="2829" max="2829" width="8.42578125" style="26" customWidth="1"/>
    <col min="2830" max="2830" width="8.5703125" style="26" customWidth="1"/>
    <col min="2831" max="3072" width="9.140625" style="26"/>
    <col min="3073" max="3073" width="4.5703125" style="26" customWidth="1"/>
    <col min="3074" max="3074" width="42.7109375" style="26" customWidth="1"/>
    <col min="3075" max="3075" width="6.7109375" style="26" customWidth="1"/>
    <col min="3076" max="3076" width="6.140625" style="26" customWidth="1"/>
    <col min="3077" max="3079" width="6.42578125" style="26" customWidth="1"/>
    <col min="3080" max="3080" width="10.5703125" style="26" customWidth="1"/>
    <col min="3081" max="3081" width="7" style="26" customWidth="1"/>
    <col min="3082" max="3082" width="6.28515625" style="26" customWidth="1"/>
    <col min="3083" max="3083" width="6.5703125" style="26" customWidth="1"/>
    <col min="3084" max="3084" width="6" style="26" customWidth="1"/>
    <col min="3085" max="3085" width="8.42578125" style="26" customWidth="1"/>
    <col min="3086" max="3086" width="8.5703125" style="26" customWidth="1"/>
    <col min="3087" max="3328" width="9.140625" style="26"/>
    <col min="3329" max="3329" width="4.5703125" style="26" customWidth="1"/>
    <col min="3330" max="3330" width="42.7109375" style="26" customWidth="1"/>
    <col min="3331" max="3331" width="6.7109375" style="26" customWidth="1"/>
    <col min="3332" max="3332" width="6.140625" style="26" customWidth="1"/>
    <col min="3333" max="3335" width="6.42578125" style="26" customWidth="1"/>
    <col min="3336" max="3336" width="10.5703125" style="26" customWidth="1"/>
    <col min="3337" max="3337" width="7" style="26" customWidth="1"/>
    <col min="3338" max="3338" width="6.28515625" style="26" customWidth="1"/>
    <col min="3339" max="3339" width="6.5703125" style="26" customWidth="1"/>
    <col min="3340" max="3340" width="6" style="26" customWidth="1"/>
    <col min="3341" max="3341" width="8.42578125" style="26" customWidth="1"/>
    <col min="3342" max="3342" width="8.5703125" style="26" customWidth="1"/>
    <col min="3343" max="3584" width="9.140625" style="26"/>
    <col min="3585" max="3585" width="4.5703125" style="26" customWidth="1"/>
    <col min="3586" max="3586" width="42.7109375" style="26" customWidth="1"/>
    <col min="3587" max="3587" width="6.7109375" style="26" customWidth="1"/>
    <col min="3588" max="3588" width="6.140625" style="26" customWidth="1"/>
    <col min="3589" max="3591" width="6.42578125" style="26" customWidth="1"/>
    <col min="3592" max="3592" width="10.5703125" style="26" customWidth="1"/>
    <col min="3593" max="3593" width="7" style="26" customWidth="1"/>
    <col min="3594" max="3594" width="6.28515625" style="26" customWidth="1"/>
    <col min="3595" max="3595" width="6.5703125" style="26" customWidth="1"/>
    <col min="3596" max="3596" width="6" style="26" customWidth="1"/>
    <col min="3597" max="3597" width="8.42578125" style="26" customWidth="1"/>
    <col min="3598" max="3598" width="8.5703125" style="26" customWidth="1"/>
    <col min="3599" max="3840" width="9.140625" style="26"/>
    <col min="3841" max="3841" width="4.5703125" style="26" customWidth="1"/>
    <col min="3842" max="3842" width="42.7109375" style="26" customWidth="1"/>
    <col min="3843" max="3843" width="6.7109375" style="26" customWidth="1"/>
    <col min="3844" max="3844" width="6.140625" style="26" customWidth="1"/>
    <col min="3845" max="3847" width="6.42578125" style="26" customWidth="1"/>
    <col min="3848" max="3848" width="10.5703125" style="26" customWidth="1"/>
    <col min="3849" max="3849" width="7" style="26" customWidth="1"/>
    <col min="3850" max="3850" width="6.28515625" style="26" customWidth="1"/>
    <col min="3851" max="3851" width="6.5703125" style="26" customWidth="1"/>
    <col min="3852" max="3852" width="6" style="26" customWidth="1"/>
    <col min="3853" max="3853" width="8.42578125" style="26" customWidth="1"/>
    <col min="3854" max="3854" width="8.5703125" style="26" customWidth="1"/>
    <col min="3855" max="4096" width="9.140625" style="26"/>
    <col min="4097" max="4097" width="4.5703125" style="26" customWidth="1"/>
    <col min="4098" max="4098" width="42.7109375" style="26" customWidth="1"/>
    <col min="4099" max="4099" width="6.7109375" style="26" customWidth="1"/>
    <col min="4100" max="4100" width="6.140625" style="26" customWidth="1"/>
    <col min="4101" max="4103" width="6.42578125" style="26" customWidth="1"/>
    <col min="4104" max="4104" width="10.5703125" style="26" customWidth="1"/>
    <col min="4105" max="4105" width="7" style="26" customWidth="1"/>
    <col min="4106" max="4106" width="6.28515625" style="26" customWidth="1"/>
    <col min="4107" max="4107" width="6.5703125" style="26" customWidth="1"/>
    <col min="4108" max="4108" width="6" style="26" customWidth="1"/>
    <col min="4109" max="4109" width="8.42578125" style="26" customWidth="1"/>
    <col min="4110" max="4110" width="8.5703125" style="26" customWidth="1"/>
    <col min="4111" max="4352" width="9.140625" style="26"/>
    <col min="4353" max="4353" width="4.5703125" style="26" customWidth="1"/>
    <col min="4354" max="4354" width="42.7109375" style="26" customWidth="1"/>
    <col min="4355" max="4355" width="6.7109375" style="26" customWidth="1"/>
    <col min="4356" max="4356" width="6.140625" style="26" customWidth="1"/>
    <col min="4357" max="4359" width="6.42578125" style="26" customWidth="1"/>
    <col min="4360" max="4360" width="10.5703125" style="26" customWidth="1"/>
    <col min="4361" max="4361" width="7" style="26" customWidth="1"/>
    <col min="4362" max="4362" width="6.28515625" style="26" customWidth="1"/>
    <col min="4363" max="4363" width="6.5703125" style="26" customWidth="1"/>
    <col min="4364" max="4364" width="6" style="26" customWidth="1"/>
    <col min="4365" max="4365" width="8.42578125" style="26" customWidth="1"/>
    <col min="4366" max="4366" width="8.5703125" style="26" customWidth="1"/>
    <col min="4367" max="4608" width="9.140625" style="26"/>
    <col min="4609" max="4609" width="4.5703125" style="26" customWidth="1"/>
    <col min="4610" max="4610" width="42.7109375" style="26" customWidth="1"/>
    <col min="4611" max="4611" width="6.7109375" style="26" customWidth="1"/>
    <col min="4612" max="4612" width="6.140625" style="26" customWidth="1"/>
    <col min="4613" max="4615" width="6.42578125" style="26" customWidth="1"/>
    <col min="4616" max="4616" width="10.5703125" style="26" customWidth="1"/>
    <col min="4617" max="4617" width="7" style="26" customWidth="1"/>
    <col min="4618" max="4618" width="6.28515625" style="26" customWidth="1"/>
    <col min="4619" max="4619" width="6.5703125" style="26" customWidth="1"/>
    <col min="4620" max="4620" width="6" style="26" customWidth="1"/>
    <col min="4621" max="4621" width="8.42578125" style="26" customWidth="1"/>
    <col min="4622" max="4622" width="8.5703125" style="26" customWidth="1"/>
    <col min="4623" max="4864" width="9.140625" style="26"/>
    <col min="4865" max="4865" width="4.5703125" style="26" customWidth="1"/>
    <col min="4866" max="4866" width="42.7109375" style="26" customWidth="1"/>
    <col min="4867" max="4867" width="6.7109375" style="26" customWidth="1"/>
    <col min="4868" max="4868" width="6.140625" style="26" customWidth="1"/>
    <col min="4869" max="4871" width="6.42578125" style="26" customWidth="1"/>
    <col min="4872" max="4872" width="10.5703125" style="26" customWidth="1"/>
    <col min="4873" max="4873" width="7" style="26" customWidth="1"/>
    <col min="4874" max="4874" width="6.28515625" style="26" customWidth="1"/>
    <col min="4875" max="4875" width="6.5703125" style="26" customWidth="1"/>
    <col min="4876" max="4876" width="6" style="26" customWidth="1"/>
    <col min="4877" max="4877" width="8.42578125" style="26" customWidth="1"/>
    <col min="4878" max="4878" width="8.5703125" style="26" customWidth="1"/>
    <col min="4879" max="5120" width="9.140625" style="26"/>
    <col min="5121" max="5121" width="4.5703125" style="26" customWidth="1"/>
    <col min="5122" max="5122" width="42.7109375" style="26" customWidth="1"/>
    <col min="5123" max="5123" width="6.7109375" style="26" customWidth="1"/>
    <col min="5124" max="5124" width="6.140625" style="26" customWidth="1"/>
    <col min="5125" max="5127" width="6.42578125" style="26" customWidth="1"/>
    <col min="5128" max="5128" width="10.5703125" style="26" customWidth="1"/>
    <col min="5129" max="5129" width="7" style="26" customWidth="1"/>
    <col min="5130" max="5130" width="6.28515625" style="26" customWidth="1"/>
    <col min="5131" max="5131" width="6.5703125" style="26" customWidth="1"/>
    <col min="5132" max="5132" width="6" style="26" customWidth="1"/>
    <col min="5133" max="5133" width="8.42578125" style="26" customWidth="1"/>
    <col min="5134" max="5134" width="8.5703125" style="26" customWidth="1"/>
    <col min="5135" max="5376" width="9.140625" style="26"/>
    <col min="5377" max="5377" width="4.5703125" style="26" customWidth="1"/>
    <col min="5378" max="5378" width="42.7109375" style="26" customWidth="1"/>
    <col min="5379" max="5379" width="6.7109375" style="26" customWidth="1"/>
    <col min="5380" max="5380" width="6.140625" style="26" customWidth="1"/>
    <col min="5381" max="5383" width="6.42578125" style="26" customWidth="1"/>
    <col min="5384" max="5384" width="10.5703125" style="26" customWidth="1"/>
    <col min="5385" max="5385" width="7" style="26" customWidth="1"/>
    <col min="5386" max="5386" width="6.28515625" style="26" customWidth="1"/>
    <col min="5387" max="5387" width="6.5703125" style="26" customWidth="1"/>
    <col min="5388" max="5388" width="6" style="26" customWidth="1"/>
    <col min="5389" max="5389" width="8.42578125" style="26" customWidth="1"/>
    <col min="5390" max="5390" width="8.5703125" style="26" customWidth="1"/>
    <col min="5391" max="5632" width="9.140625" style="26"/>
    <col min="5633" max="5633" width="4.5703125" style="26" customWidth="1"/>
    <col min="5634" max="5634" width="42.7109375" style="26" customWidth="1"/>
    <col min="5635" max="5635" width="6.7109375" style="26" customWidth="1"/>
    <col min="5636" max="5636" width="6.140625" style="26" customWidth="1"/>
    <col min="5637" max="5639" width="6.42578125" style="26" customWidth="1"/>
    <col min="5640" max="5640" width="10.5703125" style="26" customWidth="1"/>
    <col min="5641" max="5641" width="7" style="26" customWidth="1"/>
    <col min="5642" max="5642" width="6.28515625" style="26" customWidth="1"/>
    <col min="5643" max="5643" width="6.5703125" style="26" customWidth="1"/>
    <col min="5644" max="5644" width="6" style="26" customWidth="1"/>
    <col min="5645" max="5645" width="8.42578125" style="26" customWidth="1"/>
    <col min="5646" max="5646" width="8.5703125" style="26" customWidth="1"/>
    <col min="5647" max="5888" width="9.140625" style="26"/>
    <col min="5889" max="5889" width="4.5703125" style="26" customWidth="1"/>
    <col min="5890" max="5890" width="42.7109375" style="26" customWidth="1"/>
    <col min="5891" max="5891" width="6.7109375" style="26" customWidth="1"/>
    <col min="5892" max="5892" width="6.140625" style="26" customWidth="1"/>
    <col min="5893" max="5895" width="6.42578125" style="26" customWidth="1"/>
    <col min="5896" max="5896" width="10.5703125" style="26" customWidth="1"/>
    <col min="5897" max="5897" width="7" style="26" customWidth="1"/>
    <col min="5898" max="5898" width="6.28515625" style="26" customWidth="1"/>
    <col min="5899" max="5899" width="6.5703125" style="26" customWidth="1"/>
    <col min="5900" max="5900" width="6" style="26" customWidth="1"/>
    <col min="5901" max="5901" width="8.42578125" style="26" customWidth="1"/>
    <col min="5902" max="5902" width="8.5703125" style="26" customWidth="1"/>
    <col min="5903" max="6144" width="9.140625" style="26"/>
    <col min="6145" max="6145" width="4.5703125" style="26" customWidth="1"/>
    <col min="6146" max="6146" width="42.7109375" style="26" customWidth="1"/>
    <col min="6147" max="6147" width="6.7109375" style="26" customWidth="1"/>
    <col min="6148" max="6148" width="6.140625" style="26" customWidth="1"/>
    <col min="6149" max="6151" width="6.42578125" style="26" customWidth="1"/>
    <col min="6152" max="6152" width="10.5703125" style="26" customWidth="1"/>
    <col min="6153" max="6153" width="7" style="26" customWidth="1"/>
    <col min="6154" max="6154" width="6.28515625" style="26" customWidth="1"/>
    <col min="6155" max="6155" width="6.5703125" style="26" customWidth="1"/>
    <col min="6156" max="6156" width="6" style="26" customWidth="1"/>
    <col min="6157" max="6157" width="8.42578125" style="26" customWidth="1"/>
    <col min="6158" max="6158" width="8.5703125" style="26" customWidth="1"/>
    <col min="6159" max="6400" width="9.140625" style="26"/>
    <col min="6401" max="6401" width="4.5703125" style="26" customWidth="1"/>
    <col min="6402" max="6402" width="42.7109375" style="26" customWidth="1"/>
    <col min="6403" max="6403" width="6.7109375" style="26" customWidth="1"/>
    <col min="6404" max="6404" width="6.140625" style="26" customWidth="1"/>
    <col min="6405" max="6407" width="6.42578125" style="26" customWidth="1"/>
    <col min="6408" max="6408" width="10.5703125" style="26" customWidth="1"/>
    <col min="6409" max="6409" width="7" style="26" customWidth="1"/>
    <col min="6410" max="6410" width="6.28515625" style="26" customWidth="1"/>
    <col min="6411" max="6411" width="6.5703125" style="26" customWidth="1"/>
    <col min="6412" max="6412" width="6" style="26" customWidth="1"/>
    <col min="6413" max="6413" width="8.42578125" style="26" customWidth="1"/>
    <col min="6414" max="6414" width="8.5703125" style="26" customWidth="1"/>
    <col min="6415" max="6656" width="9.140625" style="26"/>
    <col min="6657" max="6657" width="4.5703125" style="26" customWidth="1"/>
    <col min="6658" max="6658" width="42.7109375" style="26" customWidth="1"/>
    <col min="6659" max="6659" width="6.7109375" style="26" customWidth="1"/>
    <col min="6660" max="6660" width="6.140625" style="26" customWidth="1"/>
    <col min="6661" max="6663" width="6.42578125" style="26" customWidth="1"/>
    <col min="6664" max="6664" width="10.5703125" style="26" customWidth="1"/>
    <col min="6665" max="6665" width="7" style="26" customWidth="1"/>
    <col min="6666" max="6666" width="6.28515625" style="26" customWidth="1"/>
    <col min="6667" max="6667" width="6.5703125" style="26" customWidth="1"/>
    <col min="6668" max="6668" width="6" style="26" customWidth="1"/>
    <col min="6669" max="6669" width="8.42578125" style="26" customWidth="1"/>
    <col min="6670" max="6670" width="8.5703125" style="26" customWidth="1"/>
    <col min="6671" max="6912" width="9.140625" style="26"/>
    <col min="6913" max="6913" width="4.5703125" style="26" customWidth="1"/>
    <col min="6914" max="6914" width="42.7109375" style="26" customWidth="1"/>
    <col min="6915" max="6915" width="6.7109375" style="26" customWidth="1"/>
    <col min="6916" max="6916" width="6.140625" style="26" customWidth="1"/>
    <col min="6917" max="6919" width="6.42578125" style="26" customWidth="1"/>
    <col min="6920" max="6920" width="10.5703125" style="26" customWidth="1"/>
    <col min="6921" max="6921" width="7" style="26" customWidth="1"/>
    <col min="6922" max="6922" width="6.28515625" style="26" customWidth="1"/>
    <col min="6923" max="6923" width="6.5703125" style="26" customWidth="1"/>
    <col min="6924" max="6924" width="6" style="26" customWidth="1"/>
    <col min="6925" max="6925" width="8.42578125" style="26" customWidth="1"/>
    <col min="6926" max="6926" width="8.5703125" style="26" customWidth="1"/>
    <col min="6927" max="7168" width="9.140625" style="26"/>
    <col min="7169" max="7169" width="4.5703125" style="26" customWidth="1"/>
    <col min="7170" max="7170" width="42.7109375" style="26" customWidth="1"/>
    <col min="7171" max="7171" width="6.7109375" style="26" customWidth="1"/>
    <col min="7172" max="7172" width="6.140625" style="26" customWidth="1"/>
    <col min="7173" max="7175" width="6.42578125" style="26" customWidth="1"/>
    <col min="7176" max="7176" width="10.5703125" style="26" customWidth="1"/>
    <col min="7177" max="7177" width="7" style="26" customWidth="1"/>
    <col min="7178" max="7178" width="6.28515625" style="26" customWidth="1"/>
    <col min="7179" max="7179" width="6.5703125" style="26" customWidth="1"/>
    <col min="7180" max="7180" width="6" style="26" customWidth="1"/>
    <col min="7181" max="7181" width="8.42578125" style="26" customWidth="1"/>
    <col min="7182" max="7182" width="8.5703125" style="26" customWidth="1"/>
    <col min="7183" max="7424" width="9.140625" style="26"/>
    <col min="7425" max="7425" width="4.5703125" style="26" customWidth="1"/>
    <col min="7426" max="7426" width="42.7109375" style="26" customWidth="1"/>
    <col min="7427" max="7427" width="6.7109375" style="26" customWidth="1"/>
    <col min="7428" max="7428" width="6.140625" style="26" customWidth="1"/>
    <col min="7429" max="7431" width="6.42578125" style="26" customWidth="1"/>
    <col min="7432" max="7432" width="10.5703125" style="26" customWidth="1"/>
    <col min="7433" max="7433" width="7" style="26" customWidth="1"/>
    <col min="7434" max="7434" width="6.28515625" style="26" customWidth="1"/>
    <col min="7435" max="7435" width="6.5703125" style="26" customWidth="1"/>
    <col min="7436" max="7436" width="6" style="26" customWidth="1"/>
    <col min="7437" max="7437" width="8.42578125" style="26" customWidth="1"/>
    <col min="7438" max="7438" width="8.5703125" style="26" customWidth="1"/>
    <col min="7439" max="7680" width="9.140625" style="26"/>
    <col min="7681" max="7681" width="4.5703125" style="26" customWidth="1"/>
    <col min="7682" max="7682" width="42.7109375" style="26" customWidth="1"/>
    <col min="7683" max="7683" width="6.7109375" style="26" customWidth="1"/>
    <col min="7684" max="7684" width="6.140625" style="26" customWidth="1"/>
    <col min="7685" max="7687" width="6.42578125" style="26" customWidth="1"/>
    <col min="7688" max="7688" width="10.5703125" style="26" customWidth="1"/>
    <col min="7689" max="7689" width="7" style="26" customWidth="1"/>
    <col min="7690" max="7690" width="6.28515625" style="26" customWidth="1"/>
    <col min="7691" max="7691" width="6.5703125" style="26" customWidth="1"/>
    <col min="7692" max="7692" width="6" style="26" customWidth="1"/>
    <col min="7693" max="7693" width="8.42578125" style="26" customWidth="1"/>
    <col min="7694" max="7694" width="8.5703125" style="26" customWidth="1"/>
    <col min="7695" max="7936" width="9.140625" style="26"/>
    <col min="7937" max="7937" width="4.5703125" style="26" customWidth="1"/>
    <col min="7938" max="7938" width="42.7109375" style="26" customWidth="1"/>
    <col min="7939" max="7939" width="6.7109375" style="26" customWidth="1"/>
    <col min="7940" max="7940" width="6.140625" style="26" customWidth="1"/>
    <col min="7941" max="7943" width="6.42578125" style="26" customWidth="1"/>
    <col min="7944" max="7944" width="10.5703125" style="26" customWidth="1"/>
    <col min="7945" max="7945" width="7" style="26" customWidth="1"/>
    <col min="7946" max="7946" width="6.28515625" style="26" customWidth="1"/>
    <col min="7947" max="7947" width="6.5703125" style="26" customWidth="1"/>
    <col min="7948" max="7948" width="6" style="26" customWidth="1"/>
    <col min="7949" max="7949" width="8.42578125" style="26" customWidth="1"/>
    <col min="7950" max="7950" width="8.5703125" style="26" customWidth="1"/>
    <col min="7951" max="8192" width="9.140625" style="26"/>
    <col min="8193" max="8193" width="4.5703125" style="26" customWidth="1"/>
    <col min="8194" max="8194" width="42.7109375" style="26" customWidth="1"/>
    <col min="8195" max="8195" width="6.7109375" style="26" customWidth="1"/>
    <col min="8196" max="8196" width="6.140625" style="26" customWidth="1"/>
    <col min="8197" max="8199" width="6.42578125" style="26" customWidth="1"/>
    <col min="8200" max="8200" width="10.5703125" style="26" customWidth="1"/>
    <col min="8201" max="8201" width="7" style="26" customWidth="1"/>
    <col min="8202" max="8202" width="6.28515625" style="26" customWidth="1"/>
    <col min="8203" max="8203" width="6.5703125" style="26" customWidth="1"/>
    <col min="8204" max="8204" width="6" style="26" customWidth="1"/>
    <col min="8205" max="8205" width="8.42578125" style="26" customWidth="1"/>
    <col min="8206" max="8206" width="8.5703125" style="26" customWidth="1"/>
    <col min="8207" max="8448" width="9.140625" style="26"/>
    <col min="8449" max="8449" width="4.5703125" style="26" customWidth="1"/>
    <col min="8450" max="8450" width="42.7109375" style="26" customWidth="1"/>
    <col min="8451" max="8451" width="6.7109375" style="26" customWidth="1"/>
    <col min="8452" max="8452" width="6.140625" style="26" customWidth="1"/>
    <col min="8453" max="8455" width="6.42578125" style="26" customWidth="1"/>
    <col min="8456" max="8456" width="10.5703125" style="26" customWidth="1"/>
    <col min="8457" max="8457" width="7" style="26" customWidth="1"/>
    <col min="8458" max="8458" width="6.28515625" style="26" customWidth="1"/>
    <col min="8459" max="8459" width="6.5703125" style="26" customWidth="1"/>
    <col min="8460" max="8460" width="6" style="26" customWidth="1"/>
    <col min="8461" max="8461" width="8.42578125" style="26" customWidth="1"/>
    <col min="8462" max="8462" width="8.5703125" style="26" customWidth="1"/>
    <col min="8463" max="8704" width="9.140625" style="26"/>
    <col min="8705" max="8705" width="4.5703125" style="26" customWidth="1"/>
    <col min="8706" max="8706" width="42.7109375" style="26" customWidth="1"/>
    <col min="8707" max="8707" width="6.7109375" style="26" customWidth="1"/>
    <col min="8708" max="8708" width="6.140625" style="26" customWidth="1"/>
    <col min="8709" max="8711" width="6.42578125" style="26" customWidth="1"/>
    <col min="8712" max="8712" width="10.5703125" style="26" customWidth="1"/>
    <col min="8713" max="8713" width="7" style="26" customWidth="1"/>
    <col min="8714" max="8714" width="6.28515625" style="26" customWidth="1"/>
    <col min="8715" max="8715" width="6.5703125" style="26" customWidth="1"/>
    <col min="8716" max="8716" width="6" style="26" customWidth="1"/>
    <col min="8717" max="8717" width="8.42578125" style="26" customWidth="1"/>
    <col min="8718" max="8718" width="8.5703125" style="26" customWidth="1"/>
    <col min="8719" max="8960" width="9.140625" style="26"/>
    <col min="8961" max="8961" width="4.5703125" style="26" customWidth="1"/>
    <col min="8962" max="8962" width="42.7109375" style="26" customWidth="1"/>
    <col min="8963" max="8963" width="6.7109375" style="26" customWidth="1"/>
    <col min="8964" max="8964" width="6.140625" style="26" customWidth="1"/>
    <col min="8965" max="8967" width="6.42578125" style="26" customWidth="1"/>
    <col min="8968" max="8968" width="10.5703125" style="26" customWidth="1"/>
    <col min="8969" max="8969" width="7" style="26" customWidth="1"/>
    <col min="8970" max="8970" width="6.28515625" style="26" customWidth="1"/>
    <col min="8971" max="8971" width="6.5703125" style="26" customWidth="1"/>
    <col min="8972" max="8972" width="6" style="26" customWidth="1"/>
    <col min="8973" max="8973" width="8.42578125" style="26" customWidth="1"/>
    <col min="8974" max="8974" width="8.5703125" style="26" customWidth="1"/>
    <col min="8975" max="9216" width="9.140625" style="26"/>
    <col min="9217" max="9217" width="4.5703125" style="26" customWidth="1"/>
    <col min="9218" max="9218" width="42.7109375" style="26" customWidth="1"/>
    <col min="9219" max="9219" width="6.7109375" style="26" customWidth="1"/>
    <col min="9220" max="9220" width="6.140625" style="26" customWidth="1"/>
    <col min="9221" max="9223" width="6.42578125" style="26" customWidth="1"/>
    <col min="9224" max="9224" width="10.5703125" style="26" customWidth="1"/>
    <col min="9225" max="9225" width="7" style="26" customWidth="1"/>
    <col min="9226" max="9226" width="6.28515625" style="26" customWidth="1"/>
    <col min="9227" max="9227" width="6.5703125" style="26" customWidth="1"/>
    <col min="9228" max="9228" width="6" style="26" customWidth="1"/>
    <col min="9229" max="9229" width="8.42578125" style="26" customWidth="1"/>
    <col min="9230" max="9230" width="8.5703125" style="26" customWidth="1"/>
    <col min="9231" max="9472" width="9.140625" style="26"/>
    <col min="9473" max="9473" width="4.5703125" style="26" customWidth="1"/>
    <col min="9474" max="9474" width="42.7109375" style="26" customWidth="1"/>
    <col min="9475" max="9475" width="6.7109375" style="26" customWidth="1"/>
    <col min="9476" max="9476" width="6.140625" style="26" customWidth="1"/>
    <col min="9477" max="9479" width="6.42578125" style="26" customWidth="1"/>
    <col min="9480" max="9480" width="10.5703125" style="26" customWidth="1"/>
    <col min="9481" max="9481" width="7" style="26" customWidth="1"/>
    <col min="9482" max="9482" width="6.28515625" style="26" customWidth="1"/>
    <col min="9483" max="9483" width="6.5703125" style="26" customWidth="1"/>
    <col min="9484" max="9484" width="6" style="26" customWidth="1"/>
    <col min="9485" max="9485" width="8.42578125" style="26" customWidth="1"/>
    <col min="9486" max="9486" width="8.5703125" style="26" customWidth="1"/>
    <col min="9487" max="9728" width="9.140625" style="26"/>
    <col min="9729" max="9729" width="4.5703125" style="26" customWidth="1"/>
    <col min="9730" max="9730" width="42.7109375" style="26" customWidth="1"/>
    <col min="9731" max="9731" width="6.7109375" style="26" customWidth="1"/>
    <col min="9732" max="9732" width="6.140625" style="26" customWidth="1"/>
    <col min="9733" max="9735" width="6.42578125" style="26" customWidth="1"/>
    <col min="9736" max="9736" width="10.5703125" style="26" customWidth="1"/>
    <col min="9737" max="9737" width="7" style="26" customWidth="1"/>
    <col min="9738" max="9738" width="6.28515625" style="26" customWidth="1"/>
    <col min="9739" max="9739" width="6.5703125" style="26" customWidth="1"/>
    <col min="9740" max="9740" width="6" style="26" customWidth="1"/>
    <col min="9741" max="9741" width="8.42578125" style="26" customWidth="1"/>
    <col min="9742" max="9742" width="8.5703125" style="26" customWidth="1"/>
    <col min="9743" max="9984" width="9.140625" style="26"/>
    <col min="9985" max="9985" width="4.5703125" style="26" customWidth="1"/>
    <col min="9986" max="9986" width="42.7109375" style="26" customWidth="1"/>
    <col min="9987" max="9987" width="6.7109375" style="26" customWidth="1"/>
    <col min="9988" max="9988" width="6.140625" style="26" customWidth="1"/>
    <col min="9989" max="9991" width="6.42578125" style="26" customWidth="1"/>
    <col min="9992" max="9992" width="10.5703125" style="26" customWidth="1"/>
    <col min="9993" max="9993" width="7" style="26" customWidth="1"/>
    <col min="9994" max="9994" width="6.28515625" style="26" customWidth="1"/>
    <col min="9995" max="9995" width="6.5703125" style="26" customWidth="1"/>
    <col min="9996" max="9996" width="6" style="26" customWidth="1"/>
    <col min="9997" max="9997" width="8.42578125" style="26" customWidth="1"/>
    <col min="9998" max="9998" width="8.5703125" style="26" customWidth="1"/>
    <col min="9999" max="10240" width="9.140625" style="26"/>
    <col min="10241" max="10241" width="4.5703125" style="26" customWidth="1"/>
    <col min="10242" max="10242" width="42.7109375" style="26" customWidth="1"/>
    <col min="10243" max="10243" width="6.7109375" style="26" customWidth="1"/>
    <col min="10244" max="10244" width="6.140625" style="26" customWidth="1"/>
    <col min="10245" max="10247" width="6.42578125" style="26" customWidth="1"/>
    <col min="10248" max="10248" width="10.5703125" style="26" customWidth="1"/>
    <col min="10249" max="10249" width="7" style="26" customWidth="1"/>
    <col min="10250" max="10250" width="6.28515625" style="26" customWidth="1"/>
    <col min="10251" max="10251" width="6.5703125" style="26" customWidth="1"/>
    <col min="10252" max="10252" width="6" style="26" customWidth="1"/>
    <col min="10253" max="10253" width="8.42578125" style="26" customWidth="1"/>
    <col min="10254" max="10254" width="8.5703125" style="26" customWidth="1"/>
    <col min="10255" max="10496" width="9.140625" style="26"/>
    <col min="10497" max="10497" width="4.5703125" style="26" customWidth="1"/>
    <col min="10498" max="10498" width="42.7109375" style="26" customWidth="1"/>
    <col min="10499" max="10499" width="6.7109375" style="26" customWidth="1"/>
    <col min="10500" max="10500" width="6.140625" style="26" customWidth="1"/>
    <col min="10501" max="10503" width="6.42578125" style="26" customWidth="1"/>
    <col min="10504" max="10504" width="10.5703125" style="26" customWidth="1"/>
    <col min="10505" max="10505" width="7" style="26" customWidth="1"/>
    <col min="10506" max="10506" width="6.28515625" style="26" customWidth="1"/>
    <col min="10507" max="10507" width="6.5703125" style="26" customWidth="1"/>
    <col min="10508" max="10508" width="6" style="26" customWidth="1"/>
    <col min="10509" max="10509" width="8.42578125" style="26" customWidth="1"/>
    <col min="10510" max="10510" width="8.5703125" style="26" customWidth="1"/>
    <col min="10511" max="10752" width="9.140625" style="26"/>
    <col min="10753" max="10753" width="4.5703125" style="26" customWidth="1"/>
    <col min="10754" max="10754" width="42.7109375" style="26" customWidth="1"/>
    <col min="10755" max="10755" width="6.7109375" style="26" customWidth="1"/>
    <col min="10756" max="10756" width="6.140625" style="26" customWidth="1"/>
    <col min="10757" max="10759" width="6.42578125" style="26" customWidth="1"/>
    <col min="10760" max="10760" width="10.5703125" style="26" customWidth="1"/>
    <col min="10761" max="10761" width="7" style="26" customWidth="1"/>
    <col min="10762" max="10762" width="6.28515625" style="26" customWidth="1"/>
    <col min="10763" max="10763" width="6.5703125" style="26" customWidth="1"/>
    <col min="10764" max="10764" width="6" style="26" customWidth="1"/>
    <col min="10765" max="10765" width="8.42578125" style="26" customWidth="1"/>
    <col min="10766" max="10766" width="8.5703125" style="26" customWidth="1"/>
    <col min="10767" max="11008" width="9.140625" style="26"/>
    <col min="11009" max="11009" width="4.5703125" style="26" customWidth="1"/>
    <col min="11010" max="11010" width="42.7109375" style="26" customWidth="1"/>
    <col min="11011" max="11011" width="6.7109375" style="26" customWidth="1"/>
    <col min="11012" max="11012" width="6.140625" style="26" customWidth="1"/>
    <col min="11013" max="11015" width="6.42578125" style="26" customWidth="1"/>
    <col min="11016" max="11016" width="10.5703125" style="26" customWidth="1"/>
    <col min="11017" max="11017" width="7" style="26" customWidth="1"/>
    <col min="11018" max="11018" width="6.28515625" style="26" customWidth="1"/>
    <col min="11019" max="11019" width="6.5703125" style="26" customWidth="1"/>
    <col min="11020" max="11020" width="6" style="26" customWidth="1"/>
    <col min="11021" max="11021" width="8.42578125" style="26" customWidth="1"/>
    <col min="11022" max="11022" width="8.5703125" style="26" customWidth="1"/>
    <col min="11023" max="11264" width="9.140625" style="26"/>
    <col min="11265" max="11265" width="4.5703125" style="26" customWidth="1"/>
    <col min="11266" max="11266" width="42.7109375" style="26" customWidth="1"/>
    <col min="11267" max="11267" width="6.7109375" style="26" customWidth="1"/>
    <col min="11268" max="11268" width="6.140625" style="26" customWidth="1"/>
    <col min="11269" max="11271" width="6.42578125" style="26" customWidth="1"/>
    <col min="11272" max="11272" width="10.5703125" style="26" customWidth="1"/>
    <col min="11273" max="11273" width="7" style="26" customWidth="1"/>
    <col min="11274" max="11274" width="6.28515625" style="26" customWidth="1"/>
    <col min="11275" max="11275" width="6.5703125" style="26" customWidth="1"/>
    <col min="11276" max="11276" width="6" style="26" customWidth="1"/>
    <col min="11277" max="11277" width="8.42578125" style="26" customWidth="1"/>
    <col min="11278" max="11278" width="8.5703125" style="26" customWidth="1"/>
    <col min="11279" max="11520" width="9.140625" style="26"/>
    <col min="11521" max="11521" width="4.5703125" style="26" customWidth="1"/>
    <col min="11522" max="11522" width="42.7109375" style="26" customWidth="1"/>
    <col min="11523" max="11523" width="6.7109375" style="26" customWidth="1"/>
    <col min="11524" max="11524" width="6.140625" style="26" customWidth="1"/>
    <col min="11525" max="11527" width="6.42578125" style="26" customWidth="1"/>
    <col min="11528" max="11528" width="10.5703125" style="26" customWidth="1"/>
    <col min="11529" max="11529" width="7" style="26" customWidth="1"/>
    <col min="11530" max="11530" width="6.28515625" style="26" customWidth="1"/>
    <col min="11531" max="11531" width="6.5703125" style="26" customWidth="1"/>
    <col min="11532" max="11532" width="6" style="26" customWidth="1"/>
    <col min="11533" max="11533" width="8.42578125" style="26" customWidth="1"/>
    <col min="11534" max="11534" width="8.5703125" style="26" customWidth="1"/>
    <col min="11535" max="11776" width="9.140625" style="26"/>
    <col min="11777" max="11777" width="4.5703125" style="26" customWidth="1"/>
    <col min="11778" max="11778" width="42.7109375" style="26" customWidth="1"/>
    <col min="11779" max="11779" width="6.7109375" style="26" customWidth="1"/>
    <col min="11780" max="11780" width="6.140625" style="26" customWidth="1"/>
    <col min="11781" max="11783" width="6.42578125" style="26" customWidth="1"/>
    <col min="11784" max="11784" width="10.5703125" style="26" customWidth="1"/>
    <col min="11785" max="11785" width="7" style="26" customWidth="1"/>
    <col min="11786" max="11786" width="6.28515625" style="26" customWidth="1"/>
    <col min="11787" max="11787" width="6.5703125" style="26" customWidth="1"/>
    <col min="11788" max="11788" width="6" style="26" customWidth="1"/>
    <col min="11789" max="11789" width="8.42578125" style="26" customWidth="1"/>
    <col min="11790" max="11790" width="8.5703125" style="26" customWidth="1"/>
    <col min="11791" max="12032" width="9.140625" style="26"/>
    <col min="12033" max="12033" width="4.5703125" style="26" customWidth="1"/>
    <col min="12034" max="12034" width="42.7109375" style="26" customWidth="1"/>
    <col min="12035" max="12035" width="6.7109375" style="26" customWidth="1"/>
    <col min="12036" max="12036" width="6.140625" style="26" customWidth="1"/>
    <col min="12037" max="12039" width="6.42578125" style="26" customWidth="1"/>
    <col min="12040" max="12040" width="10.5703125" style="26" customWidth="1"/>
    <col min="12041" max="12041" width="7" style="26" customWidth="1"/>
    <col min="12042" max="12042" width="6.28515625" style="26" customWidth="1"/>
    <col min="12043" max="12043" width="6.5703125" style="26" customWidth="1"/>
    <col min="12044" max="12044" width="6" style="26" customWidth="1"/>
    <col min="12045" max="12045" width="8.42578125" style="26" customWidth="1"/>
    <col min="12046" max="12046" width="8.5703125" style="26" customWidth="1"/>
    <col min="12047" max="12288" width="9.140625" style="26"/>
    <col min="12289" max="12289" width="4.5703125" style="26" customWidth="1"/>
    <col min="12290" max="12290" width="42.7109375" style="26" customWidth="1"/>
    <col min="12291" max="12291" width="6.7109375" style="26" customWidth="1"/>
    <col min="12292" max="12292" width="6.140625" style="26" customWidth="1"/>
    <col min="12293" max="12295" width="6.42578125" style="26" customWidth="1"/>
    <col min="12296" max="12296" width="10.5703125" style="26" customWidth="1"/>
    <col min="12297" max="12297" width="7" style="26" customWidth="1"/>
    <col min="12298" max="12298" width="6.28515625" style="26" customWidth="1"/>
    <col min="12299" max="12299" width="6.5703125" style="26" customWidth="1"/>
    <col min="12300" max="12300" width="6" style="26" customWidth="1"/>
    <col min="12301" max="12301" width="8.42578125" style="26" customWidth="1"/>
    <col min="12302" max="12302" width="8.5703125" style="26" customWidth="1"/>
    <col min="12303" max="12544" width="9.140625" style="26"/>
    <col min="12545" max="12545" width="4.5703125" style="26" customWidth="1"/>
    <col min="12546" max="12546" width="42.7109375" style="26" customWidth="1"/>
    <col min="12547" max="12547" width="6.7109375" style="26" customWidth="1"/>
    <col min="12548" max="12548" width="6.140625" style="26" customWidth="1"/>
    <col min="12549" max="12551" width="6.42578125" style="26" customWidth="1"/>
    <col min="12552" max="12552" width="10.5703125" style="26" customWidth="1"/>
    <col min="12553" max="12553" width="7" style="26" customWidth="1"/>
    <col min="12554" max="12554" width="6.28515625" style="26" customWidth="1"/>
    <col min="12555" max="12555" width="6.5703125" style="26" customWidth="1"/>
    <col min="12556" max="12556" width="6" style="26" customWidth="1"/>
    <col min="12557" max="12557" width="8.42578125" style="26" customWidth="1"/>
    <col min="12558" max="12558" width="8.5703125" style="26" customWidth="1"/>
    <col min="12559" max="12800" width="9.140625" style="26"/>
    <col min="12801" max="12801" width="4.5703125" style="26" customWidth="1"/>
    <col min="12802" max="12802" width="42.7109375" style="26" customWidth="1"/>
    <col min="12803" max="12803" width="6.7109375" style="26" customWidth="1"/>
    <col min="12804" max="12804" width="6.140625" style="26" customWidth="1"/>
    <col min="12805" max="12807" width="6.42578125" style="26" customWidth="1"/>
    <col min="12808" max="12808" width="10.5703125" style="26" customWidth="1"/>
    <col min="12809" max="12809" width="7" style="26" customWidth="1"/>
    <col min="12810" max="12810" width="6.28515625" style="26" customWidth="1"/>
    <col min="12811" max="12811" width="6.5703125" style="26" customWidth="1"/>
    <col min="12812" max="12812" width="6" style="26" customWidth="1"/>
    <col min="12813" max="12813" width="8.42578125" style="26" customWidth="1"/>
    <col min="12814" max="12814" width="8.5703125" style="26" customWidth="1"/>
    <col min="12815" max="13056" width="9.140625" style="26"/>
    <col min="13057" max="13057" width="4.5703125" style="26" customWidth="1"/>
    <col min="13058" max="13058" width="42.7109375" style="26" customWidth="1"/>
    <col min="13059" max="13059" width="6.7109375" style="26" customWidth="1"/>
    <col min="13060" max="13060" width="6.140625" style="26" customWidth="1"/>
    <col min="13061" max="13063" width="6.42578125" style="26" customWidth="1"/>
    <col min="13064" max="13064" width="10.5703125" style="26" customWidth="1"/>
    <col min="13065" max="13065" width="7" style="26" customWidth="1"/>
    <col min="13066" max="13066" width="6.28515625" style="26" customWidth="1"/>
    <col min="13067" max="13067" width="6.5703125" style="26" customWidth="1"/>
    <col min="13068" max="13068" width="6" style="26" customWidth="1"/>
    <col min="13069" max="13069" width="8.42578125" style="26" customWidth="1"/>
    <col min="13070" max="13070" width="8.5703125" style="26" customWidth="1"/>
    <col min="13071" max="13312" width="9.140625" style="26"/>
    <col min="13313" max="13313" width="4.5703125" style="26" customWidth="1"/>
    <col min="13314" max="13314" width="42.7109375" style="26" customWidth="1"/>
    <col min="13315" max="13315" width="6.7109375" style="26" customWidth="1"/>
    <col min="13316" max="13316" width="6.140625" style="26" customWidth="1"/>
    <col min="13317" max="13319" width="6.42578125" style="26" customWidth="1"/>
    <col min="13320" max="13320" width="10.5703125" style="26" customWidth="1"/>
    <col min="13321" max="13321" width="7" style="26" customWidth="1"/>
    <col min="13322" max="13322" width="6.28515625" style="26" customWidth="1"/>
    <col min="13323" max="13323" width="6.5703125" style="26" customWidth="1"/>
    <col min="13324" max="13324" width="6" style="26" customWidth="1"/>
    <col min="13325" max="13325" width="8.42578125" style="26" customWidth="1"/>
    <col min="13326" max="13326" width="8.5703125" style="26" customWidth="1"/>
    <col min="13327" max="13568" width="9.140625" style="26"/>
    <col min="13569" max="13569" width="4.5703125" style="26" customWidth="1"/>
    <col min="13570" max="13570" width="42.7109375" style="26" customWidth="1"/>
    <col min="13571" max="13571" width="6.7109375" style="26" customWidth="1"/>
    <col min="13572" max="13572" width="6.140625" style="26" customWidth="1"/>
    <col min="13573" max="13575" width="6.42578125" style="26" customWidth="1"/>
    <col min="13576" max="13576" width="10.5703125" style="26" customWidth="1"/>
    <col min="13577" max="13577" width="7" style="26" customWidth="1"/>
    <col min="13578" max="13578" width="6.28515625" style="26" customWidth="1"/>
    <col min="13579" max="13579" width="6.5703125" style="26" customWidth="1"/>
    <col min="13580" max="13580" width="6" style="26" customWidth="1"/>
    <col min="13581" max="13581" width="8.42578125" style="26" customWidth="1"/>
    <col min="13582" max="13582" width="8.5703125" style="26" customWidth="1"/>
    <col min="13583" max="13824" width="9.140625" style="26"/>
    <col min="13825" max="13825" width="4.5703125" style="26" customWidth="1"/>
    <col min="13826" max="13826" width="42.7109375" style="26" customWidth="1"/>
    <col min="13827" max="13827" width="6.7109375" style="26" customWidth="1"/>
    <col min="13828" max="13828" width="6.140625" style="26" customWidth="1"/>
    <col min="13829" max="13831" width="6.42578125" style="26" customWidth="1"/>
    <col min="13832" max="13832" width="10.5703125" style="26" customWidth="1"/>
    <col min="13833" max="13833" width="7" style="26" customWidth="1"/>
    <col min="13834" max="13834" width="6.28515625" style="26" customWidth="1"/>
    <col min="13835" max="13835" width="6.5703125" style="26" customWidth="1"/>
    <col min="13836" max="13836" width="6" style="26" customWidth="1"/>
    <col min="13837" max="13837" width="8.42578125" style="26" customWidth="1"/>
    <col min="13838" max="13838" width="8.5703125" style="26" customWidth="1"/>
    <col min="13839" max="14080" width="9.140625" style="26"/>
    <col min="14081" max="14081" width="4.5703125" style="26" customWidth="1"/>
    <col min="14082" max="14082" width="42.7109375" style="26" customWidth="1"/>
    <col min="14083" max="14083" width="6.7109375" style="26" customWidth="1"/>
    <col min="14084" max="14084" width="6.140625" style="26" customWidth="1"/>
    <col min="14085" max="14087" width="6.42578125" style="26" customWidth="1"/>
    <col min="14088" max="14088" width="10.5703125" style="26" customWidth="1"/>
    <col min="14089" max="14089" width="7" style="26" customWidth="1"/>
    <col min="14090" max="14090" width="6.28515625" style="26" customWidth="1"/>
    <col min="14091" max="14091" width="6.5703125" style="26" customWidth="1"/>
    <col min="14092" max="14092" width="6" style="26" customWidth="1"/>
    <col min="14093" max="14093" width="8.42578125" style="26" customWidth="1"/>
    <col min="14094" max="14094" width="8.5703125" style="26" customWidth="1"/>
    <col min="14095" max="14336" width="9.140625" style="26"/>
    <col min="14337" max="14337" width="4.5703125" style="26" customWidth="1"/>
    <col min="14338" max="14338" width="42.7109375" style="26" customWidth="1"/>
    <col min="14339" max="14339" width="6.7109375" style="26" customWidth="1"/>
    <col min="14340" max="14340" width="6.140625" style="26" customWidth="1"/>
    <col min="14341" max="14343" width="6.42578125" style="26" customWidth="1"/>
    <col min="14344" max="14344" width="10.5703125" style="26" customWidth="1"/>
    <col min="14345" max="14345" width="7" style="26" customWidth="1"/>
    <col min="14346" max="14346" width="6.28515625" style="26" customWidth="1"/>
    <col min="14347" max="14347" width="6.5703125" style="26" customWidth="1"/>
    <col min="14348" max="14348" width="6" style="26" customWidth="1"/>
    <col min="14349" max="14349" width="8.42578125" style="26" customWidth="1"/>
    <col min="14350" max="14350" width="8.5703125" style="26" customWidth="1"/>
    <col min="14351" max="14592" width="9.140625" style="26"/>
    <col min="14593" max="14593" width="4.5703125" style="26" customWidth="1"/>
    <col min="14594" max="14594" width="42.7109375" style="26" customWidth="1"/>
    <col min="14595" max="14595" width="6.7109375" style="26" customWidth="1"/>
    <col min="14596" max="14596" width="6.140625" style="26" customWidth="1"/>
    <col min="14597" max="14599" width="6.42578125" style="26" customWidth="1"/>
    <col min="14600" max="14600" width="10.5703125" style="26" customWidth="1"/>
    <col min="14601" max="14601" width="7" style="26" customWidth="1"/>
    <col min="14602" max="14602" width="6.28515625" style="26" customWidth="1"/>
    <col min="14603" max="14603" width="6.5703125" style="26" customWidth="1"/>
    <col min="14604" max="14604" width="6" style="26" customWidth="1"/>
    <col min="14605" max="14605" width="8.42578125" style="26" customWidth="1"/>
    <col min="14606" max="14606" width="8.5703125" style="26" customWidth="1"/>
    <col min="14607" max="14848" width="9.140625" style="26"/>
    <col min="14849" max="14849" width="4.5703125" style="26" customWidth="1"/>
    <col min="14850" max="14850" width="42.7109375" style="26" customWidth="1"/>
    <col min="14851" max="14851" width="6.7109375" style="26" customWidth="1"/>
    <col min="14852" max="14852" width="6.140625" style="26" customWidth="1"/>
    <col min="14853" max="14855" width="6.42578125" style="26" customWidth="1"/>
    <col min="14856" max="14856" width="10.5703125" style="26" customWidth="1"/>
    <col min="14857" max="14857" width="7" style="26" customWidth="1"/>
    <col min="14858" max="14858" width="6.28515625" style="26" customWidth="1"/>
    <col min="14859" max="14859" width="6.5703125" style="26" customWidth="1"/>
    <col min="14860" max="14860" width="6" style="26" customWidth="1"/>
    <col min="14861" max="14861" width="8.42578125" style="26" customWidth="1"/>
    <col min="14862" max="14862" width="8.5703125" style="26" customWidth="1"/>
    <col min="14863" max="15104" width="9.140625" style="26"/>
    <col min="15105" max="15105" width="4.5703125" style="26" customWidth="1"/>
    <col min="15106" max="15106" width="42.7109375" style="26" customWidth="1"/>
    <col min="15107" max="15107" width="6.7109375" style="26" customWidth="1"/>
    <col min="15108" max="15108" width="6.140625" style="26" customWidth="1"/>
    <col min="15109" max="15111" width="6.42578125" style="26" customWidth="1"/>
    <col min="15112" max="15112" width="10.5703125" style="26" customWidth="1"/>
    <col min="15113" max="15113" width="7" style="26" customWidth="1"/>
    <col min="15114" max="15114" width="6.28515625" style="26" customWidth="1"/>
    <col min="15115" max="15115" width="6.5703125" style="26" customWidth="1"/>
    <col min="15116" max="15116" width="6" style="26" customWidth="1"/>
    <col min="15117" max="15117" width="8.42578125" style="26" customWidth="1"/>
    <col min="15118" max="15118" width="8.5703125" style="26" customWidth="1"/>
    <col min="15119" max="15360" width="9.140625" style="26"/>
    <col min="15361" max="15361" width="4.5703125" style="26" customWidth="1"/>
    <col min="15362" max="15362" width="42.7109375" style="26" customWidth="1"/>
    <col min="15363" max="15363" width="6.7109375" style="26" customWidth="1"/>
    <col min="15364" max="15364" width="6.140625" style="26" customWidth="1"/>
    <col min="15365" max="15367" width="6.42578125" style="26" customWidth="1"/>
    <col min="15368" max="15368" width="10.5703125" style="26" customWidth="1"/>
    <col min="15369" max="15369" width="7" style="26" customWidth="1"/>
    <col min="15370" max="15370" width="6.28515625" style="26" customWidth="1"/>
    <col min="15371" max="15371" width="6.5703125" style="26" customWidth="1"/>
    <col min="15372" max="15372" width="6" style="26" customWidth="1"/>
    <col min="15373" max="15373" width="8.42578125" style="26" customWidth="1"/>
    <col min="15374" max="15374" width="8.5703125" style="26" customWidth="1"/>
    <col min="15375" max="15616" width="9.140625" style="26"/>
    <col min="15617" max="15617" width="4.5703125" style="26" customWidth="1"/>
    <col min="15618" max="15618" width="42.7109375" style="26" customWidth="1"/>
    <col min="15619" max="15619" width="6.7109375" style="26" customWidth="1"/>
    <col min="15620" max="15620" width="6.140625" style="26" customWidth="1"/>
    <col min="15621" max="15623" width="6.42578125" style="26" customWidth="1"/>
    <col min="15624" max="15624" width="10.5703125" style="26" customWidth="1"/>
    <col min="15625" max="15625" width="7" style="26" customWidth="1"/>
    <col min="15626" max="15626" width="6.28515625" style="26" customWidth="1"/>
    <col min="15627" max="15627" width="6.5703125" style="26" customWidth="1"/>
    <col min="15628" max="15628" width="6" style="26" customWidth="1"/>
    <col min="15629" max="15629" width="8.42578125" style="26" customWidth="1"/>
    <col min="15630" max="15630" width="8.5703125" style="26" customWidth="1"/>
    <col min="15631" max="15872" width="9.140625" style="26"/>
    <col min="15873" max="15873" width="4.5703125" style="26" customWidth="1"/>
    <col min="15874" max="15874" width="42.7109375" style="26" customWidth="1"/>
    <col min="15875" max="15875" width="6.7109375" style="26" customWidth="1"/>
    <col min="15876" max="15876" width="6.140625" style="26" customWidth="1"/>
    <col min="15877" max="15879" width="6.42578125" style="26" customWidth="1"/>
    <col min="15880" max="15880" width="10.5703125" style="26" customWidth="1"/>
    <col min="15881" max="15881" width="7" style="26" customWidth="1"/>
    <col min="15882" max="15882" width="6.28515625" style="26" customWidth="1"/>
    <col min="15883" max="15883" width="6.5703125" style="26" customWidth="1"/>
    <col min="15884" max="15884" width="6" style="26" customWidth="1"/>
    <col min="15885" max="15885" width="8.42578125" style="26" customWidth="1"/>
    <col min="15886" max="15886" width="8.5703125" style="26" customWidth="1"/>
    <col min="15887" max="16128" width="9.140625" style="26"/>
    <col min="16129" max="16129" width="4.5703125" style="26" customWidth="1"/>
    <col min="16130" max="16130" width="42.7109375" style="26" customWidth="1"/>
    <col min="16131" max="16131" width="6.7109375" style="26" customWidth="1"/>
    <col min="16132" max="16132" width="6.140625" style="26" customWidth="1"/>
    <col min="16133" max="16135" width="6.42578125" style="26" customWidth="1"/>
    <col min="16136" max="16136" width="10.5703125" style="26" customWidth="1"/>
    <col min="16137" max="16137" width="7" style="26" customWidth="1"/>
    <col min="16138" max="16138" width="6.28515625" style="26" customWidth="1"/>
    <col min="16139" max="16139" width="6.5703125" style="26" customWidth="1"/>
    <col min="16140" max="16140" width="6" style="26" customWidth="1"/>
    <col min="16141" max="16141" width="8.42578125" style="26" customWidth="1"/>
    <col min="16142" max="16142" width="8.5703125" style="26" customWidth="1"/>
    <col min="16143" max="16384" width="9.140625" style="26"/>
  </cols>
  <sheetData>
    <row r="1" spans="1:18" ht="15" customHeight="1" x14ac:dyDescent="0.25">
      <c r="A1" s="248" t="s">
        <v>7667</v>
      </c>
      <c r="B1" s="248"/>
      <c r="C1" s="248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8" ht="9.75" hidden="1" customHeight="1" x14ac:dyDescent="0.2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8" ht="15" customHeight="1" x14ac:dyDescent="0.25">
      <c r="A3" s="272" t="s">
        <v>7668</v>
      </c>
      <c r="B3" s="272"/>
      <c r="C3" s="272"/>
      <c r="D3" s="81"/>
      <c r="E3" s="81"/>
      <c r="F3" s="81"/>
      <c r="G3" s="81"/>
      <c r="H3" s="81"/>
      <c r="I3" s="81"/>
      <c r="J3" s="81"/>
      <c r="K3" s="81"/>
      <c r="L3" s="81"/>
      <c r="M3" s="81"/>
      <c r="N3" s="70"/>
      <c r="O3" s="71"/>
      <c r="P3" s="71"/>
      <c r="Q3" s="40"/>
      <c r="R3" s="40"/>
    </row>
    <row r="4" spans="1:18" s="34" customFormat="1" x14ac:dyDescent="0.2">
      <c r="A4" s="270" t="s">
        <v>7669</v>
      </c>
      <c r="B4" s="271"/>
      <c r="C4" s="171">
        <v>2022</v>
      </c>
      <c r="D4" s="74"/>
    </row>
    <row r="5" spans="1:18" s="34" customFormat="1" x14ac:dyDescent="0.25">
      <c r="A5" s="176" t="s">
        <v>7593</v>
      </c>
      <c r="B5" s="179" t="s">
        <v>7702</v>
      </c>
      <c r="C5" s="174">
        <v>82855</v>
      </c>
      <c r="D5"/>
      <c r="E5"/>
      <c r="F5" s="3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34" customFormat="1" x14ac:dyDescent="0.25">
      <c r="A6" s="177" t="s">
        <v>7594</v>
      </c>
      <c r="B6" s="180" t="s">
        <v>7627</v>
      </c>
      <c r="C6" s="175">
        <v>49262</v>
      </c>
      <c r="D6"/>
      <c r="E6"/>
      <c r="F6" s="35"/>
      <c r="G6" s="26"/>
      <c r="H6" s="38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s="34" customFormat="1" x14ac:dyDescent="0.25">
      <c r="A7" s="177" t="s">
        <v>7595</v>
      </c>
      <c r="B7" s="180" t="s">
        <v>7672</v>
      </c>
      <c r="C7" s="175">
        <v>38069</v>
      </c>
      <c r="D7"/>
      <c r="E7"/>
      <c r="F7" s="3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s="34" customFormat="1" x14ac:dyDescent="0.25">
      <c r="A8" s="177" t="s">
        <v>7597</v>
      </c>
      <c r="B8" s="180" t="s">
        <v>7674</v>
      </c>
      <c r="C8" s="175">
        <v>35748</v>
      </c>
      <c r="D8"/>
      <c r="E8"/>
      <c r="F8" s="3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s="34" customFormat="1" x14ac:dyDescent="0.25">
      <c r="A9" s="177" t="s">
        <v>7620</v>
      </c>
      <c r="B9" s="180" t="s">
        <v>7602</v>
      </c>
      <c r="C9" s="175">
        <v>32627</v>
      </c>
      <c r="D9"/>
      <c r="E9"/>
      <c r="F9" s="3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34" customFormat="1" x14ac:dyDescent="0.25">
      <c r="A10" s="177" t="s">
        <v>7621</v>
      </c>
      <c r="B10" s="180" t="s">
        <v>7596</v>
      </c>
      <c r="C10" s="175">
        <v>26367</v>
      </c>
      <c r="D10"/>
      <c r="E10"/>
      <c r="F10" s="3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34" customFormat="1" x14ac:dyDescent="0.25">
      <c r="A11" s="177" t="s">
        <v>7600</v>
      </c>
      <c r="B11" s="180" t="s">
        <v>7706</v>
      </c>
      <c r="C11" s="175">
        <v>24000</v>
      </c>
      <c r="D11"/>
      <c r="E11"/>
      <c r="F11" s="3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34" customFormat="1" x14ac:dyDescent="0.25">
      <c r="A12" s="177" t="s">
        <v>7601</v>
      </c>
      <c r="B12" s="180" t="s">
        <v>7607</v>
      </c>
      <c r="C12" s="175">
        <v>18200</v>
      </c>
      <c r="D12"/>
      <c r="E12"/>
      <c r="F12" s="3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34" customFormat="1" x14ac:dyDescent="0.25">
      <c r="A13" s="177" t="s">
        <v>7603</v>
      </c>
      <c r="B13" s="180" t="s">
        <v>7625</v>
      </c>
      <c r="C13" s="175">
        <v>16504</v>
      </c>
      <c r="D13"/>
      <c r="E13"/>
      <c r="F13" s="3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34" customFormat="1" x14ac:dyDescent="0.25">
      <c r="A14" s="177" t="s">
        <v>7622</v>
      </c>
      <c r="B14" s="180" t="s">
        <v>7599</v>
      </c>
      <c r="C14" s="175">
        <v>16300</v>
      </c>
      <c r="D14"/>
      <c r="E14"/>
      <c r="F14" s="3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34" customFormat="1" x14ac:dyDescent="0.25">
      <c r="A15" s="177" t="s">
        <v>7623</v>
      </c>
      <c r="B15" s="164" t="s">
        <v>7626</v>
      </c>
      <c r="C15" s="175">
        <v>15362</v>
      </c>
      <c r="D15"/>
      <c r="E15"/>
      <c r="F15" s="3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34" customFormat="1" x14ac:dyDescent="0.25">
      <c r="A16" s="177" t="s">
        <v>7604</v>
      </c>
      <c r="B16" s="180" t="s">
        <v>7673</v>
      </c>
      <c r="C16" s="175">
        <v>13764</v>
      </c>
      <c r="D16"/>
      <c r="E16"/>
      <c r="F16" s="3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40" s="34" customFormat="1" x14ac:dyDescent="0.25">
      <c r="A17" s="177" t="s">
        <v>7605</v>
      </c>
      <c r="B17" s="180" t="s">
        <v>7609</v>
      </c>
      <c r="C17" s="175">
        <v>12312</v>
      </c>
      <c r="D17"/>
      <c r="E17"/>
      <c r="F17" s="3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40" s="34" customFormat="1" x14ac:dyDescent="0.25">
      <c r="A18" s="177" t="s">
        <v>7606</v>
      </c>
      <c r="B18" s="180" t="s">
        <v>7598</v>
      </c>
      <c r="C18" s="175">
        <v>12000</v>
      </c>
      <c r="D18"/>
      <c r="E1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40" s="34" customFormat="1" ht="15" customHeight="1" x14ac:dyDescent="0.25">
      <c r="A19" s="177" t="s">
        <v>7608</v>
      </c>
      <c r="B19" s="180" t="s">
        <v>7718</v>
      </c>
      <c r="C19" s="175">
        <v>11938</v>
      </c>
      <c r="D19"/>
      <c r="E19"/>
      <c r="F19" s="3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40" s="34" customFormat="1" x14ac:dyDescent="0.25">
      <c r="A20" s="177" t="s">
        <v>7610</v>
      </c>
      <c r="B20" s="180" t="s">
        <v>7704</v>
      </c>
      <c r="C20" s="175">
        <v>9383</v>
      </c>
      <c r="D20"/>
      <c r="E20"/>
      <c r="F20" s="3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40" s="34" customFormat="1" x14ac:dyDescent="0.25">
      <c r="A21" s="177" t="s">
        <v>7611</v>
      </c>
      <c r="B21" s="180" t="s">
        <v>7700</v>
      </c>
      <c r="C21" s="175">
        <v>9263</v>
      </c>
      <c r="D21"/>
      <c r="E21"/>
      <c r="F21" s="3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40" s="34" customFormat="1" x14ac:dyDescent="0.25">
      <c r="A22" s="177" t="s">
        <v>7612</v>
      </c>
      <c r="B22" s="180" t="s">
        <v>7628</v>
      </c>
      <c r="C22" s="175">
        <v>3275</v>
      </c>
      <c r="D22"/>
      <c r="E2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40" s="34" customFormat="1" x14ac:dyDescent="0.25">
      <c r="A23" s="177" t="s">
        <v>7613</v>
      </c>
      <c r="B23" s="180" t="s">
        <v>7676</v>
      </c>
      <c r="C23" s="175">
        <v>3120</v>
      </c>
      <c r="D23"/>
      <c r="E23"/>
      <c r="F23" s="3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40" s="34" customFormat="1" x14ac:dyDescent="0.25">
      <c r="A24" s="177" t="s">
        <v>7614</v>
      </c>
      <c r="B24" s="180" t="s">
        <v>7675</v>
      </c>
      <c r="C24" s="175">
        <v>1836</v>
      </c>
      <c r="D24"/>
      <c r="E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40" s="34" customFormat="1" x14ac:dyDescent="0.25">
      <c r="A25" s="177" t="s">
        <v>7615</v>
      </c>
      <c r="B25" s="180" t="s">
        <v>7677</v>
      </c>
      <c r="C25" s="175">
        <v>800</v>
      </c>
      <c r="D25"/>
      <c r="E25"/>
      <c r="F25" s="3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40" s="34" customFormat="1" x14ac:dyDescent="0.25">
      <c r="A26" s="177" t="s">
        <v>7616</v>
      </c>
      <c r="B26" s="180" t="s">
        <v>7708</v>
      </c>
      <c r="C26" s="175">
        <v>740</v>
      </c>
      <c r="D26"/>
      <c r="E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40" s="48" customFormat="1" x14ac:dyDescent="0.25">
      <c r="A27" s="177" t="s">
        <v>7617</v>
      </c>
      <c r="B27" s="239" t="s">
        <v>7736</v>
      </c>
      <c r="C27" s="175">
        <v>434</v>
      </c>
      <c r="D27"/>
      <c r="E27"/>
    </row>
    <row r="28" spans="1:40" s="34" customFormat="1" x14ac:dyDescent="0.25">
      <c r="A28" s="177" t="s">
        <v>7719</v>
      </c>
      <c r="B28" s="180" t="s">
        <v>7678</v>
      </c>
      <c r="C28" s="156" t="s">
        <v>831</v>
      </c>
      <c r="D28"/>
      <c r="E28"/>
      <c r="F28" s="47"/>
      <c r="G28" s="47"/>
      <c r="H28" s="47"/>
      <c r="I28" s="47"/>
      <c r="J28" s="47"/>
      <c r="K28" s="47"/>
      <c r="L28" s="47"/>
      <c r="M28" s="47"/>
      <c r="N28" s="72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40" x14ac:dyDescent="0.25">
      <c r="A29" s="177" t="s">
        <v>7719</v>
      </c>
      <c r="B29" s="180" t="s">
        <v>7703</v>
      </c>
      <c r="C29" s="156" t="s">
        <v>831</v>
      </c>
      <c r="D29"/>
      <c r="E2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40" s="44" customFormat="1" x14ac:dyDescent="0.25">
      <c r="A30" s="177" t="s">
        <v>7719</v>
      </c>
      <c r="B30" s="180" t="s">
        <v>7701</v>
      </c>
      <c r="C30" s="156" t="s">
        <v>831</v>
      </c>
      <c r="D30"/>
      <c r="E30"/>
      <c r="F30" s="78"/>
      <c r="G30" s="78"/>
      <c r="H30" s="78"/>
      <c r="I30" s="78"/>
      <c r="J30" s="78"/>
      <c r="K30" s="78"/>
      <c r="L30" s="78"/>
      <c r="M30" s="77"/>
      <c r="N30" s="46"/>
    </row>
    <row r="31" spans="1:40" s="44" customFormat="1" ht="15.75" thickBot="1" x14ac:dyDescent="0.3">
      <c r="A31" s="177" t="s">
        <v>7719</v>
      </c>
      <c r="B31" s="180" t="s">
        <v>7714</v>
      </c>
      <c r="C31" s="156" t="s">
        <v>831</v>
      </c>
      <c r="D31"/>
      <c r="E31"/>
      <c r="F31" s="78"/>
      <c r="G31" s="78"/>
      <c r="H31" s="78"/>
      <c r="I31" s="78"/>
      <c r="J31" s="78"/>
      <c r="K31" s="78"/>
      <c r="L31" s="78"/>
      <c r="M31" s="77"/>
      <c r="N31" s="46"/>
      <c r="Q31" s="44" t="s">
        <v>7624</v>
      </c>
      <c r="R31" s="44" t="s">
        <v>7624</v>
      </c>
      <c r="S31" s="44" t="s">
        <v>7624</v>
      </c>
      <c r="T31" s="44" t="s">
        <v>7624</v>
      </c>
      <c r="U31" s="44" t="s">
        <v>7624</v>
      </c>
      <c r="V31" s="44" t="s">
        <v>7624</v>
      </c>
      <c r="W31" s="44" t="s">
        <v>7624</v>
      </c>
      <c r="X31" s="44" t="s">
        <v>7624</v>
      </c>
      <c r="Y31" s="44" t="s">
        <v>7624</v>
      </c>
      <c r="Z31" s="44" t="s">
        <v>7624</v>
      </c>
      <c r="AA31" s="44" t="s">
        <v>7624</v>
      </c>
      <c r="AB31" s="44" t="s">
        <v>7624</v>
      </c>
    </row>
    <row r="32" spans="1:40" s="45" customFormat="1" x14ac:dyDescent="0.25">
      <c r="A32" s="178" t="s">
        <v>7719</v>
      </c>
      <c r="B32" s="181" t="s">
        <v>7709</v>
      </c>
      <c r="C32" s="157" t="s">
        <v>831</v>
      </c>
      <c r="D32"/>
      <c r="E32"/>
      <c r="F32" s="47"/>
      <c r="G32" s="47"/>
      <c r="H32" s="47"/>
      <c r="I32" s="47"/>
      <c r="J32" s="47"/>
      <c r="K32" s="47"/>
      <c r="L32" s="47"/>
      <c r="M32" s="4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256" s="37" customFormat="1" ht="16.5" customHeight="1" x14ac:dyDescent="0.2">
      <c r="A33" s="166"/>
      <c r="B33" s="167"/>
      <c r="C33" s="16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4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x14ac:dyDescent="0.25">
      <c r="A34" s="169"/>
      <c r="B34" s="169"/>
      <c r="C34" s="170"/>
      <c r="F34" s="78"/>
      <c r="G34" s="78"/>
      <c r="H34" s="78"/>
      <c r="I34" s="78"/>
      <c r="J34" s="78"/>
      <c r="K34" s="78"/>
      <c r="L34" s="78"/>
      <c r="M34" s="78"/>
      <c r="N34" s="43"/>
    </row>
    <row r="36" spans="1:256" x14ac:dyDescent="0.25">
      <c r="A36" s="36"/>
      <c r="C36" s="47"/>
      <c r="N36" s="38"/>
      <c r="O36" s="26"/>
      <c r="P36" s="35"/>
    </row>
    <row r="37" spans="1:256" x14ac:dyDescent="0.2">
      <c r="A37" s="3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43"/>
    </row>
    <row r="38" spans="1:256" x14ac:dyDescent="0.2">
      <c r="A38" s="3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43"/>
    </row>
    <row r="39" spans="1:256" x14ac:dyDescent="0.2">
      <c r="A39" s="36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43"/>
    </row>
    <row r="40" spans="1:256" x14ac:dyDescent="0.2">
      <c r="A40" s="36"/>
      <c r="B40" s="39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43"/>
    </row>
    <row r="41" spans="1:256" x14ac:dyDescent="0.2">
      <c r="A41" s="36"/>
      <c r="B41" s="39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43"/>
    </row>
  </sheetData>
  <mergeCells count="4">
    <mergeCell ref="A2:N2"/>
    <mergeCell ref="A4:B4"/>
    <mergeCell ref="A3:C3"/>
    <mergeCell ref="A1:C1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C1"/>
    </sheetView>
  </sheetViews>
  <sheetFormatPr defaultRowHeight="15" x14ac:dyDescent="0.25"/>
  <cols>
    <col min="1" max="1" width="8.42578125" customWidth="1"/>
    <col min="2" max="2" width="110.7109375" customWidth="1"/>
    <col min="3" max="3" width="10.7109375" customWidth="1"/>
  </cols>
  <sheetData>
    <row r="1" spans="1:6" x14ac:dyDescent="0.25">
      <c r="A1" s="248" t="s">
        <v>7667</v>
      </c>
      <c r="B1" s="248"/>
      <c r="C1" s="248"/>
    </row>
    <row r="2" spans="1:6" ht="15" customHeight="1" x14ac:dyDescent="0.25">
      <c r="A2" s="275" t="s">
        <v>7720</v>
      </c>
      <c r="B2" s="275"/>
      <c r="C2" s="275"/>
      <c r="D2" s="188"/>
      <c r="E2" s="188"/>
      <c r="F2" s="189"/>
    </row>
    <row r="3" spans="1:6" x14ac:dyDescent="0.25">
      <c r="A3" s="273" t="s">
        <v>7669</v>
      </c>
      <c r="B3" s="274"/>
      <c r="C3" s="182" t="s">
        <v>7734</v>
      </c>
      <c r="E3" s="35"/>
      <c r="F3" s="35"/>
    </row>
    <row r="4" spans="1:6" x14ac:dyDescent="0.25">
      <c r="A4" s="176" t="s">
        <v>7593</v>
      </c>
      <c r="B4" s="173" t="s">
        <v>7598</v>
      </c>
      <c r="C4" s="184">
        <v>116.5</v>
      </c>
      <c r="E4" s="35"/>
      <c r="F4" s="35"/>
    </row>
    <row r="5" spans="1:6" x14ac:dyDescent="0.25">
      <c r="A5" s="177" t="s">
        <v>7594</v>
      </c>
      <c r="B5" s="172" t="s">
        <v>7718</v>
      </c>
      <c r="C5" s="185">
        <v>97.1</v>
      </c>
      <c r="E5" s="35"/>
      <c r="F5" s="35"/>
    </row>
    <row r="6" spans="1:6" x14ac:dyDescent="0.25">
      <c r="A6" s="177" t="s">
        <v>7595</v>
      </c>
      <c r="B6" s="158" t="s">
        <v>7707</v>
      </c>
      <c r="C6" s="185">
        <v>96.5</v>
      </c>
      <c r="E6" s="34"/>
      <c r="F6" s="35"/>
    </row>
    <row r="7" spans="1:6" x14ac:dyDescent="0.25">
      <c r="A7" s="177" t="s">
        <v>7597</v>
      </c>
      <c r="B7" s="158" t="s">
        <v>7673</v>
      </c>
      <c r="C7" s="185">
        <v>96.1</v>
      </c>
      <c r="E7" s="35"/>
      <c r="F7" s="35"/>
    </row>
    <row r="8" spans="1:6" x14ac:dyDescent="0.25">
      <c r="A8" s="177" t="s">
        <v>7620</v>
      </c>
      <c r="B8" s="172" t="s">
        <v>7672</v>
      </c>
      <c r="C8" s="185">
        <v>94.7</v>
      </c>
      <c r="E8" s="35"/>
      <c r="F8" s="35"/>
    </row>
    <row r="9" spans="1:6" x14ac:dyDescent="0.25">
      <c r="A9" s="177" t="s">
        <v>7621</v>
      </c>
      <c r="B9" s="158" t="s">
        <v>7607</v>
      </c>
      <c r="C9" s="185">
        <v>92.4</v>
      </c>
      <c r="E9" s="35"/>
      <c r="F9" s="35"/>
    </row>
    <row r="10" spans="1:6" x14ac:dyDescent="0.25">
      <c r="A10" s="177" t="s">
        <v>7600</v>
      </c>
      <c r="B10" s="158" t="s">
        <v>7599</v>
      </c>
      <c r="C10" s="185">
        <v>87.6</v>
      </c>
      <c r="E10" s="35"/>
      <c r="F10" s="35"/>
    </row>
    <row r="11" spans="1:6" x14ac:dyDescent="0.25">
      <c r="A11" s="177" t="s">
        <v>7601</v>
      </c>
      <c r="B11" s="158" t="s">
        <v>7596</v>
      </c>
      <c r="C11" s="185">
        <v>84.7</v>
      </c>
      <c r="E11" s="35"/>
      <c r="F11" s="35"/>
    </row>
    <row r="12" spans="1:6" x14ac:dyDescent="0.25">
      <c r="A12" s="177" t="s">
        <v>7629</v>
      </c>
      <c r="B12" s="158" t="s">
        <v>7702</v>
      </c>
      <c r="C12" s="185">
        <v>82.2</v>
      </c>
      <c r="E12" s="35"/>
      <c r="F12" s="35"/>
    </row>
    <row r="13" spans="1:6" x14ac:dyDescent="0.25">
      <c r="A13" s="177" t="s">
        <v>7629</v>
      </c>
      <c r="B13" s="158" t="s">
        <v>7708</v>
      </c>
      <c r="C13" s="185">
        <v>82.2</v>
      </c>
      <c r="E13" s="35"/>
      <c r="F13" s="35"/>
    </row>
    <row r="14" spans="1:6" x14ac:dyDescent="0.25">
      <c r="A14" s="177" t="s">
        <v>7623</v>
      </c>
      <c r="B14" s="172" t="s">
        <v>7675</v>
      </c>
      <c r="C14" s="185">
        <v>82</v>
      </c>
      <c r="E14" s="35"/>
      <c r="F14" s="35"/>
    </row>
    <row r="15" spans="1:6" x14ac:dyDescent="0.25">
      <c r="A15" s="177" t="s">
        <v>7604</v>
      </c>
      <c r="B15" s="158" t="s">
        <v>7628</v>
      </c>
      <c r="C15" s="185">
        <v>80.900000000000006</v>
      </c>
      <c r="E15" s="35"/>
      <c r="F15" s="35"/>
    </row>
    <row r="16" spans="1:6" x14ac:dyDescent="0.25">
      <c r="A16" s="177" t="s">
        <v>7722</v>
      </c>
      <c r="B16" s="158" t="s">
        <v>7625</v>
      </c>
      <c r="C16" s="185">
        <v>80</v>
      </c>
      <c r="E16" s="34"/>
      <c r="F16" s="34"/>
    </row>
    <row r="17" spans="1:6" x14ac:dyDescent="0.25">
      <c r="A17" s="177" t="s">
        <v>7722</v>
      </c>
      <c r="B17" s="158" t="s">
        <v>7706</v>
      </c>
      <c r="C17" s="185">
        <v>80</v>
      </c>
      <c r="E17" s="35"/>
      <c r="F17" s="35"/>
    </row>
    <row r="18" spans="1:6" x14ac:dyDescent="0.25">
      <c r="A18" s="177" t="s">
        <v>7608</v>
      </c>
      <c r="B18" s="164" t="s">
        <v>7626</v>
      </c>
      <c r="C18" s="185">
        <v>78.099999999999994</v>
      </c>
      <c r="E18" s="35"/>
      <c r="F18" s="35"/>
    </row>
    <row r="19" spans="1:6" x14ac:dyDescent="0.25">
      <c r="A19" s="177" t="s">
        <v>7610</v>
      </c>
      <c r="B19" s="158" t="s">
        <v>7676</v>
      </c>
      <c r="C19" s="185">
        <v>77</v>
      </c>
      <c r="E19" s="35"/>
      <c r="F19" s="35"/>
    </row>
    <row r="20" spans="1:6" x14ac:dyDescent="0.25">
      <c r="A20" s="177" t="s">
        <v>7611</v>
      </c>
      <c r="B20" s="158" t="s">
        <v>7602</v>
      </c>
      <c r="C20" s="185">
        <v>76.599999999999994</v>
      </c>
      <c r="E20" s="34"/>
      <c r="F20" s="34"/>
    </row>
    <row r="21" spans="1:6" x14ac:dyDescent="0.25">
      <c r="A21" s="177" t="s">
        <v>7612</v>
      </c>
      <c r="B21" s="172" t="s">
        <v>7674</v>
      </c>
      <c r="C21" s="185">
        <v>76</v>
      </c>
      <c r="E21" s="35"/>
      <c r="F21" s="35"/>
    </row>
    <row r="22" spans="1:6" x14ac:dyDescent="0.25">
      <c r="A22" s="177" t="s">
        <v>7613</v>
      </c>
      <c r="B22" s="158" t="s">
        <v>7609</v>
      </c>
      <c r="C22" s="185">
        <v>75.5</v>
      </c>
      <c r="E22" s="34"/>
      <c r="F22" s="34"/>
    </row>
    <row r="23" spans="1:6" x14ac:dyDescent="0.25">
      <c r="A23" s="177" t="s">
        <v>7614</v>
      </c>
      <c r="B23" s="158" t="s">
        <v>7721</v>
      </c>
      <c r="C23" s="185">
        <v>71.599999999999994</v>
      </c>
      <c r="E23" s="47"/>
      <c r="F23" s="47"/>
    </row>
    <row r="24" spans="1:6" x14ac:dyDescent="0.25">
      <c r="A24" s="177" t="s">
        <v>7615</v>
      </c>
      <c r="B24" s="158" t="s">
        <v>7627</v>
      </c>
      <c r="C24" s="185">
        <v>71.3</v>
      </c>
      <c r="E24" s="47"/>
      <c r="F24" s="47"/>
    </row>
    <row r="25" spans="1:6" x14ac:dyDescent="0.25">
      <c r="A25" s="177" t="s">
        <v>7616</v>
      </c>
      <c r="B25" s="158" t="s">
        <v>7700</v>
      </c>
      <c r="C25" s="185">
        <v>67.8</v>
      </c>
      <c r="E25" s="78"/>
      <c r="F25" s="78"/>
    </row>
    <row r="26" spans="1:6" x14ac:dyDescent="0.25">
      <c r="A26" s="177" t="s">
        <v>7617</v>
      </c>
      <c r="B26" s="172" t="s">
        <v>7677</v>
      </c>
      <c r="C26" s="185">
        <v>66.7</v>
      </c>
      <c r="E26" s="78"/>
      <c r="F26" s="78"/>
    </row>
    <row r="27" spans="1:6" x14ac:dyDescent="0.25">
      <c r="A27" s="177" t="s">
        <v>7719</v>
      </c>
      <c r="B27" s="172" t="s">
        <v>7678</v>
      </c>
      <c r="C27" s="186" t="s">
        <v>6699</v>
      </c>
    </row>
    <row r="28" spans="1:6" x14ac:dyDescent="0.25">
      <c r="A28" s="177" t="s">
        <v>7719</v>
      </c>
      <c r="B28" s="158" t="s">
        <v>7703</v>
      </c>
      <c r="C28" s="186" t="s">
        <v>6699</v>
      </c>
    </row>
    <row r="29" spans="1:6" x14ac:dyDescent="0.25">
      <c r="A29" s="177" t="s">
        <v>7719</v>
      </c>
      <c r="B29" s="158" t="s">
        <v>7701</v>
      </c>
      <c r="C29" s="186" t="s">
        <v>6699</v>
      </c>
    </row>
    <row r="30" spans="1:6" x14ac:dyDescent="0.25">
      <c r="A30" s="177" t="s">
        <v>7719</v>
      </c>
      <c r="B30" s="172" t="s">
        <v>7714</v>
      </c>
      <c r="C30" s="186" t="s">
        <v>6699</v>
      </c>
    </row>
    <row r="31" spans="1:6" x14ac:dyDescent="0.25">
      <c r="A31" s="178" t="s">
        <v>7719</v>
      </c>
      <c r="B31" s="183" t="s">
        <v>7709</v>
      </c>
      <c r="C31" s="187" t="s">
        <v>6699</v>
      </c>
    </row>
    <row r="32" spans="1:6" x14ac:dyDescent="0.25">
      <c r="A32" s="133"/>
      <c r="B32" s="133"/>
      <c r="C32" s="133"/>
    </row>
  </sheetData>
  <mergeCells count="3">
    <mergeCell ref="A1:C1"/>
    <mergeCell ref="A3:B3"/>
    <mergeCell ref="A2:C2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zoomScaleNormal="100" workbookViewId="0">
      <selection sqref="A1:C1"/>
    </sheetView>
  </sheetViews>
  <sheetFormatPr defaultRowHeight="15" x14ac:dyDescent="0.25"/>
  <cols>
    <col min="1" max="1" width="6.85546875" style="30" bestFit="1" customWidth="1"/>
    <col min="2" max="2" width="89.42578125" style="30" customWidth="1"/>
    <col min="3" max="3" width="10.7109375" style="76" customWidth="1"/>
    <col min="4" max="6" width="10.85546875" style="47" customWidth="1"/>
    <col min="7" max="7" width="7.28515625" style="47" customWidth="1"/>
    <col min="8" max="8" width="77.42578125" style="47" customWidth="1"/>
    <col min="9" max="9" width="12.42578125" style="47" customWidth="1"/>
    <col min="10" max="13" width="10.85546875" style="47" customWidth="1"/>
    <col min="14" max="14" width="8.7109375" style="30" customWidth="1"/>
    <col min="15" max="256" width="9.140625" style="34"/>
    <col min="257" max="257" width="4.5703125" style="26" customWidth="1"/>
    <col min="258" max="258" width="42.7109375" style="26" customWidth="1"/>
    <col min="259" max="259" width="6.7109375" style="26" customWidth="1"/>
    <col min="260" max="260" width="6.140625" style="26" customWidth="1"/>
    <col min="261" max="263" width="6.42578125" style="26" customWidth="1"/>
    <col min="264" max="264" width="10.5703125" style="26" customWidth="1"/>
    <col min="265" max="265" width="7" style="26" customWidth="1"/>
    <col min="266" max="266" width="6.28515625" style="26" customWidth="1"/>
    <col min="267" max="267" width="6.5703125" style="26" customWidth="1"/>
    <col min="268" max="268" width="6" style="26" customWidth="1"/>
    <col min="269" max="269" width="8.42578125" style="26" customWidth="1"/>
    <col min="270" max="270" width="8.5703125" style="26" customWidth="1"/>
    <col min="271" max="512" width="9.140625" style="26"/>
    <col min="513" max="513" width="4.5703125" style="26" customWidth="1"/>
    <col min="514" max="514" width="42.7109375" style="26" customWidth="1"/>
    <col min="515" max="515" width="6.7109375" style="26" customWidth="1"/>
    <col min="516" max="516" width="6.140625" style="26" customWidth="1"/>
    <col min="517" max="519" width="6.42578125" style="26" customWidth="1"/>
    <col min="520" max="520" width="10.5703125" style="26" customWidth="1"/>
    <col min="521" max="521" width="7" style="26" customWidth="1"/>
    <col min="522" max="522" width="6.28515625" style="26" customWidth="1"/>
    <col min="523" max="523" width="6.5703125" style="26" customWidth="1"/>
    <col min="524" max="524" width="6" style="26" customWidth="1"/>
    <col min="525" max="525" width="8.42578125" style="26" customWidth="1"/>
    <col min="526" max="526" width="8.5703125" style="26" customWidth="1"/>
    <col min="527" max="768" width="9.140625" style="26"/>
    <col min="769" max="769" width="4.5703125" style="26" customWidth="1"/>
    <col min="770" max="770" width="42.7109375" style="26" customWidth="1"/>
    <col min="771" max="771" width="6.7109375" style="26" customWidth="1"/>
    <col min="772" max="772" width="6.140625" style="26" customWidth="1"/>
    <col min="773" max="775" width="6.42578125" style="26" customWidth="1"/>
    <col min="776" max="776" width="10.5703125" style="26" customWidth="1"/>
    <col min="777" max="777" width="7" style="26" customWidth="1"/>
    <col min="778" max="778" width="6.28515625" style="26" customWidth="1"/>
    <col min="779" max="779" width="6.5703125" style="26" customWidth="1"/>
    <col min="780" max="780" width="6" style="26" customWidth="1"/>
    <col min="781" max="781" width="8.42578125" style="26" customWidth="1"/>
    <col min="782" max="782" width="8.5703125" style="26" customWidth="1"/>
    <col min="783" max="1024" width="9.140625" style="26"/>
    <col min="1025" max="1025" width="4.5703125" style="26" customWidth="1"/>
    <col min="1026" max="1026" width="42.7109375" style="26" customWidth="1"/>
    <col min="1027" max="1027" width="6.7109375" style="26" customWidth="1"/>
    <col min="1028" max="1028" width="6.140625" style="26" customWidth="1"/>
    <col min="1029" max="1031" width="6.42578125" style="26" customWidth="1"/>
    <col min="1032" max="1032" width="10.5703125" style="26" customWidth="1"/>
    <col min="1033" max="1033" width="7" style="26" customWidth="1"/>
    <col min="1034" max="1034" width="6.28515625" style="26" customWidth="1"/>
    <col min="1035" max="1035" width="6.5703125" style="26" customWidth="1"/>
    <col min="1036" max="1036" width="6" style="26" customWidth="1"/>
    <col min="1037" max="1037" width="8.42578125" style="26" customWidth="1"/>
    <col min="1038" max="1038" width="8.5703125" style="26" customWidth="1"/>
    <col min="1039" max="1280" width="9.140625" style="26"/>
    <col min="1281" max="1281" width="4.5703125" style="26" customWidth="1"/>
    <col min="1282" max="1282" width="42.7109375" style="26" customWidth="1"/>
    <col min="1283" max="1283" width="6.7109375" style="26" customWidth="1"/>
    <col min="1284" max="1284" width="6.140625" style="26" customWidth="1"/>
    <col min="1285" max="1287" width="6.42578125" style="26" customWidth="1"/>
    <col min="1288" max="1288" width="10.5703125" style="26" customWidth="1"/>
    <col min="1289" max="1289" width="7" style="26" customWidth="1"/>
    <col min="1290" max="1290" width="6.28515625" style="26" customWidth="1"/>
    <col min="1291" max="1291" width="6.5703125" style="26" customWidth="1"/>
    <col min="1292" max="1292" width="6" style="26" customWidth="1"/>
    <col min="1293" max="1293" width="8.42578125" style="26" customWidth="1"/>
    <col min="1294" max="1294" width="8.5703125" style="26" customWidth="1"/>
    <col min="1295" max="1536" width="9.140625" style="26"/>
    <col min="1537" max="1537" width="4.5703125" style="26" customWidth="1"/>
    <col min="1538" max="1538" width="42.7109375" style="26" customWidth="1"/>
    <col min="1539" max="1539" width="6.7109375" style="26" customWidth="1"/>
    <col min="1540" max="1540" width="6.140625" style="26" customWidth="1"/>
    <col min="1541" max="1543" width="6.42578125" style="26" customWidth="1"/>
    <col min="1544" max="1544" width="10.5703125" style="26" customWidth="1"/>
    <col min="1545" max="1545" width="7" style="26" customWidth="1"/>
    <col min="1546" max="1546" width="6.28515625" style="26" customWidth="1"/>
    <col min="1547" max="1547" width="6.5703125" style="26" customWidth="1"/>
    <col min="1548" max="1548" width="6" style="26" customWidth="1"/>
    <col min="1549" max="1549" width="8.42578125" style="26" customWidth="1"/>
    <col min="1550" max="1550" width="8.5703125" style="26" customWidth="1"/>
    <col min="1551" max="1792" width="9.140625" style="26"/>
    <col min="1793" max="1793" width="4.5703125" style="26" customWidth="1"/>
    <col min="1794" max="1794" width="42.7109375" style="26" customWidth="1"/>
    <col min="1795" max="1795" width="6.7109375" style="26" customWidth="1"/>
    <col min="1796" max="1796" width="6.140625" style="26" customWidth="1"/>
    <col min="1797" max="1799" width="6.42578125" style="26" customWidth="1"/>
    <col min="1800" max="1800" width="10.5703125" style="26" customWidth="1"/>
    <col min="1801" max="1801" width="7" style="26" customWidth="1"/>
    <col min="1802" max="1802" width="6.28515625" style="26" customWidth="1"/>
    <col min="1803" max="1803" width="6.5703125" style="26" customWidth="1"/>
    <col min="1804" max="1804" width="6" style="26" customWidth="1"/>
    <col min="1805" max="1805" width="8.42578125" style="26" customWidth="1"/>
    <col min="1806" max="1806" width="8.5703125" style="26" customWidth="1"/>
    <col min="1807" max="2048" width="9.140625" style="26"/>
    <col min="2049" max="2049" width="4.5703125" style="26" customWidth="1"/>
    <col min="2050" max="2050" width="42.7109375" style="26" customWidth="1"/>
    <col min="2051" max="2051" width="6.7109375" style="26" customWidth="1"/>
    <col min="2052" max="2052" width="6.140625" style="26" customWidth="1"/>
    <col min="2053" max="2055" width="6.42578125" style="26" customWidth="1"/>
    <col min="2056" max="2056" width="10.5703125" style="26" customWidth="1"/>
    <col min="2057" max="2057" width="7" style="26" customWidth="1"/>
    <col min="2058" max="2058" width="6.28515625" style="26" customWidth="1"/>
    <col min="2059" max="2059" width="6.5703125" style="26" customWidth="1"/>
    <col min="2060" max="2060" width="6" style="26" customWidth="1"/>
    <col min="2061" max="2061" width="8.42578125" style="26" customWidth="1"/>
    <col min="2062" max="2062" width="8.5703125" style="26" customWidth="1"/>
    <col min="2063" max="2304" width="9.140625" style="26"/>
    <col min="2305" max="2305" width="4.5703125" style="26" customWidth="1"/>
    <col min="2306" max="2306" width="42.7109375" style="26" customWidth="1"/>
    <col min="2307" max="2307" width="6.7109375" style="26" customWidth="1"/>
    <col min="2308" max="2308" width="6.140625" style="26" customWidth="1"/>
    <col min="2309" max="2311" width="6.42578125" style="26" customWidth="1"/>
    <col min="2312" max="2312" width="10.5703125" style="26" customWidth="1"/>
    <col min="2313" max="2313" width="7" style="26" customWidth="1"/>
    <col min="2314" max="2314" width="6.28515625" style="26" customWidth="1"/>
    <col min="2315" max="2315" width="6.5703125" style="26" customWidth="1"/>
    <col min="2316" max="2316" width="6" style="26" customWidth="1"/>
    <col min="2317" max="2317" width="8.42578125" style="26" customWidth="1"/>
    <col min="2318" max="2318" width="8.5703125" style="26" customWidth="1"/>
    <col min="2319" max="2560" width="9.140625" style="26"/>
    <col min="2561" max="2561" width="4.5703125" style="26" customWidth="1"/>
    <col min="2562" max="2562" width="42.7109375" style="26" customWidth="1"/>
    <col min="2563" max="2563" width="6.7109375" style="26" customWidth="1"/>
    <col min="2564" max="2564" width="6.140625" style="26" customWidth="1"/>
    <col min="2565" max="2567" width="6.42578125" style="26" customWidth="1"/>
    <col min="2568" max="2568" width="10.5703125" style="26" customWidth="1"/>
    <col min="2569" max="2569" width="7" style="26" customWidth="1"/>
    <col min="2570" max="2570" width="6.28515625" style="26" customWidth="1"/>
    <col min="2571" max="2571" width="6.5703125" style="26" customWidth="1"/>
    <col min="2572" max="2572" width="6" style="26" customWidth="1"/>
    <col min="2573" max="2573" width="8.42578125" style="26" customWidth="1"/>
    <col min="2574" max="2574" width="8.5703125" style="26" customWidth="1"/>
    <col min="2575" max="2816" width="9.140625" style="26"/>
    <col min="2817" max="2817" width="4.5703125" style="26" customWidth="1"/>
    <col min="2818" max="2818" width="42.7109375" style="26" customWidth="1"/>
    <col min="2819" max="2819" width="6.7109375" style="26" customWidth="1"/>
    <col min="2820" max="2820" width="6.140625" style="26" customWidth="1"/>
    <col min="2821" max="2823" width="6.42578125" style="26" customWidth="1"/>
    <col min="2824" max="2824" width="10.5703125" style="26" customWidth="1"/>
    <col min="2825" max="2825" width="7" style="26" customWidth="1"/>
    <col min="2826" max="2826" width="6.28515625" style="26" customWidth="1"/>
    <col min="2827" max="2827" width="6.5703125" style="26" customWidth="1"/>
    <col min="2828" max="2828" width="6" style="26" customWidth="1"/>
    <col min="2829" max="2829" width="8.42578125" style="26" customWidth="1"/>
    <col min="2830" max="2830" width="8.5703125" style="26" customWidth="1"/>
    <col min="2831" max="3072" width="9.140625" style="26"/>
    <col min="3073" max="3073" width="4.5703125" style="26" customWidth="1"/>
    <col min="3074" max="3074" width="42.7109375" style="26" customWidth="1"/>
    <col min="3075" max="3075" width="6.7109375" style="26" customWidth="1"/>
    <col min="3076" max="3076" width="6.140625" style="26" customWidth="1"/>
    <col min="3077" max="3079" width="6.42578125" style="26" customWidth="1"/>
    <col min="3080" max="3080" width="10.5703125" style="26" customWidth="1"/>
    <col min="3081" max="3081" width="7" style="26" customWidth="1"/>
    <col min="3082" max="3082" width="6.28515625" style="26" customWidth="1"/>
    <col min="3083" max="3083" width="6.5703125" style="26" customWidth="1"/>
    <col min="3084" max="3084" width="6" style="26" customWidth="1"/>
    <col min="3085" max="3085" width="8.42578125" style="26" customWidth="1"/>
    <col min="3086" max="3086" width="8.5703125" style="26" customWidth="1"/>
    <col min="3087" max="3328" width="9.140625" style="26"/>
    <col min="3329" max="3329" width="4.5703125" style="26" customWidth="1"/>
    <col min="3330" max="3330" width="42.7109375" style="26" customWidth="1"/>
    <col min="3331" max="3331" width="6.7109375" style="26" customWidth="1"/>
    <col min="3332" max="3332" width="6.140625" style="26" customWidth="1"/>
    <col min="3333" max="3335" width="6.42578125" style="26" customWidth="1"/>
    <col min="3336" max="3336" width="10.5703125" style="26" customWidth="1"/>
    <col min="3337" max="3337" width="7" style="26" customWidth="1"/>
    <col min="3338" max="3338" width="6.28515625" style="26" customWidth="1"/>
    <col min="3339" max="3339" width="6.5703125" style="26" customWidth="1"/>
    <col min="3340" max="3340" width="6" style="26" customWidth="1"/>
    <col min="3341" max="3341" width="8.42578125" style="26" customWidth="1"/>
    <col min="3342" max="3342" width="8.5703125" style="26" customWidth="1"/>
    <col min="3343" max="3584" width="9.140625" style="26"/>
    <col min="3585" max="3585" width="4.5703125" style="26" customWidth="1"/>
    <col min="3586" max="3586" width="42.7109375" style="26" customWidth="1"/>
    <col min="3587" max="3587" width="6.7109375" style="26" customWidth="1"/>
    <col min="3588" max="3588" width="6.140625" style="26" customWidth="1"/>
    <col min="3589" max="3591" width="6.42578125" style="26" customWidth="1"/>
    <col min="3592" max="3592" width="10.5703125" style="26" customWidth="1"/>
    <col min="3593" max="3593" width="7" style="26" customWidth="1"/>
    <col min="3594" max="3594" width="6.28515625" style="26" customWidth="1"/>
    <col min="3595" max="3595" width="6.5703125" style="26" customWidth="1"/>
    <col min="3596" max="3596" width="6" style="26" customWidth="1"/>
    <col min="3597" max="3597" width="8.42578125" style="26" customWidth="1"/>
    <col min="3598" max="3598" width="8.5703125" style="26" customWidth="1"/>
    <col min="3599" max="3840" width="9.140625" style="26"/>
    <col min="3841" max="3841" width="4.5703125" style="26" customWidth="1"/>
    <col min="3842" max="3842" width="42.7109375" style="26" customWidth="1"/>
    <col min="3843" max="3843" width="6.7109375" style="26" customWidth="1"/>
    <col min="3844" max="3844" width="6.140625" style="26" customWidth="1"/>
    <col min="3845" max="3847" width="6.42578125" style="26" customWidth="1"/>
    <col min="3848" max="3848" width="10.5703125" style="26" customWidth="1"/>
    <col min="3849" max="3849" width="7" style="26" customWidth="1"/>
    <col min="3850" max="3850" width="6.28515625" style="26" customWidth="1"/>
    <col min="3851" max="3851" width="6.5703125" style="26" customWidth="1"/>
    <col min="3852" max="3852" width="6" style="26" customWidth="1"/>
    <col min="3853" max="3853" width="8.42578125" style="26" customWidth="1"/>
    <col min="3854" max="3854" width="8.5703125" style="26" customWidth="1"/>
    <col min="3855" max="4096" width="9.140625" style="26"/>
    <col min="4097" max="4097" width="4.5703125" style="26" customWidth="1"/>
    <col min="4098" max="4098" width="42.7109375" style="26" customWidth="1"/>
    <col min="4099" max="4099" width="6.7109375" style="26" customWidth="1"/>
    <col min="4100" max="4100" width="6.140625" style="26" customWidth="1"/>
    <col min="4101" max="4103" width="6.42578125" style="26" customWidth="1"/>
    <col min="4104" max="4104" width="10.5703125" style="26" customWidth="1"/>
    <col min="4105" max="4105" width="7" style="26" customWidth="1"/>
    <col min="4106" max="4106" width="6.28515625" style="26" customWidth="1"/>
    <col min="4107" max="4107" width="6.5703125" style="26" customWidth="1"/>
    <col min="4108" max="4108" width="6" style="26" customWidth="1"/>
    <col min="4109" max="4109" width="8.42578125" style="26" customWidth="1"/>
    <col min="4110" max="4110" width="8.5703125" style="26" customWidth="1"/>
    <col min="4111" max="4352" width="9.140625" style="26"/>
    <col min="4353" max="4353" width="4.5703125" style="26" customWidth="1"/>
    <col min="4354" max="4354" width="42.7109375" style="26" customWidth="1"/>
    <col min="4355" max="4355" width="6.7109375" style="26" customWidth="1"/>
    <col min="4356" max="4356" width="6.140625" style="26" customWidth="1"/>
    <col min="4357" max="4359" width="6.42578125" style="26" customWidth="1"/>
    <col min="4360" max="4360" width="10.5703125" style="26" customWidth="1"/>
    <col min="4361" max="4361" width="7" style="26" customWidth="1"/>
    <col min="4362" max="4362" width="6.28515625" style="26" customWidth="1"/>
    <col min="4363" max="4363" width="6.5703125" style="26" customWidth="1"/>
    <col min="4364" max="4364" width="6" style="26" customWidth="1"/>
    <col min="4365" max="4365" width="8.42578125" style="26" customWidth="1"/>
    <col min="4366" max="4366" width="8.5703125" style="26" customWidth="1"/>
    <col min="4367" max="4608" width="9.140625" style="26"/>
    <col min="4609" max="4609" width="4.5703125" style="26" customWidth="1"/>
    <col min="4610" max="4610" width="42.7109375" style="26" customWidth="1"/>
    <col min="4611" max="4611" width="6.7109375" style="26" customWidth="1"/>
    <col min="4612" max="4612" width="6.140625" style="26" customWidth="1"/>
    <col min="4613" max="4615" width="6.42578125" style="26" customWidth="1"/>
    <col min="4616" max="4616" width="10.5703125" style="26" customWidth="1"/>
    <col min="4617" max="4617" width="7" style="26" customWidth="1"/>
    <col min="4618" max="4618" width="6.28515625" style="26" customWidth="1"/>
    <col min="4619" max="4619" width="6.5703125" style="26" customWidth="1"/>
    <col min="4620" max="4620" width="6" style="26" customWidth="1"/>
    <col min="4621" max="4621" width="8.42578125" style="26" customWidth="1"/>
    <col min="4622" max="4622" width="8.5703125" style="26" customWidth="1"/>
    <col min="4623" max="4864" width="9.140625" style="26"/>
    <col min="4865" max="4865" width="4.5703125" style="26" customWidth="1"/>
    <col min="4866" max="4866" width="42.7109375" style="26" customWidth="1"/>
    <col min="4867" max="4867" width="6.7109375" style="26" customWidth="1"/>
    <col min="4868" max="4868" width="6.140625" style="26" customWidth="1"/>
    <col min="4869" max="4871" width="6.42578125" style="26" customWidth="1"/>
    <col min="4872" max="4872" width="10.5703125" style="26" customWidth="1"/>
    <col min="4873" max="4873" width="7" style="26" customWidth="1"/>
    <col min="4874" max="4874" width="6.28515625" style="26" customWidth="1"/>
    <col min="4875" max="4875" width="6.5703125" style="26" customWidth="1"/>
    <col min="4876" max="4876" width="6" style="26" customWidth="1"/>
    <col min="4877" max="4877" width="8.42578125" style="26" customWidth="1"/>
    <col min="4878" max="4878" width="8.5703125" style="26" customWidth="1"/>
    <col min="4879" max="5120" width="9.140625" style="26"/>
    <col min="5121" max="5121" width="4.5703125" style="26" customWidth="1"/>
    <col min="5122" max="5122" width="42.7109375" style="26" customWidth="1"/>
    <col min="5123" max="5123" width="6.7109375" style="26" customWidth="1"/>
    <col min="5124" max="5124" width="6.140625" style="26" customWidth="1"/>
    <col min="5125" max="5127" width="6.42578125" style="26" customWidth="1"/>
    <col min="5128" max="5128" width="10.5703125" style="26" customWidth="1"/>
    <col min="5129" max="5129" width="7" style="26" customWidth="1"/>
    <col min="5130" max="5130" width="6.28515625" style="26" customWidth="1"/>
    <col min="5131" max="5131" width="6.5703125" style="26" customWidth="1"/>
    <col min="5132" max="5132" width="6" style="26" customWidth="1"/>
    <col min="5133" max="5133" width="8.42578125" style="26" customWidth="1"/>
    <col min="5134" max="5134" width="8.5703125" style="26" customWidth="1"/>
    <col min="5135" max="5376" width="9.140625" style="26"/>
    <col min="5377" max="5377" width="4.5703125" style="26" customWidth="1"/>
    <col min="5378" max="5378" width="42.7109375" style="26" customWidth="1"/>
    <col min="5379" max="5379" width="6.7109375" style="26" customWidth="1"/>
    <col min="5380" max="5380" width="6.140625" style="26" customWidth="1"/>
    <col min="5381" max="5383" width="6.42578125" style="26" customWidth="1"/>
    <col min="5384" max="5384" width="10.5703125" style="26" customWidth="1"/>
    <col min="5385" max="5385" width="7" style="26" customWidth="1"/>
    <col min="5386" max="5386" width="6.28515625" style="26" customWidth="1"/>
    <col min="5387" max="5387" width="6.5703125" style="26" customWidth="1"/>
    <col min="5388" max="5388" width="6" style="26" customWidth="1"/>
    <col min="5389" max="5389" width="8.42578125" style="26" customWidth="1"/>
    <col min="5390" max="5390" width="8.5703125" style="26" customWidth="1"/>
    <col min="5391" max="5632" width="9.140625" style="26"/>
    <col min="5633" max="5633" width="4.5703125" style="26" customWidth="1"/>
    <col min="5634" max="5634" width="42.7109375" style="26" customWidth="1"/>
    <col min="5635" max="5635" width="6.7109375" style="26" customWidth="1"/>
    <col min="5636" max="5636" width="6.140625" style="26" customWidth="1"/>
    <col min="5637" max="5639" width="6.42578125" style="26" customWidth="1"/>
    <col min="5640" max="5640" width="10.5703125" style="26" customWidth="1"/>
    <col min="5641" max="5641" width="7" style="26" customWidth="1"/>
    <col min="5642" max="5642" width="6.28515625" style="26" customWidth="1"/>
    <col min="5643" max="5643" width="6.5703125" style="26" customWidth="1"/>
    <col min="5644" max="5644" width="6" style="26" customWidth="1"/>
    <col min="5645" max="5645" width="8.42578125" style="26" customWidth="1"/>
    <col min="5646" max="5646" width="8.5703125" style="26" customWidth="1"/>
    <col min="5647" max="5888" width="9.140625" style="26"/>
    <col min="5889" max="5889" width="4.5703125" style="26" customWidth="1"/>
    <col min="5890" max="5890" width="42.7109375" style="26" customWidth="1"/>
    <col min="5891" max="5891" width="6.7109375" style="26" customWidth="1"/>
    <col min="5892" max="5892" width="6.140625" style="26" customWidth="1"/>
    <col min="5893" max="5895" width="6.42578125" style="26" customWidth="1"/>
    <col min="5896" max="5896" width="10.5703125" style="26" customWidth="1"/>
    <col min="5897" max="5897" width="7" style="26" customWidth="1"/>
    <col min="5898" max="5898" width="6.28515625" style="26" customWidth="1"/>
    <col min="5899" max="5899" width="6.5703125" style="26" customWidth="1"/>
    <col min="5900" max="5900" width="6" style="26" customWidth="1"/>
    <col min="5901" max="5901" width="8.42578125" style="26" customWidth="1"/>
    <col min="5902" max="5902" width="8.5703125" style="26" customWidth="1"/>
    <col min="5903" max="6144" width="9.140625" style="26"/>
    <col min="6145" max="6145" width="4.5703125" style="26" customWidth="1"/>
    <col min="6146" max="6146" width="42.7109375" style="26" customWidth="1"/>
    <col min="6147" max="6147" width="6.7109375" style="26" customWidth="1"/>
    <col min="6148" max="6148" width="6.140625" style="26" customWidth="1"/>
    <col min="6149" max="6151" width="6.42578125" style="26" customWidth="1"/>
    <col min="6152" max="6152" width="10.5703125" style="26" customWidth="1"/>
    <col min="6153" max="6153" width="7" style="26" customWidth="1"/>
    <col min="6154" max="6154" width="6.28515625" style="26" customWidth="1"/>
    <col min="6155" max="6155" width="6.5703125" style="26" customWidth="1"/>
    <col min="6156" max="6156" width="6" style="26" customWidth="1"/>
    <col min="6157" max="6157" width="8.42578125" style="26" customWidth="1"/>
    <col min="6158" max="6158" width="8.5703125" style="26" customWidth="1"/>
    <col min="6159" max="6400" width="9.140625" style="26"/>
    <col min="6401" max="6401" width="4.5703125" style="26" customWidth="1"/>
    <col min="6402" max="6402" width="42.7109375" style="26" customWidth="1"/>
    <col min="6403" max="6403" width="6.7109375" style="26" customWidth="1"/>
    <col min="6404" max="6404" width="6.140625" style="26" customWidth="1"/>
    <col min="6405" max="6407" width="6.42578125" style="26" customWidth="1"/>
    <col min="6408" max="6408" width="10.5703125" style="26" customWidth="1"/>
    <col min="6409" max="6409" width="7" style="26" customWidth="1"/>
    <col min="6410" max="6410" width="6.28515625" style="26" customWidth="1"/>
    <col min="6411" max="6411" width="6.5703125" style="26" customWidth="1"/>
    <col min="6412" max="6412" width="6" style="26" customWidth="1"/>
    <col min="6413" max="6413" width="8.42578125" style="26" customWidth="1"/>
    <col min="6414" max="6414" width="8.5703125" style="26" customWidth="1"/>
    <col min="6415" max="6656" width="9.140625" style="26"/>
    <col min="6657" max="6657" width="4.5703125" style="26" customWidth="1"/>
    <col min="6658" max="6658" width="42.7109375" style="26" customWidth="1"/>
    <col min="6659" max="6659" width="6.7109375" style="26" customWidth="1"/>
    <col min="6660" max="6660" width="6.140625" style="26" customWidth="1"/>
    <col min="6661" max="6663" width="6.42578125" style="26" customWidth="1"/>
    <col min="6664" max="6664" width="10.5703125" style="26" customWidth="1"/>
    <col min="6665" max="6665" width="7" style="26" customWidth="1"/>
    <col min="6666" max="6666" width="6.28515625" style="26" customWidth="1"/>
    <col min="6667" max="6667" width="6.5703125" style="26" customWidth="1"/>
    <col min="6668" max="6668" width="6" style="26" customWidth="1"/>
    <col min="6669" max="6669" width="8.42578125" style="26" customWidth="1"/>
    <col min="6670" max="6670" width="8.5703125" style="26" customWidth="1"/>
    <col min="6671" max="6912" width="9.140625" style="26"/>
    <col min="6913" max="6913" width="4.5703125" style="26" customWidth="1"/>
    <col min="6914" max="6914" width="42.7109375" style="26" customWidth="1"/>
    <col min="6915" max="6915" width="6.7109375" style="26" customWidth="1"/>
    <col min="6916" max="6916" width="6.140625" style="26" customWidth="1"/>
    <col min="6917" max="6919" width="6.42578125" style="26" customWidth="1"/>
    <col min="6920" max="6920" width="10.5703125" style="26" customWidth="1"/>
    <col min="6921" max="6921" width="7" style="26" customWidth="1"/>
    <col min="6922" max="6922" width="6.28515625" style="26" customWidth="1"/>
    <col min="6923" max="6923" width="6.5703125" style="26" customWidth="1"/>
    <col min="6924" max="6924" width="6" style="26" customWidth="1"/>
    <col min="6925" max="6925" width="8.42578125" style="26" customWidth="1"/>
    <col min="6926" max="6926" width="8.5703125" style="26" customWidth="1"/>
    <col min="6927" max="7168" width="9.140625" style="26"/>
    <col min="7169" max="7169" width="4.5703125" style="26" customWidth="1"/>
    <col min="7170" max="7170" width="42.7109375" style="26" customWidth="1"/>
    <col min="7171" max="7171" width="6.7109375" style="26" customWidth="1"/>
    <col min="7172" max="7172" width="6.140625" style="26" customWidth="1"/>
    <col min="7173" max="7175" width="6.42578125" style="26" customWidth="1"/>
    <col min="7176" max="7176" width="10.5703125" style="26" customWidth="1"/>
    <col min="7177" max="7177" width="7" style="26" customWidth="1"/>
    <col min="7178" max="7178" width="6.28515625" style="26" customWidth="1"/>
    <col min="7179" max="7179" width="6.5703125" style="26" customWidth="1"/>
    <col min="7180" max="7180" width="6" style="26" customWidth="1"/>
    <col min="7181" max="7181" width="8.42578125" style="26" customWidth="1"/>
    <col min="7182" max="7182" width="8.5703125" style="26" customWidth="1"/>
    <col min="7183" max="7424" width="9.140625" style="26"/>
    <col min="7425" max="7425" width="4.5703125" style="26" customWidth="1"/>
    <col min="7426" max="7426" width="42.7109375" style="26" customWidth="1"/>
    <col min="7427" max="7427" width="6.7109375" style="26" customWidth="1"/>
    <col min="7428" max="7428" width="6.140625" style="26" customWidth="1"/>
    <col min="7429" max="7431" width="6.42578125" style="26" customWidth="1"/>
    <col min="7432" max="7432" width="10.5703125" style="26" customWidth="1"/>
    <col min="7433" max="7433" width="7" style="26" customWidth="1"/>
    <col min="7434" max="7434" width="6.28515625" style="26" customWidth="1"/>
    <col min="7435" max="7435" width="6.5703125" style="26" customWidth="1"/>
    <col min="7436" max="7436" width="6" style="26" customWidth="1"/>
    <col min="7437" max="7437" width="8.42578125" style="26" customWidth="1"/>
    <col min="7438" max="7438" width="8.5703125" style="26" customWidth="1"/>
    <col min="7439" max="7680" width="9.140625" style="26"/>
    <col min="7681" max="7681" width="4.5703125" style="26" customWidth="1"/>
    <col min="7682" max="7682" width="42.7109375" style="26" customWidth="1"/>
    <col min="7683" max="7683" width="6.7109375" style="26" customWidth="1"/>
    <col min="7684" max="7684" width="6.140625" style="26" customWidth="1"/>
    <col min="7685" max="7687" width="6.42578125" style="26" customWidth="1"/>
    <col min="7688" max="7688" width="10.5703125" style="26" customWidth="1"/>
    <col min="7689" max="7689" width="7" style="26" customWidth="1"/>
    <col min="7690" max="7690" width="6.28515625" style="26" customWidth="1"/>
    <col min="7691" max="7691" width="6.5703125" style="26" customWidth="1"/>
    <col min="7692" max="7692" width="6" style="26" customWidth="1"/>
    <col min="7693" max="7693" width="8.42578125" style="26" customWidth="1"/>
    <col min="7694" max="7694" width="8.5703125" style="26" customWidth="1"/>
    <col min="7695" max="7936" width="9.140625" style="26"/>
    <col min="7937" max="7937" width="4.5703125" style="26" customWidth="1"/>
    <col min="7938" max="7938" width="42.7109375" style="26" customWidth="1"/>
    <col min="7939" max="7939" width="6.7109375" style="26" customWidth="1"/>
    <col min="7940" max="7940" width="6.140625" style="26" customWidth="1"/>
    <col min="7941" max="7943" width="6.42578125" style="26" customWidth="1"/>
    <col min="7944" max="7944" width="10.5703125" style="26" customWidth="1"/>
    <col min="7945" max="7945" width="7" style="26" customWidth="1"/>
    <col min="7946" max="7946" width="6.28515625" style="26" customWidth="1"/>
    <col min="7947" max="7947" width="6.5703125" style="26" customWidth="1"/>
    <col min="7948" max="7948" width="6" style="26" customWidth="1"/>
    <col min="7949" max="7949" width="8.42578125" style="26" customWidth="1"/>
    <col min="7950" max="7950" width="8.5703125" style="26" customWidth="1"/>
    <col min="7951" max="8192" width="9.140625" style="26"/>
    <col min="8193" max="8193" width="4.5703125" style="26" customWidth="1"/>
    <col min="8194" max="8194" width="42.7109375" style="26" customWidth="1"/>
    <col min="8195" max="8195" width="6.7109375" style="26" customWidth="1"/>
    <col min="8196" max="8196" width="6.140625" style="26" customWidth="1"/>
    <col min="8197" max="8199" width="6.42578125" style="26" customWidth="1"/>
    <col min="8200" max="8200" width="10.5703125" style="26" customWidth="1"/>
    <col min="8201" max="8201" width="7" style="26" customWidth="1"/>
    <col min="8202" max="8202" width="6.28515625" style="26" customWidth="1"/>
    <col min="8203" max="8203" width="6.5703125" style="26" customWidth="1"/>
    <col min="8204" max="8204" width="6" style="26" customWidth="1"/>
    <col min="8205" max="8205" width="8.42578125" style="26" customWidth="1"/>
    <col min="8206" max="8206" width="8.5703125" style="26" customWidth="1"/>
    <col min="8207" max="8448" width="9.140625" style="26"/>
    <col min="8449" max="8449" width="4.5703125" style="26" customWidth="1"/>
    <col min="8450" max="8450" width="42.7109375" style="26" customWidth="1"/>
    <col min="8451" max="8451" width="6.7109375" style="26" customWidth="1"/>
    <col min="8452" max="8452" width="6.140625" style="26" customWidth="1"/>
    <col min="8453" max="8455" width="6.42578125" style="26" customWidth="1"/>
    <col min="8456" max="8456" width="10.5703125" style="26" customWidth="1"/>
    <col min="8457" max="8457" width="7" style="26" customWidth="1"/>
    <col min="8458" max="8458" width="6.28515625" style="26" customWidth="1"/>
    <col min="8459" max="8459" width="6.5703125" style="26" customWidth="1"/>
    <col min="8460" max="8460" width="6" style="26" customWidth="1"/>
    <col min="8461" max="8461" width="8.42578125" style="26" customWidth="1"/>
    <col min="8462" max="8462" width="8.5703125" style="26" customWidth="1"/>
    <col min="8463" max="8704" width="9.140625" style="26"/>
    <col min="8705" max="8705" width="4.5703125" style="26" customWidth="1"/>
    <col min="8706" max="8706" width="42.7109375" style="26" customWidth="1"/>
    <col min="8707" max="8707" width="6.7109375" style="26" customWidth="1"/>
    <col min="8708" max="8708" width="6.140625" style="26" customWidth="1"/>
    <col min="8709" max="8711" width="6.42578125" style="26" customWidth="1"/>
    <col min="8712" max="8712" width="10.5703125" style="26" customWidth="1"/>
    <col min="8713" max="8713" width="7" style="26" customWidth="1"/>
    <col min="8714" max="8714" width="6.28515625" style="26" customWidth="1"/>
    <col min="8715" max="8715" width="6.5703125" style="26" customWidth="1"/>
    <col min="8716" max="8716" width="6" style="26" customWidth="1"/>
    <col min="8717" max="8717" width="8.42578125" style="26" customWidth="1"/>
    <col min="8718" max="8718" width="8.5703125" style="26" customWidth="1"/>
    <col min="8719" max="8960" width="9.140625" style="26"/>
    <col min="8961" max="8961" width="4.5703125" style="26" customWidth="1"/>
    <col min="8962" max="8962" width="42.7109375" style="26" customWidth="1"/>
    <col min="8963" max="8963" width="6.7109375" style="26" customWidth="1"/>
    <col min="8964" max="8964" width="6.140625" style="26" customWidth="1"/>
    <col min="8965" max="8967" width="6.42578125" style="26" customWidth="1"/>
    <col min="8968" max="8968" width="10.5703125" style="26" customWidth="1"/>
    <col min="8969" max="8969" width="7" style="26" customWidth="1"/>
    <col min="8970" max="8970" width="6.28515625" style="26" customWidth="1"/>
    <col min="8971" max="8971" width="6.5703125" style="26" customWidth="1"/>
    <col min="8972" max="8972" width="6" style="26" customWidth="1"/>
    <col min="8973" max="8973" width="8.42578125" style="26" customWidth="1"/>
    <col min="8974" max="8974" width="8.5703125" style="26" customWidth="1"/>
    <col min="8975" max="9216" width="9.140625" style="26"/>
    <col min="9217" max="9217" width="4.5703125" style="26" customWidth="1"/>
    <col min="9218" max="9218" width="42.7109375" style="26" customWidth="1"/>
    <col min="9219" max="9219" width="6.7109375" style="26" customWidth="1"/>
    <col min="9220" max="9220" width="6.140625" style="26" customWidth="1"/>
    <col min="9221" max="9223" width="6.42578125" style="26" customWidth="1"/>
    <col min="9224" max="9224" width="10.5703125" style="26" customWidth="1"/>
    <col min="9225" max="9225" width="7" style="26" customWidth="1"/>
    <col min="9226" max="9226" width="6.28515625" style="26" customWidth="1"/>
    <col min="9227" max="9227" width="6.5703125" style="26" customWidth="1"/>
    <col min="9228" max="9228" width="6" style="26" customWidth="1"/>
    <col min="9229" max="9229" width="8.42578125" style="26" customWidth="1"/>
    <col min="9230" max="9230" width="8.5703125" style="26" customWidth="1"/>
    <col min="9231" max="9472" width="9.140625" style="26"/>
    <col min="9473" max="9473" width="4.5703125" style="26" customWidth="1"/>
    <col min="9474" max="9474" width="42.7109375" style="26" customWidth="1"/>
    <col min="9475" max="9475" width="6.7109375" style="26" customWidth="1"/>
    <col min="9476" max="9476" width="6.140625" style="26" customWidth="1"/>
    <col min="9477" max="9479" width="6.42578125" style="26" customWidth="1"/>
    <col min="9480" max="9480" width="10.5703125" style="26" customWidth="1"/>
    <col min="9481" max="9481" width="7" style="26" customWidth="1"/>
    <col min="9482" max="9482" width="6.28515625" style="26" customWidth="1"/>
    <col min="9483" max="9483" width="6.5703125" style="26" customWidth="1"/>
    <col min="9484" max="9484" width="6" style="26" customWidth="1"/>
    <col min="9485" max="9485" width="8.42578125" style="26" customWidth="1"/>
    <col min="9486" max="9486" width="8.5703125" style="26" customWidth="1"/>
    <col min="9487" max="9728" width="9.140625" style="26"/>
    <col min="9729" max="9729" width="4.5703125" style="26" customWidth="1"/>
    <col min="9730" max="9730" width="42.7109375" style="26" customWidth="1"/>
    <col min="9731" max="9731" width="6.7109375" style="26" customWidth="1"/>
    <col min="9732" max="9732" width="6.140625" style="26" customWidth="1"/>
    <col min="9733" max="9735" width="6.42578125" style="26" customWidth="1"/>
    <col min="9736" max="9736" width="10.5703125" style="26" customWidth="1"/>
    <col min="9737" max="9737" width="7" style="26" customWidth="1"/>
    <col min="9738" max="9738" width="6.28515625" style="26" customWidth="1"/>
    <col min="9739" max="9739" width="6.5703125" style="26" customWidth="1"/>
    <col min="9740" max="9740" width="6" style="26" customWidth="1"/>
    <col min="9741" max="9741" width="8.42578125" style="26" customWidth="1"/>
    <col min="9742" max="9742" width="8.5703125" style="26" customWidth="1"/>
    <col min="9743" max="9984" width="9.140625" style="26"/>
    <col min="9985" max="9985" width="4.5703125" style="26" customWidth="1"/>
    <col min="9986" max="9986" width="42.7109375" style="26" customWidth="1"/>
    <col min="9987" max="9987" width="6.7109375" style="26" customWidth="1"/>
    <col min="9988" max="9988" width="6.140625" style="26" customWidth="1"/>
    <col min="9989" max="9991" width="6.42578125" style="26" customWidth="1"/>
    <col min="9992" max="9992" width="10.5703125" style="26" customWidth="1"/>
    <col min="9993" max="9993" width="7" style="26" customWidth="1"/>
    <col min="9994" max="9994" width="6.28515625" style="26" customWidth="1"/>
    <col min="9995" max="9995" width="6.5703125" style="26" customWidth="1"/>
    <col min="9996" max="9996" width="6" style="26" customWidth="1"/>
    <col min="9997" max="9997" width="8.42578125" style="26" customWidth="1"/>
    <col min="9998" max="9998" width="8.5703125" style="26" customWidth="1"/>
    <col min="9999" max="10240" width="9.140625" style="26"/>
    <col min="10241" max="10241" width="4.5703125" style="26" customWidth="1"/>
    <col min="10242" max="10242" width="42.7109375" style="26" customWidth="1"/>
    <col min="10243" max="10243" width="6.7109375" style="26" customWidth="1"/>
    <col min="10244" max="10244" width="6.140625" style="26" customWidth="1"/>
    <col min="10245" max="10247" width="6.42578125" style="26" customWidth="1"/>
    <col min="10248" max="10248" width="10.5703125" style="26" customWidth="1"/>
    <col min="10249" max="10249" width="7" style="26" customWidth="1"/>
    <col min="10250" max="10250" width="6.28515625" style="26" customWidth="1"/>
    <col min="10251" max="10251" width="6.5703125" style="26" customWidth="1"/>
    <col min="10252" max="10252" width="6" style="26" customWidth="1"/>
    <col min="10253" max="10253" width="8.42578125" style="26" customWidth="1"/>
    <col min="10254" max="10254" width="8.5703125" style="26" customWidth="1"/>
    <col min="10255" max="10496" width="9.140625" style="26"/>
    <col min="10497" max="10497" width="4.5703125" style="26" customWidth="1"/>
    <col min="10498" max="10498" width="42.7109375" style="26" customWidth="1"/>
    <col min="10499" max="10499" width="6.7109375" style="26" customWidth="1"/>
    <col min="10500" max="10500" width="6.140625" style="26" customWidth="1"/>
    <col min="10501" max="10503" width="6.42578125" style="26" customWidth="1"/>
    <col min="10504" max="10504" width="10.5703125" style="26" customWidth="1"/>
    <col min="10505" max="10505" width="7" style="26" customWidth="1"/>
    <col min="10506" max="10506" width="6.28515625" style="26" customWidth="1"/>
    <col min="10507" max="10507" width="6.5703125" style="26" customWidth="1"/>
    <col min="10508" max="10508" width="6" style="26" customWidth="1"/>
    <col min="10509" max="10509" width="8.42578125" style="26" customWidth="1"/>
    <col min="10510" max="10510" width="8.5703125" style="26" customWidth="1"/>
    <col min="10511" max="10752" width="9.140625" style="26"/>
    <col min="10753" max="10753" width="4.5703125" style="26" customWidth="1"/>
    <col min="10754" max="10754" width="42.7109375" style="26" customWidth="1"/>
    <col min="10755" max="10755" width="6.7109375" style="26" customWidth="1"/>
    <col min="10756" max="10756" width="6.140625" style="26" customWidth="1"/>
    <col min="10757" max="10759" width="6.42578125" style="26" customWidth="1"/>
    <col min="10760" max="10760" width="10.5703125" style="26" customWidth="1"/>
    <col min="10761" max="10761" width="7" style="26" customWidth="1"/>
    <col min="10762" max="10762" width="6.28515625" style="26" customWidth="1"/>
    <col min="10763" max="10763" width="6.5703125" style="26" customWidth="1"/>
    <col min="10764" max="10764" width="6" style="26" customWidth="1"/>
    <col min="10765" max="10765" width="8.42578125" style="26" customWidth="1"/>
    <col min="10766" max="10766" width="8.5703125" style="26" customWidth="1"/>
    <col min="10767" max="11008" width="9.140625" style="26"/>
    <col min="11009" max="11009" width="4.5703125" style="26" customWidth="1"/>
    <col min="11010" max="11010" width="42.7109375" style="26" customWidth="1"/>
    <col min="11011" max="11011" width="6.7109375" style="26" customWidth="1"/>
    <col min="11012" max="11012" width="6.140625" style="26" customWidth="1"/>
    <col min="11013" max="11015" width="6.42578125" style="26" customWidth="1"/>
    <col min="11016" max="11016" width="10.5703125" style="26" customWidth="1"/>
    <col min="11017" max="11017" width="7" style="26" customWidth="1"/>
    <col min="11018" max="11018" width="6.28515625" style="26" customWidth="1"/>
    <col min="11019" max="11019" width="6.5703125" style="26" customWidth="1"/>
    <col min="11020" max="11020" width="6" style="26" customWidth="1"/>
    <col min="11021" max="11021" width="8.42578125" style="26" customWidth="1"/>
    <col min="11022" max="11022" width="8.5703125" style="26" customWidth="1"/>
    <col min="11023" max="11264" width="9.140625" style="26"/>
    <col min="11265" max="11265" width="4.5703125" style="26" customWidth="1"/>
    <col min="11266" max="11266" width="42.7109375" style="26" customWidth="1"/>
    <col min="11267" max="11267" width="6.7109375" style="26" customWidth="1"/>
    <col min="11268" max="11268" width="6.140625" style="26" customWidth="1"/>
    <col min="11269" max="11271" width="6.42578125" style="26" customWidth="1"/>
    <col min="11272" max="11272" width="10.5703125" style="26" customWidth="1"/>
    <col min="11273" max="11273" width="7" style="26" customWidth="1"/>
    <col min="11274" max="11274" width="6.28515625" style="26" customWidth="1"/>
    <col min="11275" max="11275" width="6.5703125" style="26" customWidth="1"/>
    <col min="11276" max="11276" width="6" style="26" customWidth="1"/>
    <col min="11277" max="11277" width="8.42578125" style="26" customWidth="1"/>
    <col min="11278" max="11278" width="8.5703125" style="26" customWidth="1"/>
    <col min="11279" max="11520" width="9.140625" style="26"/>
    <col min="11521" max="11521" width="4.5703125" style="26" customWidth="1"/>
    <col min="11522" max="11522" width="42.7109375" style="26" customWidth="1"/>
    <col min="11523" max="11523" width="6.7109375" style="26" customWidth="1"/>
    <col min="11524" max="11524" width="6.140625" style="26" customWidth="1"/>
    <col min="11525" max="11527" width="6.42578125" style="26" customWidth="1"/>
    <col min="11528" max="11528" width="10.5703125" style="26" customWidth="1"/>
    <col min="11529" max="11529" width="7" style="26" customWidth="1"/>
    <col min="11530" max="11530" width="6.28515625" style="26" customWidth="1"/>
    <col min="11531" max="11531" width="6.5703125" style="26" customWidth="1"/>
    <col min="11532" max="11532" width="6" style="26" customWidth="1"/>
    <col min="11533" max="11533" width="8.42578125" style="26" customWidth="1"/>
    <col min="11534" max="11534" width="8.5703125" style="26" customWidth="1"/>
    <col min="11535" max="11776" width="9.140625" style="26"/>
    <col min="11777" max="11777" width="4.5703125" style="26" customWidth="1"/>
    <col min="11778" max="11778" width="42.7109375" style="26" customWidth="1"/>
    <col min="11779" max="11779" width="6.7109375" style="26" customWidth="1"/>
    <col min="11780" max="11780" width="6.140625" style="26" customWidth="1"/>
    <col min="11781" max="11783" width="6.42578125" style="26" customWidth="1"/>
    <col min="11784" max="11784" width="10.5703125" style="26" customWidth="1"/>
    <col min="11785" max="11785" width="7" style="26" customWidth="1"/>
    <col min="11786" max="11786" width="6.28515625" style="26" customWidth="1"/>
    <col min="11787" max="11787" width="6.5703125" style="26" customWidth="1"/>
    <col min="11788" max="11788" width="6" style="26" customWidth="1"/>
    <col min="11789" max="11789" width="8.42578125" style="26" customWidth="1"/>
    <col min="11790" max="11790" width="8.5703125" style="26" customWidth="1"/>
    <col min="11791" max="12032" width="9.140625" style="26"/>
    <col min="12033" max="12033" width="4.5703125" style="26" customWidth="1"/>
    <col min="12034" max="12034" width="42.7109375" style="26" customWidth="1"/>
    <col min="12035" max="12035" width="6.7109375" style="26" customWidth="1"/>
    <col min="12036" max="12036" width="6.140625" style="26" customWidth="1"/>
    <col min="12037" max="12039" width="6.42578125" style="26" customWidth="1"/>
    <col min="12040" max="12040" width="10.5703125" style="26" customWidth="1"/>
    <col min="12041" max="12041" width="7" style="26" customWidth="1"/>
    <col min="12042" max="12042" width="6.28515625" style="26" customWidth="1"/>
    <col min="12043" max="12043" width="6.5703125" style="26" customWidth="1"/>
    <col min="12044" max="12044" width="6" style="26" customWidth="1"/>
    <col min="12045" max="12045" width="8.42578125" style="26" customWidth="1"/>
    <col min="12046" max="12046" width="8.5703125" style="26" customWidth="1"/>
    <col min="12047" max="12288" width="9.140625" style="26"/>
    <col min="12289" max="12289" width="4.5703125" style="26" customWidth="1"/>
    <col min="12290" max="12290" width="42.7109375" style="26" customWidth="1"/>
    <col min="12291" max="12291" width="6.7109375" style="26" customWidth="1"/>
    <col min="12292" max="12292" width="6.140625" style="26" customWidth="1"/>
    <col min="12293" max="12295" width="6.42578125" style="26" customWidth="1"/>
    <col min="12296" max="12296" width="10.5703125" style="26" customWidth="1"/>
    <col min="12297" max="12297" width="7" style="26" customWidth="1"/>
    <col min="12298" max="12298" width="6.28515625" style="26" customWidth="1"/>
    <col min="12299" max="12299" width="6.5703125" style="26" customWidth="1"/>
    <col min="12300" max="12300" width="6" style="26" customWidth="1"/>
    <col min="12301" max="12301" width="8.42578125" style="26" customWidth="1"/>
    <col min="12302" max="12302" width="8.5703125" style="26" customWidth="1"/>
    <col min="12303" max="12544" width="9.140625" style="26"/>
    <col min="12545" max="12545" width="4.5703125" style="26" customWidth="1"/>
    <col min="12546" max="12546" width="42.7109375" style="26" customWidth="1"/>
    <col min="12547" max="12547" width="6.7109375" style="26" customWidth="1"/>
    <col min="12548" max="12548" width="6.140625" style="26" customWidth="1"/>
    <col min="12549" max="12551" width="6.42578125" style="26" customWidth="1"/>
    <col min="12552" max="12552" width="10.5703125" style="26" customWidth="1"/>
    <col min="12553" max="12553" width="7" style="26" customWidth="1"/>
    <col min="12554" max="12554" width="6.28515625" style="26" customWidth="1"/>
    <col min="12555" max="12555" width="6.5703125" style="26" customWidth="1"/>
    <col min="12556" max="12556" width="6" style="26" customWidth="1"/>
    <col min="12557" max="12557" width="8.42578125" style="26" customWidth="1"/>
    <col min="12558" max="12558" width="8.5703125" style="26" customWidth="1"/>
    <col min="12559" max="12800" width="9.140625" style="26"/>
    <col min="12801" max="12801" width="4.5703125" style="26" customWidth="1"/>
    <col min="12802" max="12802" width="42.7109375" style="26" customWidth="1"/>
    <col min="12803" max="12803" width="6.7109375" style="26" customWidth="1"/>
    <col min="12804" max="12804" width="6.140625" style="26" customWidth="1"/>
    <col min="12805" max="12807" width="6.42578125" style="26" customWidth="1"/>
    <col min="12808" max="12808" width="10.5703125" style="26" customWidth="1"/>
    <col min="12809" max="12809" width="7" style="26" customWidth="1"/>
    <col min="12810" max="12810" width="6.28515625" style="26" customWidth="1"/>
    <col min="12811" max="12811" width="6.5703125" style="26" customWidth="1"/>
    <col min="12812" max="12812" width="6" style="26" customWidth="1"/>
    <col min="12813" max="12813" width="8.42578125" style="26" customWidth="1"/>
    <col min="12814" max="12814" width="8.5703125" style="26" customWidth="1"/>
    <col min="12815" max="13056" width="9.140625" style="26"/>
    <col min="13057" max="13057" width="4.5703125" style="26" customWidth="1"/>
    <col min="13058" max="13058" width="42.7109375" style="26" customWidth="1"/>
    <col min="13059" max="13059" width="6.7109375" style="26" customWidth="1"/>
    <col min="13060" max="13060" width="6.140625" style="26" customWidth="1"/>
    <col min="13061" max="13063" width="6.42578125" style="26" customWidth="1"/>
    <col min="13064" max="13064" width="10.5703125" style="26" customWidth="1"/>
    <col min="13065" max="13065" width="7" style="26" customWidth="1"/>
    <col min="13066" max="13066" width="6.28515625" style="26" customWidth="1"/>
    <col min="13067" max="13067" width="6.5703125" style="26" customWidth="1"/>
    <col min="13068" max="13068" width="6" style="26" customWidth="1"/>
    <col min="13069" max="13069" width="8.42578125" style="26" customWidth="1"/>
    <col min="13070" max="13070" width="8.5703125" style="26" customWidth="1"/>
    <col min="13071" max="13312" width="9.140625" style="26"/>
    <col min="13313" max="13313" width="4.5703125" style="26" customWidth="1"/>
    <col min="13314" max="13314" width="42.7109375" style="26" customWidth="1"/>
    <col min="13315" max="13315" width="6.7109375" style="26" customWidth="1"/>
    <col min="13316" max="13316" width="6.140625" style="26" customWidth="1"/>
    <col min="13317" max="13319" width="6.42578125" style="26" customWidth="1"/>
    <col min="13320" max="13320" width="10.5703125" style="26" customWidth="1"/>
    <col min="13321" max="13321" width="7" style="26" customWidth="1"/>
    <col min="13322" max="13322" width="6.28515625" style="26" customWidth="1"/>
    <col min="13323" max="13323" width="6.5703125" style="26" customWidth="1"/>
    <col min="13324" max="13324" width="6" style="26" customWidth="1"/>
    <col min="13325" max="13325" width="8.42578125" style="26" customWidth="1"/>
    <col min="13326" max="13326" width="8.5703125" style="26" customWidth="1"/>
    <col min="13327" max="13568" width="9.140625" style="26"/>
    <col min="13569" max="13569" width="4.5703125" style="26" customWidth="1"/>
    <col min="13570" max="13570" width="42.7109375" style="26" customWidth="1"/>
    <col min="13571" max="13571" width="6.7109375" style="26" customWidth="1"/>
    <col min="13572" max="13572" width="6.140625" style="26" customWidth="1"/>
    <col min="13573" max="13575" width="6.42578125" style="26" customWidth="1"/>
    <col min="13576" max="13576" width="10.5703125" style="26" customWidth="1"/>
    <col min="13577" max="13577" width="7" style="26" customWidth="1"/>
    <col min="13578" max="13578" width="6.28515625" style="26" customWidth="1"/>
    <col min="13579" max="13579" width="6.5703125" style="26" customWidth="1"/>
    <col min="13580" max="13580" width="6" style="26" customWidth="1"/>
    <col min="13581" max="13581" width="8.42578125" style="26" customWidth="1"/>
    <col min="13582" max="13582" width="8.5703125" style="26" customWidth="1"/>
    <col min="13583" max="13824" width="9.140625" style="26"/>
    <col min="13825" max="13825" width="4.5703125" style="26" customWidth="1"/>
    <col min="13826" max="13826" width="42.7109375" style="26" customWidth="1"/>
    <col min="13827" max="13827" width="6.7109375" style="26" customWidth="1"/>
    <col min="13828" max="13828" width="6.140625" style="26" customWidth="1"/>
    <col min="13829" max="13831" width="6.42578125" style="26" customWidth="1"/>
    <col min="13832" max="13832" width="10.5703125" style="26" customWidth="1"/>
    <col min="13833" max="13833" width="7" style="26" customWidth="1"/>
    <col min="13834" max="13834" width="6.28515625" style="26" customWidth="1"/>
    <col min="13835" max="13835" width="6.5703125" style="26" customWidth="1"/>
    <col min="13836" max="13836" width="6" style="26" customWidth="1"/>
    <col min="13837" max="13837" width="8.42578125" style="26" customWidth="1"/>
    <col min="13838" max="13838" width="8.5703125" style="26" customWidth="1"/>
    <col min="13839" max="14080" width="9.140625" style="26"/>
    <col min="14081" max="14081" width="4.5703125" style="26" customWidth="1"/>
    <col min="14082" max="14082" width="42.7109375" style="26" customWidth="1"/>
    <col min="14083" max="14083" width="6.7109375" style="26" customWidth="1"/>
    <col min="14084" max="14084" width="6.140625" style="26" customWidth="1"/>
    <col min="14085" max="14087" width="6.42578125" style="26" customWidth="1"/>
    <col min="14088" max="14088" width="10.5703125" style="26" customWidth="1"/>
    <col min="14089" max="14089" width="7" style="26" customWidth="1"/>
    <col min="14090" max="14090" width="6.28515625" style="26" customWidth="1"/>
    <col min="14091" max="14091" width="6.5703125" style="26" customWidth="1"/>
    <col min="14092" max="14092" width="6" style="26" customWidth="1"/>
    <col min="14093" max="14093" width="8.42578125" style="26" customWidth="1"/>
    <col min="14094" max="14094" width="8.5703125" style="26" customWidth="1"/>
    <col min="14095" max="14336" width="9.140625" style="26"/>
    <col min="14337" max="14337" width="4.5703125" style="26" customWidth="1"/>
    <col min="14338" max="14338" width="42.7109375" style="26" customWidth="1"/>
    <col min="14339" max="14339" width="6.7109375" style="26" customWidth="1"/>
    <col min="14340" max="14340" width="6.140625" style="26" customWidth="1"/>
    <col min="14341" max="14343" width="6.42578125" style="26" customWidth="1"/>
    <col min="14344" max="14344" width="10.5703125" style="26" customWidth="1"/>
    <col min="14345" max="14345" width="7" style="26" customWidth="1"/>
    <col min="14346" max="14346" width="6.28515625" style="26" customWidth="1"/>
    <col min="14347" max="14347" width="6.5703125" style="26" customWidth="1"/>
    <col min="14348" max="14348" width="6" style="26" customWidth="1"/>
    <col min="14349" max="14349" width="8.42578125" style="26" customWidth="1"/>
    <col min="14350" max="14350" width="8.5703125" style="26" customWidth="1"/>
    <col min="14351" max="14592" width="9.140625" style="26"/>
    <col min="14593" max="14593" width="4.5703125" style="26" customWidth="1"/>
    <col min="14594" max="14594" width="42.7109375" style="26" customWidth="1"/>
    <col min="14595" max="14595" width="6.7109375" style="26" customWidth="1"/>
    <col min="14596" max="14596" width="6.140625" style="26" customWidth="1"/>
    <col min="14597" max="14599" width="6.42578125" style="26" customWidth="1"/>
    <col min="14600" max="14600" width="10.5703125" style="26" customWidth="1"/>
    <col min="14601" max="14601" width="7" style="26" customWidth="1"/>
    <col min="14602" max="14602" width="6.28515625" style="26" customWidth="1"/>
    <col min="14603" max="14603" width="6.5703125" style="26" customWidth="1"/>
    <col min="14604" max="14604" width="6" style="26" customWidth="1"/>
    <col min="14605" max="14605" width="8.42578125" style="26" customWidth="1"/>
    <col min="14606" max="14606" width="8.5703125" style="26" customWidth="1"/>
    <col min="14607" max="14848" width="9.140625" style="26"/>
    <col min="14849" max="14849" width="4.5703125" style="26" customWidth="1"/>
    <col min="14850" max="14850" width="42.7109375" style="26" customWidth="1"/>
    <col min="14851" max="14851" width="6.7109375" style="26" customWidth="1"/>
    <col min="14852" max="14852" width="6.140625" style="26" customWidth="1"/>
    <col min="14853" max="14855" width="6.42578125" style="26" customWidth="1"/>
    <col min="14856" max="14856" width="10.5703125" style="26" customWidth="1"/>
    <col min="14857" max="14857" width="7" style="26" customWidth="1"/>
    <col min="14858" max="14858" width="6.28515625" style="26" customWidth="1"/>
    <col min="14859" max="14859" width="6.5703125" style="26" customWidth="1"/>
    <col min="14860" max="14860" width="6" style="26" customWidth="1"/>
    <col min="14861" max="14861" width="8.42578125" style="26" customWidth="1"/>
    <col min="14862" max="14862" width="8.5703125" style="26" customWidth="1"/>
    <col min="14863" max="15104" width="9.140625" style="26"/>
    <col min="15105" max="15105" width="4.5703125" style="26" customWidth="1"/>
    <col min="15106" max="15106" width="42.7109375" style="26" customWidth="1"/>
    <col min="15107" max="15107" width="6.7109375" style="26" customWidth="1"/>
    <col min="15108" max="15108" width="6.140625" style="26" customWidth="1"/>
    <col min="15109" max="15111" width="6.42578125" style="26" customWidth="1"/>
    <col min="15112" max="15112" width="10.5703125" style="26" customWidth="1"/>
    <col min="15113" max="15113" width="7" style="26" customWidth="1"/>
    <col min="15114" max="15114" width="6.28515625" style="26" customWidth="1"/>
    <col min="15115" max="15115" width="6.5703125" style="26" customWidth="1"/>
    <col min="15116" max="15116" width="6" style="26" customWidth="1"/>
    <col min="15117" max="15117" width="8.42578125" style="26" customWidth="1"/>
    <col min="15118" max="15118" width="8.5703125" style="26" customWidth="1"/>
    <col min="15119" max="15360" width="9.140625" style="26"/>
    <col min="15361" max="15361" width="4.5703125" style="26" customWidth="1"/>
    <col min="15362" max="15362" width="42.7109375" style="26" customWidth="1"/>
    <col min="15363" max="15363" width="6.7109375" style="26" customWidth="1"/>
    <col min="15364" max="15364" width="6.140625" style="26" customWidth="1"/>
    <col min="15365" max="15367" width="6.42578125" style="26" customWidth="1"/>
    <col min="15368" max="15368" width="10.5703125" style="26" customWidth="1"/>
    <col min="15369" max="15369" width="7" style="26" customWidth="1"/>
    <col min="15370" max="15370" width="6.28515625" style="26" customWidth="1"/>
    <col min="15371" max="15371" width="6.5703125" style="26" customWidth="1"/>
    <col min="15372" max="15372" width="6" style="26" customWidth="1"/>
    <col min="15373" max="15373" width="8.42578125" style="26" customWidth="1"/>
    <col min="15374" max="15374" width="8.5703125" style="26" customWidth="1"/>
    <col min="15375" max="15616" width="9.140625" style="26"/>
    <col min="15617" max="15617" width="4.5703125" style="26" customWidth="1"/>
    <col min="15618" max="15618" width="42.7109375" style="26" customWidth="1"/>
    <col min="15619" max="15619" width="6.7109375" style="26" customWidth="1"/>
    <col min="15620" max="15620" width="6.140625" style="26" customWidth="1"/>
    <col min="15621" max="15623" width="6.42578125" style="26" customWidth="1"/>
    <col min="15624" max="15624" width="10.5703125" style="26" customWidth="1"/>
    <col min="15625" max="15625" width="7" style="26" customWidth="1"/>
    <col min="15626" max="15626" width="6.28515625" style="26" customWidth="1"/>
    <col min="15627" max="15627" width="6.5703125" style="26" customWidth="1"/>
    <col min="15628" max="15628" width="6" style="26" customWidth="1"/>
    <col min="15629" max="15629" width="8.42578125" style="26" customWidth="1"/>
    <col min="15630" max="15630" width="8.5703125" style="26" customWidth="1"/>
    <col min="15631" max="15872" width="9.140625" style="26"/>
    <col min="15873" max="15873" width="4.5703125" style="26" customWidth="1"/>
    <col min="15874" max="15874" width="42.7109375" style="26" customWidth="1"/>
    <col min="15875" max="15875" width="6.7109375" style="26" customWidth="1"/>
    <col min="15876" max="15876" width="6.140625" style="26" customWidth="1"/>
    <col min="15877" max="15879" width="6.42578125" style="26" customWidth="1"/>
    <col min="15880" max="15880" width="10.5703125" style="26" customWidth="1"/>
    <col min="15881" max="15881" width="7" style="26" customWidth="1"/>
    <col min="15882" max="15882" width="6.28515625" style="26" customWidth="1"/>
    <col min="15883" max="15883" width="6.5703125" style="26" customWidth="1"/>
    <col min="15884" max="15884" width="6" style="26" customWidth="1"/>
    <col min="15885" max="15885" width="8.42578125" style="26" customWidth="1"/>
    <col min="15886" max="15886" width="8.5703125" style="26" customWidth="1"/>
    <col min="15887" max="16128" width="9.140625" style="26"/>
    <col min="16129" max="16129" width="4.5703125" style="26" customWidth="1"/>
    <col min="16130" max="16130" width="42.7109375" style="26" customWidth="1"/>
    <col min="16131" max="16131" width="6.7109375" style="26" customWidth="1"/>
    <col min="16132" max="16132" width="6.140625" style="26" customWidth="1"/>
    <col min="16133" max="16135" width="6.42578125" style="26" customWidth="1"/>
    <col min="16136" max="16136" width="10.5703125" style="26" customWidth="1"/>
    <col min="16137" max="16137" width="7" style="26" customWidth="1"/>
    <col min="16138" max="16138" width="6.28515625" style="26" customWidth="1"/>
    <col min="16139" max="16139" width="6.5703125" style="26" customWidth="1"/>
    <col min="16140" max="16140" width="6" style="26" customWidth="1"/>
    <col min="16141" max="16141" width="8.42578125" style="26" customWidth="1"/>
    <col min="16142" max="16142" width="8.5703125" style="26" customWidth="1"/>
    <col min="16143" max="16384" width="9.140625" style="26"/>
  </cols>
  <sheetData>
    <row r="1" spans="1:18" s="34" customFormat="1" x14ac:dyDescent="0.25">
      <c r="A1" s="276" t="s">
        <v>7667</v>
      </c>
      <c r="B1" s="276"/>
      <c r="C1" s="276"/>
      <c r="D1" s="190"/>
      <c r="E1" s="191"/>
      <c r="F1" s="192"/>
      <c r="G1" s="193"/>
      <c r="H1" s="193"/>
      <c r="I1" s="193"/>
    </row>
    <row r="2" spans="1:18" s="34" customFormat="1" ht="15" customHeight="1" x14ac:dyDescent="0.25">
      <c r="A2" s="194" t="s">
        <v>7682</v>
      </c>
      <c r="B2" s="170"/>
      <c r="C2" s="170"/>
      <c r="D2" s="195"/>
      <c r="E2" s="196"/>
      <c r="F2" s="196"/>
      <c r="G2" s="197"/>
      <c r="H2" s="197"/>
      <c r="I2" s="198"/>
      <c r="J2" s="95"/>
      <c r="K2" s="95"/>
      <c r="L2" s="95"/>
      <c r="M2" s="95"/>
      <c r="N2" s="95"/>
      <c r="O2" s="26"/>
      <c r="P2" s="26"/>
      <c r="Q2" s="26"/>
      <c r="R2" s="26"/>
    </row>
    <row r="3" spans="1:18" s="34" customFormat="1" ht="15.75" customHeight="1" x14ac:dyDescent="0.25">
      <c r="A3" s="273" t="s">
        <v>7669</v>
      </c>
      <c r="B3" s="274"/>
      <c r="C3" s="182">
        <v>2022</v>
      </c>
      <c r="D3" s="199"/>
      <c r="E3" s="196"/>
      <c r="F3" s="196"/>
      <c r="G3" s="200"/>
      <c r="H3" s="201"/>
      <c r="I3" s="202"/>
      <c r="J3" s="120"/>
      <c r="K3" s="26"/>
      <c r="L3" s="26"/>
      <c r="M3" s="26"/>
      <c r="N3" s="26"/>
      <c r="O3" s="26"/>
      <c r="P3" s="26"/>
      <c r="Q3" s="26"/>
      <c r="R3" s="26"/>
    </row>
    <row r="4" spans="1:18" s="34" customFormat="1" ht="15.75" customHeight="1" x14ac:dyDescent="0.25">
      <c r="A4" s="217" t="s">
        <v>7593</v>
      </c>
      <c r="B4" s="158" t="s">
        <v>7628</v>
      </c>
      <c r="C4" s="151">
        <v>35</v>
      </c>
      <c r="D4" s="133"/>
      <c r="E4" s="133"/>
      <c r="F4" s="196"/>
      <c r="G4" s="200"/>
      <c r="H4" s="203"/>
      <c r="I4" s="202"/>
      <c r="J4" s="99"/>
      <c r="K4" s="26"/>
      <c r="L4" s="26"/>
      <c r="M4" s="26"/>
      <c r="N4" s="26"/>
      <c r="O4" s="26"/>
      <c r="P4" s="26"/>
      <c r="Q4" s="26"/>
      <c r="R4" s="26"/>
    </row>
    <row r="5" spans="1:18" s="34" customFormat="1" x14ac:dyDescent="0.25">
      <c r="A5" s="218" t="s">
        <v>7594</v>
      </c>
      <c r="B5" s="158" t="s">
        <v>7702</v>
      </c>
      <c r="C5" s="135">
        <v>27</v>
      </c>
      <c r="D5" s="133"/>
      <c r="E5" s="133"/>
      <c r="F5" s="196"/>
      <c r="G5" s="200"/>
      <c r="H5" s="201"/>
      <c r="I5" s="202"/>
      <c r="J5" s="28"/>
      <c r="K5" s="26"/>
      <c r="L5" s="26"/>
      <c r="M5" s="26"/>
      <c r="N5" s="26"/>
      <c r="O5" s="26"/>
      <c r="P5" s="26"/>
      <c r="Q5" s="26"/>
      <c r="R5" s="26"/>
    </row>
    <row r="6" spans="1:18" s="34" customFormat="1" x14ac:dyDescent="0.25">
      <c r="A6" s="218" t="s">
        <v>7595</v>
      </c>
      <c r="B6" s="172" t="s">
        <v>7718</v>
      </c>
      <c r="C6" s="135">
        <v>22</v>
      </c>
      <c r="D6" s="133"/>
      <c r="E6" s="133"/>
      <c r="F6" s="196"/>
      <c r="G6" s="200"/>
      <c r="H6" s="201"/>
      <c r="I6" s="202"/>
      <c r="J6" s="28"/>
      <c r="K6" s="26"/>
      <c r="L6" s="26"/>
      <c r="M6" s="26"/>
      <c r="N6" s="26"/>
      <c r="O6" s="26"/>
      <c r="P6" s="26"/>
      <c r="Q6" s="26"/>
      <c r="R6" s="26"/>
    </row>
    <row r="7" spans="1:18" s="34" customFormat="1" x14ac:dyDescent="0.25">
      <c r="A7" s="218" t="s">
        <v>7723</v>
      </c>
      <c r="B7" s="158" t="s">
        <v>7602</v>
      </c>
      <c r="C7" s="135">
        <v>19</v>
      </c>
      <c r="D7" s="133"/>
      <c r="E7" s="133"/>
      <c r="F7" s="196"/>
      <c r="G7" s="200"/>
      <c r="H7" s="203"/>
      <c r="I7" s="202"/>
      <c r="J7" s="121"/>
      <c r="K7" s="26"/>
      <c r="L7" s="26"/>
      <c r="M7" s="26"/>
      <c r="N7" s="26"/>
      <c r="O7" s="26"/>
      <c r="P7" s="26"/>
      <c r="Q7" s="26"/>
      <c r="R7" s="26"/>
    </row>
    <row r="8" spans="1:18" s="34" customFormat="1" x14ac:dyDescent="0.25">
      <c r="A8" s="218" t="s">
        <v>7723</v>
      </c>
      <c r="B8" s="158" t="s">
        <v>7607</v>
      </c>
      <c r="C8" s="135">
        <v>19</v>
      </c>
      <c r="D8" s="133"/>
      <c r="E8" s="133"/>
      <c r="F8" s="196"/>
      <c r="G8" s="200"/>
      <c r="H8" s="203"/>
      <c r="I8" s="202"/>
      <c r="J8" s="122"/>
      <c r="K8" s="26"/>
      <c r="L8" s="26"/>
      <c r="M8" s="26"/>
      <c r="N8" s="26"/>
      <c r="O8" s="26"/>
      <c r="P8" s="26"/>
      <c r="Q8" s="26"/>
      <c r="R8" s="26"/>
    </row>
    <row r="9" spans="1:18" s="34" customFormat="1" x14ac:dyDescent="0.25">
      <c r="A9" s="218" t="s">
        <v>7621</v>
      </c>
      <c r="B9" s="164" t="s">
        <v>7626</v>
      </c>
      <c r="C9" s="135">
        <v>13</v>
      </c>
      <c r="D9" s="133"/>
      <c r="E9" s="133"/>
      <c r="F9" s="196"/>
      <c r="G9" s="200"/>
      <c r="H9" s="203"/>
      <c r="I9" s="202"/>
      <c r="J9" s="123"/>
      <c r="K9" s="26"/>
      <c r="L9" s="26"/>
      <c r="M9" s="26"/>
      <c r="N9" s="26"/>
      <c r="O9" s="26"/>
      <c r="P9" s="26"/>
      <c r="Q9" s="26"/>
      <c r="R9" s="26"/>
    </row>
    <row r="10" spans="1:18" s="34" customFormat="1" x14ac:dyDescent="0.25">
      <c r="A10" s="218" t="s">
        <v>7600</v>
      </c>
      <c r="B10" s="172" t="s">
        <v>7674</v>
      </c>
      <c r="C10" s="135">
        <v>9</v>
      </c>
      <c r="D10" s="133"/>
      <c r="E10" s="133"/>
      <c r="F10" s="196"/>
      <c r="G10" s="200"/>
      <c r="H10" s="201"/>
      <c r="I10" s="202"/>
      <c r="J10" s="123"/>
      <c r="K10" s="26"/>
      <c r="L10" s="26"/>
      <c r="M10" s="26"/>
      <c r="N10" s="26"/>
      <c r="O10" s="26"/>
      <c r="P10" s="26"/>
      <c r="Q10" s="26"/>
      <c r="R10" s="26"/>
    </row>
    <row r="11" spans="1:18" s="34" customFormat="1" x14ac:dyDescent="0.25">
      <c r="A11" s="218" t="s">
        <v>7724</v>
      </c>
      <c r="B11" s="158" t="s">
        <v>7599</v>
      </c>
      <c r="C11" s="135">
        <v>6</v>
      </c>
      <c r="D11" s="133"/>
      <c r="E11" s="133"/>
      <c r="F11" s="196"/>
      <c r="G11" s="200"/>
      <c r="H11" s="201"/>
      <c r="I11" s="202"/>
      <c r="J11" s="124"/>
      <c r="K11" s="26"/>
      <c r="L11" s="26"/>
      <c r="M11" s="26"/>
      <c r="N11" s="26"/>
      <c r="O11" s="26"/>
      <c r="P11" s="26"/>
      <c r="Q11" s="26"/>
      <c r="R11" s="26"/>
    </row>
    <row r="12" spans="1:18" s="34" customFormat="1" x14ac:dyDescent="0.25">
      <c r="A12" s="218" t="s">
        <v>7724</v>
      </c>
      <c r="B12" s="158" t="s">
        <v>7598</v>
      </c>
      <c r="C12" s="135">
        <v>6</v>
      </c>
      <c r="D12" s="133"/>
      <c r="E12" s="133"/>
      <c r="F12" s="196"/>
      <c r="G12" s="200"/>
      <c r="H12" s="201"/>
      <c r="I12" s="202"/>
      <c r="J12" s="123"/>
      <c r="K12" s="26"/>
      <c r="L12" s="26"/>
      <c r="M12" s="26"/>
      <c r="N12" s="26"/>
      <c r="O12" s="26"/>
      <c r="P12" s="26"/>
      <c r="Q12" s="26"/>
      <c r="R12" s="26"/>
    </row>
    <row r="13" spans="1:18" s="34" customFormat="1" x14ac:dyDescent="0.25">
      <c r="A13" s="218" t="s">
        <v>7725</v>
      </c>
      <c r="B13" s="172" t="s">
        <v>7672</v>
      </c>
      <c r="C13" s="135">
        <v>5</v>
      </c>
      <c r="D13" s="133"/>
      <c r="E13" s="133"/>
      <c r="F13" s="196"/>
      <c r="G13" s="200"/>
      <c r="H13" s="203"/>
      <c r="I13" s="202"/>
      <c r="J13" s="123"/>
      <c r="K13" s="26"/>
      <c r="L13" s="26"/>
      <c r="M13" s="26"/>
      <c r="N13" s="26"/>
      <c r="O13" s="26"/>
      <c r="P13" s="26"/>
      <c r="Q13" s="26"/>
      <c r="R13" s="26"/>
    </row>
    <row r="14" spans="1:18" s="34" customFormat="1" x14ac:dyDescent="0.25">
      <c r="A14" s="218" t="s">
        <v>7725</v>
      </c>
      <c r="B14" s="172" t="s">
        <v>7714</v>
      </c>
      <c r="C14" s="135">
        <v>5</v>
      </c>
      <c r="D14" s="133"/>
      <c r="E14" s="133"/>
      <c r="F14" s="196"/>
      <c r="G14" s="200"/>
      <c r="H14" s="201"/>
      <c r="I14" s="202"/>
      <c r="J14" s="123"/>
      <c r="K14" s="26"/>
      <c r="L14" s="26"/>
      <c r="M14" s="26"/>
      <c r="N14" s="26"/>
      <c r="O14" s="26"/>
      <c r="P14" s="26"/>
      <c r="Q14" s="26"/>
      <c r="R14" s="26"/>
    </row>
    <row r="15" spans="1:18" s="34" customFormat="1" x14ac:dyDescent="0.25">
      <c r="A15" s="218" t="s">
        <v>7630</v>
      </c>
      <c r="B15" s="158" t="s">
        <v>7609</v>
      </c>
      <c r="C15" s="135">
        <v>4</v>
      </c>
      <c r="D15" s="133"/>
      <c r="E15" s="133"/>
      <c r="F15" s="191"/>
      <c r="G15" s="200"/>
      <c r="H15" s="201"/>
      <c r="I15" s="202"/>
      <c r="J15" s="123"/>
      <c r="K15" s="26"/>
      <c r="L15" s="26"/>
      <c r="M15" s="26"/>
      <c r="N15" s="26"/>
      <c r="O15" s="26"/>
      <c r="P15" s="26"/>
      <c r="Q15" s="26"/>
      <c r="R15" s="26"/>
    </row>
    <row r="16" spans="1:18" s="34" customFormat="1" ht="12" customHeight="1" x14ac:dyDescent="0.25">
      <c r="A16" s="218" t="s">
        <v>7630</v>
      </c>
      <c r="B16" s="158" t="s">
        <v>7673</v>
      </c>
      <c r="C16" s="135">
        <v>4</v>
      </c>
      <c r="D16" s="133"/>
      <c r="E16" s="133"/>
      <c r="F16" s="196"/>
      <c r="G16" s="200"/>
      <c r="H16" s="201"/>
      <c r="I16" s="202"/>
      <c r="J16" s="123"/>
      <c r="K16" s="26"/>
      <c r="L16" s="26"/>
      <c r="M16" s="26"/>
      <c r="N16" s="26"/>
      <c r="O16" s="26"/>
      <c r="P16" s="26"/>
      <c r="Q16" s="26"/>
      <c r="R16" s="26"/>
    </row>
    <row r="17" spans="1:256" s="34" customFormat="1" x14ac:dyDescent="0.25">
      <c r="A17" s="218" t="s">
        <v>7632</v>
      </c>
      <c r="B17" s="158" t="s">
        <v>7706</v>
      </c>
      <c r="C17" s="135">
        <v>3</v>
      </c>
      <c r="D17" s="133"/>
      <c r="E17" s="133"/>
      <c r="F17" s="196"/>
      <c r="G17" s="200"/>
      <c r="H17" s="201"/>
      <c r="I17" s="202"/>
      <c r="J17" s="123"/>
      <c r="K17" s="26"/>
      <c r="L17" s="26"/>
      <c r="M17" s="26"/>
      <c r="N17" s="26"/>
      <c r="O17" s="26"/>
      <c r="P17" s="26"/>
      <c r="Q17" s="26"/>
      <c r="R17" s="26"/>
    </row>
    <row r="18" spans="1:256" s="34" customFormat="1" x14ac:dyDescent="0.25">
      <c r="A18" s="218" t="s">
        <v>7632</v>
      </c>
      <c r="B18" s="172" t="s">
        <v>7675</v>
      </c>
      <c r="C18" s="135">
        <v>3</v>
      </c>
      <c r="D18" s="133"/>
      <c r="E18" s="133"/>
      <c r="F18" s="196"/>
      <c r="G18" s="204"/>
      <c r="H18" s="201"/>
      <c r="I18" s="205"/>
      <c r="J18" s="125"/>
      <c r="K18" s="26"/>
      <c r="L18" s="26"/>
      <c r="M18" s="26"/>
      <c r="N18" s="26"/>
      <c r="O18" s="26"/>
      <c r="P18" s="26"/>
      <c r="Q18" s="26"/>
      <c r="R18" s="26"/>
    </row>
    <row r="19" spans="1:256" s="34" customFormat="1" x14ac:dyDescent="0.25">
      <c r="A19" s="219" t="s">
        <v>7610</v>
      </c>
      <c r="B19" s="158" t="s">
        <v>7625</v>
      </c>
      <c r="C19" s="135">
        <v>2</v>
      </c>
      <c r="D19" s="133"/>
      <c r="E19" s="133"/>
      <c r="F19" s="191"/>
      <c r="G19" s="204"/>
      <c r="H19" s="203"/>
      <c r="I19" s="205"/>
      <c r="J19" s="125"/>
      <c r="K19" s="26"/>
      <c r="L19" s="26"/>
      <c r="M19" s="26"/>
      <c r="N19" s="26"/>
      <c r="O19" s="26"/>
      <c r="P19" s="26"/>
      <c r="Q19" s="26"/>
      <c r="R19" s="26"/>
    </row>
    <row r="20" spans="1:256" s="34" customFormat="1" x14ac:dyDescent="0.25">
      <c r="A20" s="219" t="s">
        <v>7715</v>
      </c>
      <c r="B20" s="158" t="s">
        <v>7627</v>
      </c>
      <c r="C20" s="135">
        <v>1</v>
      </c>
      <c r="D20" s="133"/>
      <c r="E20" s="133"/>
      <c r="F20" s="196"/>
      <c r="G20" s="204"/>
      <c r="H20" s="201"/>
      <c r="I20" s="205"/>
      <c r="J20" s="126"/>
      <c r="K20" s="26"/>
      <c r="L20" s="26"/>
      <c r="M20" s="26"/>
      <c r="N20" s="26"/>
      <c r="O20" s="26"/>
      <c r="P20" s="26"/>
      <c r="Q20" s="26"/>
      <c r="R20" s="26"/>
    </row>
    <row r="21" spans="1:256" s="34" customFormat="1" x14ac:dyDescent="0.25">
      <c r="A21" s="219" t="s">
        <v>7715</v>
      </c>
      <c r="B21" s="158" t="s">
        <v>7708</v>
      </c>
      <c r="C21" s="135">
        <v>1</v>
      </c>
      <c r="D21" s="133"/>
      <c r="E21" s="133"/>
      <c r="F21" s="191"/>
      <c r="G21" s="204"/>
      <c r="H21" s="201"/>
      <c r="I21" s="205"/>
      <c r="J21" s="126"/>
      <c r="K21" s="26"/>
      <c r="L21" s="26"/>
      <c r="M21" s="26"/>
      <c r="N21" s="26"/>
      <c r="O21" s="26"/>
      <c r="P21" s="26"/>
      <c r="Q21" s="26"/>
      <c r="R21" s="26"/>
    </row>
    <row r="22" spans="1:256" s="34" customFormat="1" x14ac:dyDescent="0.25">
      <c r="A22" s="219" t="s">
        <v>7726</v>
      </c>
      <c r="B22" s="158" t="s">
        <v>7707</v>
      </c>
      <c r="C22" s="152" t="s">
        <v>831</v>
      </c>
      <c r="D22" s="133"/>
      <c r="E22" s="133"/>
      <c r="F22" s="170"/>
      <c r="G22" s="204"/>
      <c r="H22" s="206"/>
      <c r="I22" s="205"/>
      <c r="J22" s="126"/>
      <c r="K22" s="47"/>
      <c r="L22" s="47"/>
      <c r="M22" s="47"/>
      <c r="N22" s="72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56" x14ac:dyDescent="0.25">
      <c r="A23" s="219" t="s">
        <v>7726</v>
      </c>
      <c r="B23" s="172" t="s">
        <v>7678</v>
      </c>
      <c r="C23" s="152" t="s">
        <v>831</v>
      </c>
      <c r="D23" s="133"/>
      <c r="E23" s="133"/>
      <c r="F23" s="170"/>
      <c r="G23" s="207"/>
      <c r="H23" s="207"/>
      <c r="I23" s="207"/>
      <c r="J23" s="9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56" s="44" customFormat="1" x14ac:dyDescent="0.25">
      <c r="A24" s="219" t="s">
        <v>7726</v>
      </c>
      <c r="B24" s="172" t="s">
        <v>7677</v>
      </c>
      <c r="C24" s="152" t="s">
        <v>831</v>
      </c>
      <c r="D24" s="133"/>
      <c r="E24" s="133"/>
      <c r="F24" s="208"/>
      <c r="G24" s="209"/>
      <c r="H24" s="209"/>
      <c r="I24" s="209"/>
      <c r="J24" s="96"/>
      <c r="K24" s="78"/>
      <c r="L24" s="78"/>
      <c r="M24" s="77"/>
      <c r="N24" s="46"/>
    </row>
    <row r="25" spans="1:256" s="44" customFormat="1" ht="15.75" thickBot="1" x14ac:dyDescent="0.3">
      <c r="A25" s="219" t="s">
        <v>7726</v>
      </c>
      <c r="B25" s="158" t="s">
        <v>7676</v>
      </c>
      <c r="C25" s="152" t="s">
        <v>831</v>
      </c>
      <c r="D25" s="133"/>
      <c r="E25" s="133"/>
      <c r="F25" s="208"/>
      <c r="G25" s="210"/>
      <c r="H25" s="210"/>
      <c r="I25" s="210"/>
      <c r="J25" s="97"/>
      <c r="K25" s="78"/>
      <c r="L25" s="78"/>
      <c r="M25" s="77"/>
      <c r="N25" s="46"/>
      <c r="Q25" s="44" t="s">
        <v>7624</v>
      </c>
      <c r="R25" s="44" t="s">
        <v>7624</v>
      </c>
      <c r="S25" s="44" t="s">
        <v>7624</v>
      </c>
      <c r="T25" s="44" t="s">
        <v>7624</v>
      </c>
      <c r="U25" s="44" t="s">
        <v>7624</v>
      </c>
      <c r="V25" s="44" t="s">
        <v>7624</v>
      </c>
      <c r="W25" s="44" t="s">
        <v>7624</v>
      </c>
      <c r="X25" s="44" t="s">
        <v>7624</v>
      </c>
      <c r="Y25" s="44" t="s">
        <v>7624</v>
      </c>
      <c r="Z25" s="44" t="s">
        <v>7624</v>
      </c>
      <c r="AA25" s="44" t="s">
        <v>7624</v>
      </c>
      <c r="AB25" s="44" t="s">
        <v>7624</v>
      </c>
    </row>
    <row r="26" spans="1:256" s="45" customFormat="1" x14ac:dyDescent="0.25">
      <c r="A26" s="219" t="s">
        <v>7726</v>
      </c>
      <c r="B26" s="158" t="s">
        <v>7596</v>
      </c>
      <c r="C26" s="152" t="s">
        <v>831</v>
      </c>
      <c r="D26" s="133"/>
      <c r="E26" s="133"/>
      <c r="F26" s="170"/>
      <c r="G26" s="210"/>
      <c r="H26" s="210"/>
      <c r="I26" s="210"/>
      <c r="J26" s="98"/>
      <c r="K26" s="47"/>
      <c r="L26" s="47"/>
      <c r="M26" s="47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256" s="37" customFormat="1" ht="16.5" customHeight="1" x14ac:dyDescent="0.25">
      <c r="A27" s="219" t="s">
        <v>7726</v>
      </c>
      <c r="B27" s="158" t="s">
        <v>7703</v>
      </c>
      <c r="C27" s="152" t="s">
        <v>831</v>
      </c>
      <c r="D27" s="133"/>
      <c r="E27" s="133"/>
      <c r="F27" s="208"/>
      <c r="G27" s="211"/>
      <c r="H27" s="211"/>
      <c r="I27" s="211"/>
      <c r="J27" s="44"/>
      <c r="K27" s="78"/>
      <c r="L27" s="78"/>
      <c r="M27" s="78"/>
      <c r="N27" s="4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x14ac:dyDescent="0.25">
      <c r="A28" s="219" t="s">
        <v>7726</v>
      </c>
      <c r="B28" s="158" t="s">
        <v>7700</v>
      </c>
      <c r="C28" s="152" t="s">
        <v>831</v>
      </c>
      <c r="D28" s="133"/>
      <c r="E28" s="133"/>
      <c r="F28" s="208"/>
      <c r="G28" s="212"/>
      <c r="H28" s="212"/>
      <c r="I28" s="212"/>
      <c r="J28" s="98"/>
      <c r="K28" s="78"/>
      <c r="L28" s="78"/>
      <c r="M28" s="78"/>
      <c r="N28" s="43"/>
    </row>
    <row r="29" spans="1:256" x14ac:dyDescent="0.25">
      <c r="A29" s="219" t="s">
        <v>7726</v>
      </c>
      <c r="B29" s="158" t="s">
        <v>7704</v>
      </c>
      <c r="C29" s="152" t="s">
        <v>831</v>
      </c>
      <c r="D29" s="133"/>
      <c r="E29" s="133"/>
      <c r="F29" s="213"/>
      <c r="G29" s="213"/>
      <c r="H29" s="213"/>
      <c r="I29" s="213"/>
    </row>
    <row r="30" spans="1:256" x14ac:dyDescent="0.25">
      <c r="A30" s="219" t="s">
        <v>7726</v>
      </c>
      <c r="B30" s="158" t="s">
        <v>7701</v>
      </c>
      <c r="C30" s="152" t="s">
        <v>831</v>
      </c>
      <c r="D30" s="133"/>
      <c r="E30" s="133"/>
      <c r="F30" s="170"/>
      <c r="G30" s="170"/>
      <c r="H30" s="170"/>
      <c r="I30" s="170"/>
      <c r="N30" s="38"/>
      <c r="O30" s="26"/>
      <c r="P30" s="35"/>
    </row>
    <row r="31" spans="1:256" x14ac:dyDescent="0.25">
      <c r="A31" s="220" t="s">
        <v>7726</v>
      </c>
      <c r="B31" s="183" t="s">
        <v>7709</v>
      </c>
      <c r="C31" s="153" t="s">
        <v>831</v>
      </c>
      <c r="D31" s="133"/>
      <c r="E31" s="133"/>
      <c r="F31" s="208"/>
      <c r="G31" s="208"/>
      <c r="H31" s="208"/>
      <c r="I31" s="208"/>
      <c r="J31" s="78"/>
      <c r="K31" s="78"/>
      <c r="L31" s="78"/>
      <c r="M31" s="78"/>
      <c r="N31" s="43"/>
    </row>
    <row r="32" spans="1:256" x14ac:dyDescent="0.2">
      <c r="A32" s="166"/>
      <c r="B32" s="214"/>
      <c r="C32" s="168"/>
      <c r="D32" s="208"/>
      <c r="E32" s="208"/>
      <c r="F32" s="208"/>
      <c r="G32" s="208"/>
      <c r="H32" s="208"/>
      <c r="I32" s="208"/>
      <c r="J32" s="78"/>
      <c r="K32" s="78"/>
      <c r="L32" s="78"/>
      <c r="M32" s="78"/>
      <c r="N32" s="43"/>
    </row>
    <row r="33" spans="1:14" x14ac:dyDescent="0.2">
      <c r="A33" s="166"/>
      <c r="B33" s="214"/>
      <c r="C33" s="168"/>
      <c r="D33" s="208"/>
      <c r="E33" s="208"/>
      <c r="F33" s="208"/>
      <c r="G33" s="208"/>
      <c r="H33" s="208"/>
      <c r="I33" s="208"/>
      <c r="J33" s="78"/>
      <c r="K33" s="78"/>
      <c r="L33" s="78"/>
      <c r="M33" s="78"/>
      <c r="N33" s="43"/>
    </row>
    <row r="34" spans="1:14" x14ac:dyDescent="0.2">
      <c r="A34" s="166"/>
      <c r="B34" s="215"/>
      <c r="C34" s="168"/>
      <c r="D34" s="208"/>
      <c r="E34" s="208"/>
      <c r="F34" s="208"/>
      <c r="G34" s="208"/>
      <c r="H34" s="208"/>
      <c r="I34" s="208"/>
      <c r="J34" s="78"/>
      <c r="K34" s="78"/>
      <c r="L34" s="78"/>
      <c r="M34" s="78"/>
      <c r="N34" s="43"/>
    </row>
    <row r="35" spans="1:14" x14ac:dyDescent="0.2">
      <c r="A35" s="166"/>
      <c r="B35" s="215"/>
      <c r="C35" s="168"/>
      <c r="D35" s="208"/>
      <c r="E35" s="208"/>
      <c r="F35" s="208"/>
      <c r="G35" s="208"/>
      <c r="H35" s="208"/>
      <c r="I35" s="208"/>
      <c r="J35" s="78"/>
      <c r="K35" s="78"/>
      <c r="L35" s="78"/>
      <c r="M35" s="78"/>
      <c r="N35" s="43"/>
    </row>
  </sheetData>
  <mergeCells count="2">
    <mergeCell ref="A1:C1"/>
    <mergeCell ref="A3:B3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sqref="A1:C1"/>
    </sheetView>
  </sheetViews>
  <sheetFormatPr defaultRowHeight="15" x14ac:dyDescent="0.25"/>
  <cols>
    <col min="1" max="1" width="6.85546875" style="30" bestFit="1" customWidth="1"/>
    <col min="2" max="2" width="81.28515625" style="30" customWidth="1"/>
    <col min="3" max="3" width="10.7109375" style="76" customWidth="1"/>
    <col min="4" max="8" width="10.85546875" style="47" customWidth="1"/>
    <col min="9" max="9" width="12.42578125" style="47" customWidth="1"/>
    <col min="10" max="13" width="10.85546875" style="47" customWidth="1"/>
    <col min="14" max="14" width="8.7109375" style="30" customWidth="1"/>
    <col min="15" max="256" width="9.140625" style="34"/>
    <col min="257" max="257" width="4.5703125" style="26" customWidth="1"/>
    <col min="258" max="258" width="42.7109375" style="26" customWidth="1"/>
    <col min="259" max="259" width="6.7109375" style="26" customWidth="1"/>
    <col min="260" max="260" width="6.140625" style="26" customWidth="1"/>
    <col min="261" max="263" width="6.42578125" style="26" customWidth="1"/>
    <col min="264" max="264" width="10.5703125" style="26" customWidth="1"/>
    <col min="265" max="265" width="7" style="26" customWidth="1"/>
    <col min="266" max="266" width="6.28515625" style="26" customWidth="1"/>
    <col min="267" max="267" width="6.5703125" style="26" customWidth="1"/>
    <col min="268" max="268" width="6" style="26" customWidth="1"/>
    <col min="269" max="269" width="8.42578125" style="26" customWidth="1"/>
    <col min="270" max="270" width="8.5703125" style="26" customWidth="1"/>
    <col min="271" max="512" width="9.140625" style="26"/>
    <col min="513" max="513" width="4.5703125" style="26" customWidth="1"/>
    <col min="514" max="514" width="42.7109375" style="26" customWidth="1"/>
    <col min="515" max="515" width="6.7109375" style="26" customWidth="1"/>
    <col min="516" max="516" width="6.140625" style="26" customWidth="1"/>
    <col min="517" max="519" width="6.42578125" style="26" customWidth="1"/>
    <col min="520" max="520" width="10.5703125" style="26" customWidth="1"/>
    <col min="521" max="521" width="7" style="26" customWidth="1"/>
    <col min="522" max="522" width="6.28515625" style="26" customWidth="1"/>
    <col min="523" max="523" width="6.5703125" style="26" customWidth="1"/>
    <col min="524" max="524" width="6" style="26" customWidth="1"/>
    <col min="525" max="525" width="8.42578125" style="26" customWidth="1"/>
    <col min="526" max="526" width="8.5703125" style="26" customWidth="1"/>
    <col min="527" max="768" width="9.140625" style="26"/>
    <col min="769" max="769" width="4.5703125" style="26" customWidth="1"/>
    <col min="770" max="770" width="42.7109375" style="26" customWidth="1"/>
    <col min="771" max="771" width="6.7109375" style="26" customWidth="1"/>
    <col min="772" max="772" width="6.140625" style="26" customWidth="1"/>
    <col min="773" max="775" width="6.42578125" style="26" customWidth="1"/>
    <col min="776" max="776" width="10.5703125" style="26" customWidth="1"/>
    <col min="777" max="777" width="7" style="26" customWidth="1"/>
    <col min="778" max="778" width="6.28515625" style="26" customWidth="1"/>
    <col min="779" max="779" width="6.5703125" style="26" customWidth="1"/>
    <col min="780" max="780" width="6" style="26" customWidth="1"/>
    <col min="781" max="781" width="8.42578125" style="26" customWidth="1"/>
    <col min="782" max="782" width="8.5703125" style="26" customWidth="1"/>
    <col min="783" max="1024" width="9.140625" style="26"/>
    <col min="1025" max="1025" width="4.5703125" style="26" customWidth="1"/>
    <col min="1026" max="1026" width="42.7109375" style="26" customWidth="1"/>
    <col min="1027" max="1027" width="6.7109375" style="26" customWidth="1"/>
    <col min="1028" max="1028" width="6.140625" style="26" customWidth="1"/>
    <col min="1029" max="1031" width="6.42578125" style="26" customWidth="1"/>
    <col min="1032" max="1032" width="10.5703125" style="26" customWidth="1"/>
    <col min="1033" max="1033" width="7" style="26" customWidth="1"/>
    <col min="1034" max="1034" width="6.28515625" style="26" customWidth="1"/>
    <col min="1035" max="1035" width="6.5703125" style="26" customWidth="1"/>
    <col min="1036" max="1036" width="6" style="26" customWidth="1"/>
    <col min="1037" max="1037" width="8.42578125" style="26" customWidth="1"/>
    <col min="1038" max="1038" width="8.5703125" style="26" customWidth="1"/>
    <col min="1039" max="1280" width="9.140625" style="26"/>
    <col min="1281" max="1281" width="4.5703125" style="26" customWidth="1"/>
    <col min="1282" max="1282" width="42.7109375" style="26" customWidth="1"/>
    <col min="1283" max="1283" width="6.7109375" style="26" customWidth="1"/>
    <col min="1284" max="1284" width="6.140625" style="26" customWidth="1"/>
    <col min="1285" max="1287" width="6.42578125" style="26" customWidth="1"/>
    <col min="1288" max="1288" width="10.5703125" style="26" customWidth="1"/>
    <col min="1289" max="1289" width="7" style="26" customWidth="1"/>
    <col min="1290" max="1290" width="6.28515625" style="26" customWidth="1"/>
    <col min="1291" max="1291" width="6.5703125" style="26" customWidth="1"/>
    <col min="1292" max="1292" width="6" style="26" customWidth="1"/>
    <col min="1293" max="1293" width="8.42578125" style="26" customWidth="1"/>
    <col min="1294" max="1294" width="8.5703125" style="26" customWidth="1"/>
    <col min="1295" max="1536" width="9.140625" style="26"/>
    <col min="1537" max="1537" width="4.5703125" style="26" customWidth="1"/>
    <col min="1538" max="1538" width="42.7109375" style="26" customWidth="1"/>
    <col min="1539" max="1539" width="6.7109375" style="26" customWidth="1"/>
    <col min="1540" max="1540" width="6.140625" style="26" customWidth="1"/>
    <col min="1541" max="1543" width="6.42578125" style="26" customWidth="1"/>
    <col min="1544" max="1544" width="10.5703125" style="26" customWidth="1"/>
    <col min="1545" max="1545" width="7" style="26" customWidth="1"/>
    <col min="1546" max="1546" width="6.28515625" style="26" customWidth="1"/>
    <col min="1547" max="1547" width="6.5703125" style="26" customWidth="1"/>
    <col min="1548" max="1548" width="6" style="26" customWidth="1"/>
    <col min="1549" max="1549" width="8.42578125" style="26" customWidth="1"/>
    <col min="1550" max="1550" width="8.5703125" style="26" customWidth="1"/>
    <col min="1551" max="1792" width="9.140625" style="26"/>
    <col min="1793" max="1793" width="4.5703125" style="26" customWidth="1"/>
    <col min="1794" max="1794" width="42.7109375" style="26" customWidth="1"/>
    <col min="1795" max="1795" width="6.7109375" style="26" customWidth="1"/>
    <col min="1796" max="1796" width="6.140625" style="26" customWidth="1"/>
    <col min="1797" max="1799" width="6.42578125" style="26" customWidth="1"/>
    <col min="1800" max="1800" width="10.5703125" style="26" customWidth="1"/>
    <col min="1801" max="1801" width="7" style="26" customWidth="1"/>
    <col min="1802" max="1802" width="6.28515625" style="26" customWidth="1"/>
    <col min="1803" max="1803" width="6.5703125" style="26" customWidth="1"/>
    <col min="1804" max="1804" width="6" style="26" customWidth="1"/>
    <col min="1805" max="1805" width="8.42578125" style="26" customWidth="1"/>
    <col min="1806" max="1806" width="8.5703125" style="26" customWidth="1"/>
    <col min="1807" max="2048" width="9.140625" style="26"/>
    <col min="2049" max="2049" width="4.5703125" style="26" customWidth="1"/>
    <col min="2050" max="2050" width="42.7109375" style="26" customWidth="1"/>
    <col min="2051" max="2051" width="6.7109375" style="26" customWidth="1"/>
    <col min="2052" max="2052" width="6.140625" style="26" customWidth="1"/>
    <col min="2053" max="2055" width="6.42578125" style="26" customWidth="1"/>
    <col min="2056" max="2056" width="10.5703125" style="26" customWidth="1"/>
    <col min="2057" max="2057" width="7" style="26" customWidth="1"/>
    <col min="2058" max="2058" width="6.28515625" style="26" customWidth="1"/>
    <col min="2059" max="2059" width="6.5703125" style="26" customWidth="1"/>
    <col min="2060" max="2060" width="6" style="26" customWidth="1"/>
    <col min="2061" max="2061" width="8.42578125" style="26" customWidth="1"/>
    <col min="2062" max="2062" width="8.5703125" style="26" customWidth="1"/>
    <col min="2063" max="2304" width="9.140625" style="26"/>
    <col min="2305" max="2305" width="4.5703125" style="26" customWidth="1"/>
    <col min="2306" max="2306" width="42.7109375" style="26" customWidth="1"/>
    <col min="2307" max="2307" width="6.7109375" style="26" customWidth="1"/>
    <col min="2308" max="2308" width="6.140625" style="26" customWidth="1"/>
    <col min="2309" max="2311" width="6.42578125" style="26" customWidth="1"/>
    <col min="2312" max="2312" width="10.5703125" style="26" customWidth="1"/>
    <col min="2313" max="2313" width="7" style="26" customWidth="1"/>
    <col min="2314" max="2314" width="6.28515625" style="26" customWidth="1"/>
    <col min="2315" max="2315" width="6.5703125" style="26" customWidth="1"/>
    <col min="2316" max="2316" width="6" style="26" customWidth="1"/>
    <col min="2317" max="2317" width="8.42578125" style="26" customWidth="1"/>
    <col min="2318" max="2318" width="8.5703125" style="26" customWidth="1"/>
    <col min="2319" max="2560" width="9.140625" style="26"/>
    <col min="2561" max="2561" width="4.5703125" style="26" customWidth="1"/>
    <col min="2562" max="2562" width="42.7109375" style="26" customWidth="1"/>
    <col min="2563" max="2563" width="6.7109375" style="26" customWidth="1"/>
    <col min="2564" max="2564" width="6.140625" style="26" customWidth="1"/>
    <col min="2565" max="2567" width="6.42578125" style="26" customWidth="1"/>
    <col min="2568" max="2568" width="10.5703125" style="26" customWidth="1"/>
    <col min="2569" max="2569" width="7" style="26" customWidth="1"/>
    <col min="2570" max="2570" width="6.28515625" style="26" customWidth="1"/>
    <col min="2571" max="2571" width="6.5703125" style="26" customWidth="1"/>
    <col min="2572" max="2572" width="6" style="26" customWidth="1"/>
    <col min="2573" max="2573" width="8.42578125" style="26" customWidth="1"/>
    <col min="2574" max="2574" width="8.5703125" style="26" customWidth="1"/>
    <col min="2575" max="2816" width="9.140625" style="26"/>
    <col min="2817" max="2817" width="4.5703125" style="26" customWidth="1"/>
    <col min="2818" max="2818" width="42.7109375" style="26" customWidth="1"/>
    <col min="2819" max="2819" width="6.7109375" style="26" customWidth="1"/>
    <col min="2820" max="2820" width="6.140625" style="26" customWidth="1"/>
    <col min="2821" max="2823" width="6.42578125" style="26" customWidth="1"/>
    <col min="2824" max="2824" width="10.5703125" style="26" customWidth="1"/>
    <col min="2825" max="2825" width="7" style="26" customWidth="1"/>
    <col min="2826" max="2826" width="6.28515625" style="26" customWidth="1"/>
    <col min="2827" max="2827" width="6.5703125" style="26" customWidth="1"/>
    <col min="2828" max="2828" width="6" style="26" customWidth="1"/>
    <col min="2829" max="2829" width="8.42578125" style="26" customWidth="1"/>
    <col min="2830" max="2830" width="8.5703125" style="26" customWidth="1"/>
    <col min="2831" max="3072" width="9.140625" style="26"/>
    <col min="3073" max="3073" width="4.5703125" style="26" customWidth="1"/>
    <col min="3074" max="3074" width="42.7109375" style="26" customWidth="1"/>
    <col min="3075" max="3075" width="6.7109375" style="26" customWidth="1"/>
    <col min="3076" max="3076" width="6.140625" style="26" customWidth="1"/>
    <col min="3077" max="3079" width="6.42578125" style="26" customWidth="1"/>
    <col min="3080" max="3080" width="10.5703125" style="26" customWidth="1"/>
    <col min="3081" max="3081" width="7" style="26" customWidth="1"/>
    <col min="3082" max="3082" width="6.28515625" style="26" customWidth="1"/>
    <col min="3083" max="3083" width="6.5703125" style="26" customWidth="1"/>
    <col min="3084" max="3084" width="6" style="26" customWidth="1"/>
    <col min="3085" max="3085" width="8.42578125" style="26" customWidth="1"/>
    <col min="3086" max="3086" width="8.5703125" style="26" customWidth="1"/>
    <col min="3087" max="3328" width="9.140625" style="26"/>
    <col min="3329" max="3329" width="4.5703125" style="26" customWidth="1"/>
    <col min="3330" max="3330" width="42.7109375" style="26" customWidth="1"/>
    <col min="3331" max="3331" width="6.7109375" style="26" customWidth="1"/>
    <col min="3332" max="3332" width="6.140625" style="26" customWidth="1"/>
    <col min="3333" max="3335" width="6.42578125" style="26" customWidth="1"/>
    <col min="3336" max="3336" width="10.5703125" style="26" customWidth="1"/>
    <col min="3337" max="3337" width="7" style="26" customWidth="1"/>
    <col min="3338" max="3338" width="6.28515625" style="26" customWidth="1"/>
    <col min="3339" max="3339" width="6.5703125" style="26" customWidth="1"/>
    <col min="3340" max="3340" width="6" style="26" customWidth="1"/>
    <col min="3341" max="3341" width="8.42578125" style="26" customWidth="1"/>
    <col min="3342" max="3342" width="8.5703125" style="26" customWidth="1"/>
    <col min="3343" max="3584" width="9.140625" style="26"/>
    <col min="3585" max="3585" width="4.5703125" style="26" customWidth="1"/>
    <col min="3586" max="3586" width="42.7109375" style="26" customWidth="1"/>
    <col min="3587" max="3587" width="6.7109375" style="26" customWidth="1"/>
    <col min="3588" max="3588" width="6.140625" style="26" customWidth="1"/>
    <col min="3589" max="3591" width="6.42578125" style="26" customWidth="1"/>
    <col min="3592" max="3592" width="10.5703125" style="26" customWidth="1"/>
    <col min="3593" max="3593" width="7" style="26" customWidth="1"/>
    <col min="3594" max="3594" width="6.28515625" style="26" customWidth="1"/>
    <col min="3595" max="3595" width="6.5703125" style="26" customWidth="1"/>
    <col min="3596" max="3596" width="6" style="26" customWidth="1"/>
    <col min="3597" max="3597" width="8.42578125" style="26" customWidth="1"/>
    <col min="3598" max="3598" width="8.5703125" style="26" customWidth="1"/>
    <col min="3599" max="3840" width="9.140625" style="26"/>
    <col min="3841" max="3841" width="4.5703125" style="26" customWidth="1"/>
    <col min="3842" max="3842" width="42.7109375" style="26" customWidth="1"/>
    <col min="3843" max="3843" width="6.7109375" style="26" customWidth="1"/>
    <col min="3844" max="3844" width="6.140625" style="26" customWidth="1"/>
    <col min="3845" max="3847" width="6.42578125" style="26" customWidth="1"/>
    <col min="3848" max="3848" width="10.5703125" style="26" customWidth="1"/>
    <col min="3849" max="3849" width="7" style="26" customWidth="1"/>
    <col min="3850" max="3850" width="6.28515625" style="26" customWidth="1"/>
    <col min="3851" max="3851" width="6.5703125" style="26" customWidth="1"/>
    <col min="3852" max="3852" width="6" style="26" customWidth="1"/>
    <col min="3853" max="3853" width="8.42578125" style="26" customWidth="1"/>
    <col min="3854" max="3854" width="8.5703125" style="26" customWidth="1"/>
    <col min="3855" max="4096" width="9.140625" style="26"/>
    <col min="4097" max="4097" width="4.5703125" style="26" customWidth="1"/>
    <col min="4098" max="4098" width="42.7109375" style="26" customWidth="1"/>
    <col min="4099" max="4099" width="6.7109375" style="26" customWidth="1"/>
    <col min="4100" max="4100" width="6.140625" style="26" customWidth="1"/>
    <col min="4101" max="4103" width="6.42578125" style="26" customWidth="1"/>
    <col min="4104" max="4104" width="10.5703125" style="26" customWidth="1"/>
    <col min="4105" max="4105" width="7" style="26" customWidth="1"/>
    <col min="4106" max="4106" width="6.28515625" style="26" customWidth="1"/>
    <col min="4107" max="4107" width="6.5703125" style="26" customWidth="1"/>
    <col min="4108" max="4108" width="6" style="26" customWidth="1"/>
    <col min="4109" max="4109" width="8.42578125" style="26" customWidth="1"/>
    <col min="4110" max="4110" width="8.5703125" style="26" customWidth="1"/>
    <col min="4111" max="4352" width="9.140625" style="26"/>
    <col min="4353" max="4353" width="4.5703125" style="26" customWidth="1"/>
    <col min="4354" max="4354" width="42.7109375" style="26" customWidth="1"/>
    <col min="4355" max="4355" width="6.7109375" style="26" customWidth="1"/>
    <col min="4356" max="4356" width="6.140625" style="26" customWidth="1"/>
    <col min="4357" max="4359" width="6.42578125" style="26" customWidth="1"/>
    <col min="4360" max="4360" width="10.5703125" style="26" customWidth="1"/>
    <col min="4361" max="4361" width="7" style="26" customWidth="1"/>
    <col min="4362" max="4362" width="6.28515625" style="26" customWidth="1"/>
    <col min="4363" max="4363" width="6.5703125" style="26" customWidth="1"/>
    <col min="4364" max="4364" width="6" style="26" customWidth="1"/>
    <col min="4365" max="4365" width="8.42578125" style="26" customWidth="1"/>
    <col min="4366" max="4366" width="8.5703125" style="26" customWidth="1"/>
    <col min="4367" max="4608" width="9.140625" style="26"/>
    <col min="4609" max="4609" width="4.5703125" style="26" customWidth="1"/>
    <col min="4610" max="4610" width="42.7109375" style="26" customWidth="1"/>
    <col min="4611" max="4611" width="6.7109375" style="26" customWidth="1"/>
    <col min="4612" max="4612" width="6.140625" style="26" customWidth="1"/>
    <col min="4613" max="4615" width="6.42578125" style="26" customWidth="1"/>
    <col min="4616" max="4616" width="10.5703125" style="26" customWidth="1"/>
    <col min="4617" max="4617" width="7" style="26" customWidth="1"/>
    <col min="4618" max="4618" width="6.28515625" style="26" customWidth="1"/>
    <col min="4619" max="4619" width="6.5703125" style="26" customWidth="1"/>
    <col min="4620" max="4620" width="6" style="26" customWidth="1"/>
    <col min="4621" max="4621" width="8.42578125" style="26" customWidth="1"/>
    <col min="4622" max="4622" width="8.5703125" style="26" customWidth="1"/>
    <col min="4623" max="4864" width="9.140625" style="26"/>
    <col min="4865" max="4865" width="4.5703125" style="26" customWidth="1"/>
    <col min="4866" max="4866" width="42.7109375" style="26" customWidth="1"/>
    <col min="4867" max="4867" width="6.7109375" style="26" customWidth="1"/>
    <col min="4868" max="4868" width="6.140625" style="26" customWidth="1"/>
    <col min="4869" max="4871" width="6.42578125" style="26" customWidth="1"/>
    <col min="4872" max="4872" width="10.5703125" style="26" customWidth="1"/>
    <col min="4873" max="4873" width="7" style="26" customWidth="1"/>
    <col min="4874" max="4874" width="6.28515625" style="26" customWidth="1"/>
    <col min="4875" max="4875" width="6.5703125" style="26" customWidth="1"/>
    <col min="4876" max="4876" width="6" style="26" customWidth="1"/>
    <col min="4877" max="4877" width="8.42578125" style="26" customWidth="1"/>
    <col min="4878" max="4878" width="8.5703125" style="26" customWidth="1"/>
    <col min="4879" max="5120" width="9.140625" style="26"/>
    <col min="5121" max="5121" width="4.5703125" style="26" customWidth="1"/>
    <col min="5122" max="5122" width="42.7109375" style="26" customWidth="1"/>
    <col min="5123" max="5123" width="6.7109375" style="26" customWidth="1"/>
    <col min="5124" max="5124" width="6.140625" style="26" customWidth="1"/>
    <col min="5125" max="5127" width="6.42578125" style="26" customWidth="1"/>
    <col min="5128" max="5128" width="10.5703125" style="26" customWidth="1"/>
    <col min="5129" max="5129" width="7" style="26" customWidth="1"/>
    <col min="5130" max="5130" width="6.28515625" style="26" customWidth="1"/>
    <col min="5131" max="5131" width="6.5703125" style="26" customWidth="1"/>
    <col min="5132" max="5132" width="6" style="26" customWidth="1"/>
    <col min="5133" max="5133" width="8.42578125" style="26" customWidth="1"/>
    <col min="5134" max="5134" width="8.5703125" style="26" customWidth="1"/>
    <col min="5135" max="5376" width="9.140625" style="26"/>
    <col min="5377" max="5377" width="4.5703125" style="26" customWidth="1"/>
    <col min="5378" max="5378" width="42.7109375" style="26" customWidth="1"/>
    <col min="5379" max="5379" width="6.7109375" style="26" customWidth="1"/>
    <col min="5380" max="5380" width="6.140625" style="26" customWidth="1"/>
    <col min="5381" max="5383" width="6.42578125" style="26" customWidth="1"/>
    <col min="5384" max="5384" width="10.5703125" style="26" customWidth="1"/>
    <col min="5385" max="5385" width="7" style="26" customWidth="1"/>
    <col min="5386" max="5386" width="6.28515625" style="26" customWidth="1"/>
    <col min="5387" max="5387" width="6.5703125" style="26" customWidth="1"/>
    <col min="5388" max="5388" width="6" style="26" customWidth="1"/>
    <col min="5389" max="5389" width="8.42578125" style="26" customWidth="1"/>
    <col min="5390" max="5390" width="8.5703125" style="26" customWidth="1"/>
    <col min="5391" max="5632" width="9.140625" style="26"/>
    <col min="5633" max="5633" width="4.5703125" style="26" customWidth="1"/>
    <col min="5634" max="5634" width="42.7109375" style="26" customWidth="1"/>
    <col min="5635" max="5635" width="6.7109375" style="26" customWidth="1"/>
    <col min="5636" max="5636" width="6.140625" style="26" customWidth="1"/>
    <col min="5637" max="5639" width="6.42578125" style="26" customWidth="1"/>
    <col min="5640" max="5640" width="10.5703125" style="26" customWidth="1"/>
    <col min="5641" max="5641" width="7" style="26" customWidth="1"/>
    <col min="5642" max="5642" width="6.28515625" style="26" customWidth="1"/>
    <col min="5643" max="5643" width="6.5703125" style="26" customWidth="1"/>
    <col min="5644" max="5644" width="6" style="26" customWidth="1"/>
    <col min="5645" max="5645" width="8.42578125" style="26" customWidth="1"/>
    <col min="5646" max="5646" width="8.5703125" style="26" customWidth="1"/>
    <col min="5647" max="5888" width="9.140625" style="26"/>
    <col min="5889" max="5889" width="4.5703125" style="26" customWidth="1"/>
    <col min="5890" max="5890" width="42.7109375" style="26" customWidth="1"/>
    <col min="5891" max="5891" width="6.7109375" style="26" customWidth="1"/>
    <col min="5892" max="5892" width="6.140625" style="26" customWidth="1"/>
    <col min="5893" max="5895" width="6.42578125" style="26" customWidth="1"/>
    <col min="5896" max="5896" width="10.5703125" style="26" customWidth="1"/>
    <col min="5897" max="5897" width="7" style="26" customWidth="1"/>
    <col min="5898" max="5898" width="6.28515625" style="26" customWidth="1"/>
    <col min="5899" max="5899" width="6.5703125" style="26" customWidth="1"/>
    <col min="5900" max="5900" width="6" style="26" customWidth="1"/>
    <col min="5901" max="5901" width="8.42578125" style="26" customWidth="1"/>
    <col min="5902" max="5902" width="8.5703125" style="26" customWidth="1"/>
    <col min="5903" max="6144" width="9.140625" style="26"/>
    <col min="6145" max="6145" width="4.5703125" style="26" customWidth="1"/>
    <col min="6146" max="6146" width="42.7109375" style="26" customWidth="1"/>
    <col min="6147" max="6147" width="6.7109375" style="26" customWidth="1"/>
    <col min="6148" max="6148" width="6.140625" style="26" customWidth="1"/>
    <col min="6149" max="6151" width="6.42578125" style="26" customWidth="1"/>
    <col min="6152" max="6152" width="10.5703125" style="26" customWidth="1"/>
    <col min="6153" max="6153" width="7" style="26" customWidth="1"/>
    <col min="6154" max="6154" width="6.28515625" style="26" customWidth="1"/>
    <col min="6155" max="6155" width="6.5703125" style="26" customWidth="1"/>
    <col min="6156" max="6156" width="6" style="26" customWidth="1"/>
    <col min="6157" max="6157" width="8.42578125" style="26" customWidth="1"/>
    <col min="6158" max="6158" width="8.5703125" style="26" customWidth="1"/>
    <col min="6159" max="6400" width="9.140625" style="26"/>
    <col min="6401" max="6401" width="4.5703125" style="26" customWidth="1"/>
    <col min="6402" max="6402" width="42.7109375" style="26" customWidth="1"/>
    <col min="6403" max="6403" width="6.7109375" style="26" customWidth="1"/>
    <col min="6404" max="6404" width="6.140625" style="26" customWidth="1"/>
    <col min="6405" max="6407" width="6.42578125" style="26" customWidth="1"/>
    <col min="6408" max="6408" width="10.5703125" style="26" customWidth="1"/>
    <col min="6409" max="6409" width="7" style="26" customWidth="1"/>
    <col min="6410" max="6410" width="6.28515625" style="26" customWidth="1"/>
    <col min="6411" max="6411" width="6.5703125" style="26" customWidth="1"/>
    <col min="6412" max="6412" width="6" style="26" customWidth="1"/>
    <col min="6413" max="6413" width="8.42578125" style="26" customWidth="1"/>
    <col min="6414" max="6414" width="8.5703125" style="26" customWidth="1"/>
    <col min="6415" max="6656" width="9.140625" style="26"/>
    <col min="6657" max="6657" width="4.5703125" style="26" customWidth="1"/>
    <col min="6658" max="6658" width="42.7109375" style="26" customWidth="1"/>
    <col min="6659" max="6659" width="6.7109375" style="26" customWidth="1"/>
    <col min="6660" max="6660" width="6.140625" style="26" customWidth="1"/>
    <col min="6661" max="6663" width="6.42578125" style="26" customWidth="1"/>
    <col min="6664" max="6664" width="10.5703125" style="26" customWidth="1"/>
    <col min="6665" max="6665" width="7" style="26" customWidth="1"/>
    <col min="6666" max="6666" width="6.28515625" style="26" customWidth="1"/>
    <col min="6667" max="6667" width="6.5703125" style="26" customWidth="1"/>
    <col min="6668" max="6668" width="6" style="26" customWidth="1"/>
    <col min="6669" max="6669" width="8.42578125" style="26" customWidth="1"/>
    <col min="6670" max="6670" width="8.5703125" style="26" customWidth="1"/>
    <col min="6671" max="6912" width="9.140625" style="26"/>
    <col min="6913" max="6913" width="4.5703125" style="26" customWidth="1"/>
    <col min="6914" max="6914" width="42.7109375" style="26" customWidth="1"/>
    <col min="6915" max="6915" width="6.7109375" style="26" customWidth="1"/>
    <col min="6916" max="6916" width="6.140625" style="26" customWidth="1"/>
    <col min="6917" max="6919" width="6.42578125" style="26" customWidth="1"/>
    <col min="6920" max="6920" width="10.5703125" style="26" customWidth="1"/>
    <col min="6921" max="6921" width="7" style="26" customWidth="1"/>
    <col min="6922" max="6922" width="6.28515625" style="26" customWidth="1"/>
    <col min="6923" max="6923" width="6.5703125" style="26" customWidth="1"/>
    <col min="6924" max="6924" width="6" style="26" customWidth="1"/>
    <col min="6925" max="6925" width="8.42578125" style="26" customWidth="1"/>
    <col min="6926" max="6926" width="8.5703125" style="26" customWidth="1"/>
    <col min="6927" max="7168" width="9.140625" style="26"/>
    <col min="7169" max="7169" width="4.5703125" style="26" customWidth="1"/>
    <col min="7170" max="7170" width="42.7109375" style="26" customWidth="1"/>
    <col min="7171" max="7171" width="6.7109375" style="26" customWidth="1"/>
    <col min="7172" max="7172" width="6.140625" style="26" customWidth="1"/>
    <col min="7173" max="7175" width="6.42578125" style="26" customWidth="1"/>
    <col min="7176" max="7176" width="10.5703125" style="26" customWidth="1"/>
    <col min="7177" max="7177" width="7" style="26" customWidth="1"/>
    <col min="7178" max="7178" width="6.28515625" style="26" customWidth="1"/>
    <col min="7179" max="7179" width="6.5703125" style="26" customWidth="1"/>
    <col min="7180" max="7180" width="6" style="26" customWidth="1"/>
    <col min="7181" max="7181" width="8.42578125" style="26" customWidth="1"/>
    <col min="7182" max="7182" width="8.5703125" style="26" customWidth="1"/>
    <col min="7183" max="7424" width="9.140625" style="26"/>
    <col min="7425" max="7425" width="4.5703125" style="26" customWidth="1"/>
    <col min="7426" max="7426" width="42.7109375" style="26" customWidth="1"/>
    <col min="7427" max="7427" width="6.7109375" style="26" customWidth="1"/>
    <col min="7428" max="7428" width="6.140625" style="26" customWidth="1"/>
    <col min="7429" max="7431" width="6.42578125" style="26" customWidth="1"/>
    <col min="7432" max="7432" width="10.5703125" style="26" customWidth="1"/>
    <col min="7433" max="7433" width="7" style="26" customWidth="1"/>
    <col min="7434" max="7434" width="6.28515625" style="26" customWidth="1"/>
    <col min="7435" max="7435" width="6.5703125" style="26" customWidth="1"/>
    <col min="7436" max="7436" width="6" style="26" customWidth="1"/>
    <col min="7437" max="7437" width="8.42578125" style="26" customWidth="1"/>
    <col min="7438" max="7438" width="8.5703125" style="26" customWidth="1"/>
    <col min="7439" max="7680" width="9.140625" style="26"/>
    <col min="7681" max="7681" width="4.5703125" style="26" customWidth="1"/>
    <col min="7682" max="7682" width="42.7109375" style="26" customWidth="1"/>
    <col min="7683" max="7683" width="6.7109375" style="26" customWidth="1"/>
    <col min="7684" max="7684" width="6.140625" style="26" customWidth="1"/>
    <col min="7685" max="7687" width="6.42578125" style="26" customWidth="1"/>
    <col min="7688" max="7688" width="10.5703125" style="26" customWidth="1"/>
    <col min="7689" max="7689" width="7" style="26" customWidth="1"/>
    <col min="7690" max="7690" width="6.28515625" style="26" customWidth="1"/>
    <col min="7691" max="7691" width="6.5703125" style="26" customWidth="1"/>
    <col min="7692" max="7692" width="6" style="26" customWidth="1"/>
    <col min="7693" max="7693" width="8.42578125" style="26" customWidth="1"/>
    <col min="7694" max="7694" width="8.5703125" style="26" customWidth="1"/>
    <col min="7695" max="7936" width="9.140625" style="26"/>
    <col min="7937" max="7937" width="4.5703125" style="26" customWidth="1"/>
    <col min="7938" max="7938" width="42.7109375" style="26" customWidth="1"/>
    <col min="7939" max="7939" width="6.7109375" style="26" customWidth="1"/>
    <col min="7940" max="7940" width="6.140625" style="26" customWidth="1"/>
    <col min="7941" max="7943" width="6.42578125" style="26" customWidth="1"/>
    <col min="7944" max="7944" width="10.5703125" style="26" customWidth="1"/>
    <col min="7945" max="7945" width="7" style="26" customWidth="1"/>
    <col min="7946" max="7946" width="6.28515625" style="26" customWidth="1"/>
    <col min="7947" max="7947" width="6.5703125" style="26" customWidth="1"/>
    <col min="7948" max="7948" width="6" style="26" customWidth="1"/>
    <col min="7949" max="7949" width="8.42578125" style="26" customWidth="1"/>
    <col min="7950" max="7950" width="8.5703125" style="26" customWidth="1"/>
    <col min="7951" max="8192" width="9.140625" style="26"/>
    <col min="8193" max="8193" width="4.5703125" style="26" customWidth="1"/>
    <col min="8194" max="8194" width="42.7109375" style="26" customWidth="1"/>
    <col min="8195" max="8195" width="6.7109375" style="26" customWidth="1"/>
    <col min="8196" max="8196" width="6.140625" style="26" customWidth="1"/>
    <col min="8197" max="8199" width="6.42578125" style="26" customWidth="1"/>
    <col min="8200" max="8200" width="10.5703125" style="26" customWidth="1"/>
    <col min="8201" max="8201" width="7" style="26" customWidth="1"/>
    <col min="8202" max="8202" width="6.28515625" style="26" customWidth="1"/>
    <col min="8203" max="8203" width="6.5703125" style="26" customWidth="1"/>
    <col min="8204" max="8204" width="6" style="26" customWidth="1"/>
    <col min="8205" max="8205" width="8.42578125" style="26" customWidth="1"/>
    <col min="8206" max="8206" width="8.5703125" style="26" customWidth="1"/>
    <col min="8207" max="8448" width="9.140625" style="26"/>
    <col min="8449" max="8449" width="4.5703125" style="26" customWidth="1"/>
    <col min="8450" max="8450" width="42.7109375" style="26" customWidth="1"/>
    <col min="8451" max="8451" width="6.7109375" style="26" customWidth="1"/>
    <col min="8452" max="8452" width="6.140625" style="26" customWidth="1"/>
    <col min="8453" max="8455" width="6.42578125" style="26" customWidth="1"/>
    <col min="8456" max="8456" width="10.5703125" style="26" customWidth="1"/>
    <col min="8457" max="8457" width="7" style="26" customWidth="1"/>
    <col min="8458" max="8458" width="6.28515625" style="26" customWidth="1"/>
    <col min="8459" max="8459" width="6.5703125" style="26" customWidth="1"/>
    <col min="8460" max="8460" width="6" style="26" customWidth="1"/>
    <col min="8461" max="8461" width="8.42578125" style="26" customWidth="1"/>
    <col min="8462" max="8462" width="8.5703125" style="26" customWidth="1"/>
    <col min="8463" max="8704" width="9.140625" style="26"/>
    <col min="8705" max="8705" width="4.5703125" style="26" customWidth="1"/>
    <col min="8706" max="8706" width="42.7109375" style="26" customWidth="1"/>
    <col min="8707" max="8707" width="6.7109375" style="26" customWidth="1"/>
    <col min="8708" max="8708" width="6.140625" style="26" customWidth="1"/>
    <col min="8709" max="8711" width="6.42578125" style="26" customWidth="1"/>
    <col min="8712" max="8712" width="10.5703125" style="26" customWidth="1"/>
    <col min="8713" max="8713" width="7" style="26" customWidth="1"/>
    <col min="8714" max="8714" width="6.28515625" style="26" customWidth="1"/>
    <col min="8715" max="8715" width="6.5703125" style="26" customWidth="1"/>
    <col min="8716" max="8716" width="6" style="26" customWidth="1"/>
    <col min="8717" max="8717" width="8.42578125" style="26" customWidth="1"/>
    <col min="8718" max="8718" width="8.5703125" style="26" customWidth="1"/>
    <col min="8719" max="8960" width="9.140625" style="26"/>
    <col min="8961" max="8961" width="4.5703125" style="26" customWidth="1"/>
    <col min="8962" max="8962" width="42.7109375" style="26" customWidth="1"/>
    <col min="8963" max="8963" width="6.7109375" style="26" customWidth="1"/>
    <col min="8964" max="8964" width="6.140625" style="26" customWidth="1"/>
    <col min="8965" max="8967" width="6.42578125" style="26" customWidth="1"/>
    <col min="8968" max="8968" width="10.5703125" style="26" customWidth="1"/>
    <col min="8969" max="8969" width="7" style="26" customWidth="1"/>
    <col min="8970" max="8970" width="6.28515625" style="26" customWidth="1"/>
    <col min="8971" max="8971" width="6.5703125" style="26" customWidth="1"/>
    <col min="8972" max="8972" width="6" style="26" customWidth="1"/>
    <col min="8973" max="8973" width="8.42578125" style="26" customWidth="1"/>
    <col min="8974" max="8974" width="8.5703125" style="26" customWidth="1"/>
    <col min="8975" max="9216" width="9.140625" style="26"/>
    <col min="9217" max="9217" width="4.5703125" style="26" customWidth="1"/>
    <col min="9218" max="9218" width="42.7109375" style="26" customWidth="1"/>
    <col min="9219" max="9219" width="6.7109375" style="26" customWidth="1"/>
    <col min="9220" max="9220" width="6.140625" style="26" customWidth="1"/>
    <col min="9221" max="9223" width="6.42578125" style="26" customWidth="1"/>
    <col min="9224" max="9224" width="10.5703125" style="26" customWidth="1"/>
    <col min="9225" max="9225" width="7" style="26" customWidth="1"/>
    <col min="9226" max="9226" width="6.28515625" style="26" customWidth="1"/>
    <col min="9227" max="9227" width="6.5703125" style="26" customWidth="1"/>
    <col min="9228" max="9228" width="6" style="26" customWidth="1"/>
    <col min="9229" max="9229" width="8.42578125" style="26" customWidth="1"/>
    <col min="9230" max="9230" width="8.5703125" style="26" customWidth="1"/>
    <col min="9231" max="9472" width="9.140625" style="26"/>
    <col min="9473" max="9473" width="4.5703125" style="26" customWidth="1"/>
    <col min="9474" max="9474" width="42.7109375" style="26" customWidth="1"/>
    <col min="9475" max="9475" width="6.7109375" style="26" customWidth="1"/>
    <col min="9476" max="9476" width="6.140625" style="26" customWidth="1"/>
    <col min="9477" max="9479" width="6.42578125" style="26" customWidth="1"/>
    <col min="9480" max="9480" width="10.5703125" style="26" customWidth="1"/>
    <col min="9481" max="9481" width="7" style="26" customWidth="1"/>
    <col min="9482" max="9482" width="6.28515625" style="26" customWidth="1"/>
    <col min="9483" max="9483" width="6.5703125" style="26" customWidth="1"/>
    <col min="9484" max="9484" width="6" style="26" customWidth="1"/>
    <col min="9485" max="9485" width="8.42578125" style="26" customWidth="1"/>
    <col min="9486" max="9486" width="8.5703125" style="26" customWidth="1"/>
    <col min="9487" max="9728" width="9.140625" style="26"/>
    <col min="9729" max="9729" width="4.5703125" style="26" customWidth="1"/>
    <col min="9730" max="9730" width="42.7109375" style="26" customWidth="1"/>
    <col min="9731" max="9731" width="6.7109375" style="26" customWidth="1"/>
    <col min="9732" max="9732" width="6.140625" style="26" customWidth="1"/>
    <col min="9733" max="9735" width="6.42578125" style="26" customWidth="1"/>
    <col min="9736" max="9736" width="10.5703125" style="26" customWidth="1"/>
    <col min="9737" max="9737" width="7" style="26" customWidth="1"/>
    <col min="9738" max="9738" width="6.28515625" style="26" customWidth="1"/>
    <col min="9739" max="9739" width="6.5703125" style="26" customWidth="1"/>
    <col min="9740" max="9740" width="6" style="26" customWidth="1"/>
    <col min="9741" max="9741" width="8.42578125" style="26" customWidth="1"/>
    <col min="9742" max="9742" width="8.5703125" style="26" customWidth="1"/>
    <col min="9743" max="9984" width="9.140625" style="26"/>
    <col min="9985" max="9985" width="4.5703125" style="26" customWidth="1"/>
    <col min="9986" max="9986" width="42.7109375" style="26" customWidth="1"/>
    <col min="9987" max="9987" width="6.7109375" style="26" customWidth="1"/>
    <col min="9988" max="9988" width="6.140625" style="26" customWidth="1"/>
    <col min="9989" max="9991" width="6.42578125" style="26" customWidth="1"/>
    <col min="9992" max="9992" width="10.5703125" style="26" customWidth="1"/>
    <col min="9993" max="9993" width="7" style="26" customWidth="1"/>
    <col min="9994" max="9994" width="6.28515625" style="26" customWidth="1"/>
    <col min="9995" max="9995" width="6.5703125" style="26" customWidth="1"/>
    <col min="9996" max="9996" width="6" style="26" customWidth="1"/>
    <col min="9997" max="9997" width="8.42578125" style="26" customWidth="1"/>
    <col min="9998" max="9998" width="8.5703125" style="26" customWidth="1"/>
    <col min="9999" max="10240" width="9.140625" style="26"/>
    <col min="10241" max="10241" width="4.5703125" style="26" customWidth="1"/>
    <col min="10242" max="10242" width="42.7109375" style="26" customWidth="1"/>
    <col min="10243" max="10243" width="6.7109375" style="26" customWidth="1"/>
    <col min="10244" max="10244" width="6.140625" style="26" customWidth="1"/>
    <col min="10245" max="10247" width="6.42578125" style="26" customWidth="1"/>
    <col min="10248" max="10248" width="10.5703125" style="26" customWidth="1"/>
    <col min="10249" max="10249" width="7" style="26" customWidth="1"/>
    <col min="10250" max="10250" width="6.28515625" style="26" customWidth="1"/>
    <col min="10251" max="10251" width="6.5703125" style="26" customWidth="1"/>
    <col min="10252" max="10252" width="6" style="26" customWidth="1"/>
    <col min="10253" max="10253" width="8.42578125" style="26" customWidth="1"/>
    <col min="10254" max="10254" width="8.5703125" style="26" customWidth="1"/>
    <col min="10255" max="10496" width="9.140625" style="26"/>
    <col min="10497" max="10497" width="4.5703125" style="26" customWidth="1"/>
    <col min="10498" max="10498" width="42.7109375" style="26" customWidth="1"/>
    <col min="10499" max="10499" width="6.7109375" style="26" customWidth="1"/>
    <col min="10500" max="10500" width="6.140625" style="26" customWidth="1"/>
    <col min="10501" max="10503" width="6.42578125" style="26" customWidth="1"/>
    <col min="10504" max="10504" width="10.5703125" style="26" customWidth="1"/>
    <col min="10505" max="10505" width="7" style="26" customWidth="1"/>
    <col min="10506" max="10506" width="6.28515625" style="26" customWidth="1"/>
    <col min="10507" max="10507" width="6.5703125" style="26" customWidth="1"/>
    <col min="10508" max="10508" width="6" style="26" customWidth="1"/>
    <col min="10509" max="10509" width="8.42578125" style="26" customWidth="1"/>
    <col min="10510" max="10510" width="8.5703125" style="26" customWidth="1"/>
    <col min="10511" max="10752" width="9.140625" style="26"/>
    <col min="10753" max="10753" width="4.5703125" style="26" customWidth="1"/>
    <col min="10754" max="10754" width="42.7109375" style="26" customWidth="1"/>
    <col min="10755" max="10755" width="6.7109375" style="26" customWidth="1"/>
    <col min="10756" max="10756" width="6.140625" style="26" customWidth="1"/>
    <col min="10757" max="10759" width="6.42578125" style="26" customWidth="1"/>
    <col min="10760" max="10760" width="10.5703125" style="26" customWidth="1"/>
    <col min="10761" max="10761" width="7" style="26" customWidth="1"/>
    <col min="10762" max="10762" width="6.28515625" style="26" customWidth="1"/>
    <col min="10763" max="10763" width="6.5703125" style="26" customWidth="1"/>
    <col min="10764" max="10764" width="6" style="26" customWidth="1"/>
    <col min="10765" max="10765" width="8.42578125" style="26" customWidth="1"/>
    <col min="10766" max="10766" width="8.5703125" style="26" customWidth="1"/>
    <col min="10767" max="11008" width="9.140625" style="26"/>
    <col min="11009" max="11009" width="4.5703125" style="26" customWidth="1"/>
    <col min="11010" max="11010" width="42.7109375" style="26" customWidth="1"/>
    <col min="11011" max="11011" width="6.7109375" style="26" customWidth="1"/>
    <col min="11012" max="11012" width="6.140625" style="26" customWidth="1"/>
    <col min="11013" max="11015" width="6.42578125" style="26" customWidth="1"/>
    <col min="11016" max="11016" width="10.5703125" style="26" customWidth="1"/>
    <col min="11017" max="11017" width="7" style="26" customWidth="1"/>
    <col min="11018" max="11018" width="6.28515625" style="26" customWidth="1"/>
    <col min="11019" max="11019" width="6.5703125" style="26" customWidth="1"/>
    <col min="11020" max="11020" width="6" style="26" customWidth="1"/>
    <col min="11021" max="11021" width="8.42578125" style="26" customWidth="1"/>
    <col min="11022" max="11022" width="8.5703125" style="26" customWidth="1"/>
    <col min="11023" max="11264" width="9.140625" style="26"/>
    <col min="11265" max="11265" width="4.5703125" style="26" customWidth="1"/>
    <col min="11266" max="11266" width="42.7109375" style="26" customWidth="1"/>
    <col min="11267" max="11267" width="6.7109375" style="26" customWidth="1"/>
    <col min="11268" max="11268" width="6.140625" style="26" customWidth="1"/>
    <col min="11269" max="11271" width="6.42578125" style="26" customWidth="1"/>
    <col min="11272" max="11272" width="10.5703125" style="26" customWidth="1"/>
    <col min="11273" max="11273" width="7" style="26" customWidth="1"/>
    <col min="11274" max="11274" width="6.28515625" style="26" customWidth="1"/>
    <col min="11275" max="11275" width="6.5703125" style="26" customWidth="1"/>
    <col min="11276" max="11276" width="6" style="26" customWidth="1"/>
    <col min="11277" max="11277" width="8.42578125" style="26" customWidth="1"/>
    <col min="11278" max="11278" width="8.5703125" style="26" customWidth="1"/>
    <col min="11279" max="11520" width="9.140625" style="26"/>
    <col min="11521" max="11521" width="4.5703125" style="26" customWidth="1"/>
    <col min="11522" max="11522" width="42.7109375" style="26" customWidth="1"/>
    <col min="11523" max="11523" width="6.7109375" style="26" customWidth="1"/>
    <col min="11524" max="11524" width="6.140625" style="26" customWidth="1"/>
    <col min="11525" max="11527" width="6.42578125" style="26" customWidth="1"/>
    <col min="11528" max="11528" width="10.5703125" style="26" customWidth="1"/>
    <col min="11529" max="11529" width="7" style="26" customWidth="1"/>
    <col min="11530" max="11530" width="6.28515625" style="26" customWidth="1"/>
    <col min="11531" max="11531" width="6.5703125" style="26" customWidth="1"/>
    <col min="11532" max="11532" width="6" style="26" customWidth="1"/>
    <col min="11533" max="11533" width="8.42578125" style="26" customWidth="1"/>
    <col min="11534" max="11534" width="8.5703125" style="26" customWidth="1"/>
    <col min="11535" max="11776" width="9.140625" style="26"/>
    <col min="11777" max="11777" width="4.5703125" style="26" customWidth="1"/>
    <col min="11778" max="11778" width="42.7109375" style="26" customWidth="1"/>
    <col min="11779" max="11779" width="6.7109375" style="26" customWidth="1"/>
    <col min="11780" max="11780" width="6.140625" style="26" customWidth="1"/>
    <col min="11781" max="11783" width="6.42578125" style="26" customWidth="1"/>
    <col min="11784" max="11784" width="10.5703125" style="26" customWidth="1"/>
    <col min="11785" max="11785" width="7" style="26" customWidth="1"/>
    <col min="11786" max="11786" width="6.28515625" style="26" customWidth="1"/>
    <col min="11787" max="11787" width="6.5703125" style="26" customWidth="1"/>
    <col min="11788" max="11788" width="6" style="26" customWidth="1"/>
    <col min="11789" max="11789" width="8.42578125" style="26" customWidth="1"/>
    <col min="11790" max="11790" width="8.5703125" style="26" customWidth="1"/>
    <col min="11791" max="12032" width="9.140625" style="26"/>
    <col min="12033" max="12033" width="4.5703125" style="26" customWidth="1"/>
    <col min="12034" max="12034" width="42.7109375" style="26" customWidth="1"/>
    <col min="12035" max="12035" width="6.7109375" style="26" customWidth="1"/>
    <col min="12036" max="12036" width="6.140625" style="26" customWidth="1"/>
    <col min="12037" max="12039" width="6.42578125" style="26" customWidth="1"/>
    <col min="12040" max="12040" width="10.5703125" style="26" customWidth="1"/>
    <col min="12041" max="12041" width="7" style="26" customWidth="1"/>
    <col min="12042" max="12042" width="6.28515625" style="26" customWidth="1"/>
    <col min="12043" max="12043" width="6.5703125" style="26" customWidth="1"/>
    <col min="12044" max="12044" width="6" style="26" customWidth="1"/>
    <col min="12045" max="12045" width="8.42578125" style="26" customWidth="1"/>
    <col min="12046" max="12046" width="8.5703125" style="26" customWidth="1"/>
    <col min="12047" max="12288" width="9.140625" style="26"/>
    <col min="12289" max="12289" width="4.5703125" style="26" customWidth="1"/>
    <col min="12290" max="12290" width="42.7109375" style="26" customWidth="1"/>
    <col min="12291" max="12291" width="6.7109375" style="26" customWidth="1"/>
    <col min="12292" max="12292" width="6.140625" style="26" customWidth="1"/>
    <col min="12293" max="12295" width="6.42578125" style="26" customWidth="1"/>
    <col min="12296" max="12296" width="10.5703125" style="26" customWidth="1"/>
    <col min="12297" max="12297" width="7" style="26" customWidth="1"/>
    <col min="12298" max="12298" width="6.28515625" style="26" customWidth="1"/>
    <col min="12299" max="12299" width="6.5703125" style="26" customWidth="1"/>
    <col min="12300" max="12300" width="6" style="26" customWidth="1"/>
    <col min="12301" max="12301" width="8.42578125" style="26" customWidth="1"/>
    <col min="12302" max="12302" width="8.5703125" style="26" customWidth="1"/>
    <col min="12303" max="12544" width="9.140625" style="26"/>
    <col min="12545" max="12545" width="4.5703125" style="26" customWidth="1"/>
    <col min="12546" max="12546" width="42.7109375" style="26" customWidth="1"/>
    <col min="12547" max="12547" width="6.7109375" style="26" customWidth="1"/>
    <col min="12548" max="12548" width="6.140625" style="26" customWidth="1"/>
    <col min="12549" max="12551" width="6.42578125" style="26" customWidth="1"/>
    <col min="12552" max="12552" width="10.5703125" style="26" customWidth="1"/>
    <col min="12553" max="12553" width="7" style="26" customWidth="1"/>
    <col min="12554" max="12554" width="6.28515625" style="26" customWidth="1"/>
    <col min="12555" max="12555" width="6.5703125" style="26" customWidth="1"/>
    <col min="12556" max="12556" width="6" style="26" customWidth="1"/>
    <col min="12557" max="12557" width="8.42578125" style="26" customWidth="1"/>
    <col min="12558" max="12558" width="8.5703125" style="26" customWidth="1"/>
    <col min="12559" max="12800" width="9.140625" style="26"/>
    <col min="12801" max="12801" width="4.5703125" style="26" customWidth="1"/>
    <col min="12802" max="12802" width="42.7109375" style="26" customWidth="1"/>
    <col min="12803" max="12803" width="6.7109375" style="26" customWidth="1"/>
    <col min="12804" max="12804" width="6.140625" style="26" customWidth="1"/>
    <col min="12805" max="12807" width="6.42578125" style="26" customWidth="1"/>
    <col min="12808" max="12808" width="10.5703125" style="26" customWidth="1"/>
    <col min="12809" max="12809" width="7" style="26" customWidth="1"/>
    <col min="12810" max="12810" width="6.28515625" style="26" customWidth="1"/>
    <col min="12811" max="12811" width="6.5703125" style="26" customWidth="1"/>
    <col min="12812" max="12812" width="6" style="26" customWidth="1"/>
    <col min="12813" max="12813" width="8.42578125" style="26" customWidth="1"/>
    <col min="12814" max="12814" width="8.5703125" style="26" customWidth="1"/>
    <col min="12815" max="13056" width="9.140625" style="26"/>
    <col min="13057" max="13057" width="4.5703125" style="26" customWidth="1"/>
    <col min="13058" max="13058" width="42.7109375" style="26" customWidth="1"/>
    <col min="13059" max="13059" width="6.7109375" style="26" customWidth="1"/>
    <col min="13060" max="13060" width="6.140625" style="26" customWidth="1"/>
    <col min="13061" max="13063" width="6.42578125" style="26" customWidth="1"/>
    <col min="13064" max="13064" width="10.5703125" style="26" customWidth="1"/>
    <col min="13065" max="13065" width="7" style="26" customWidth="1"/>
    <col min="13066" max="13066" width="6.28515625" style="26" customWidth="1"/>
    <col min="13067" max="13067" width="6.5703125" style="26" customWidth="1"/>
    <col min="13068" max="13068" width="6" style="26" customWidth="1"/>
    <col min="13069" max="13069" width="8.42578125" style="26" customWidth="1"/>
    <col min="13070" max="13070" width="8.5703125" style="26" customWidth="1"/>
    <col min="13071" max="13312" width="9.140625" style="26"/>
    <col min="13313" max="13313" width="4.5703125" style="26" customWidth="1"/>
    <col min="13314" max="13314" width="42.7109375" style="26" customWidth="1"/>
    <col min="13315" max="13315" width="6.7109375" style="26" customWidth="1"/>
    <col min="13316" max="13316" width="6.140625" style="26" customWidth="1"/>
    <col min="13317" max="13319" width="6.42578125" style="26" customWidth="1"/>
    <col min="13320" max="13320" width="10.5703125" style="26" customWidth="1"/>
    <col min="13321" max="13321" width="7" style="26" customWidth="1"/>
    <col min="13322" max="13322" width="6.28515625" style="26" customWidth="1"/>
    <col min="13323" max="13323" width="6.5703125" style="26" customWidth="1"/>
    <col min="13324" max="13324" width="6" style="26" customWidth="1"/>
    <col min="13325" max="13325" width="8.42578125" style="26" customWidth="1"/>
    <col min="13326" max="13326" width="8.5703125" style="26" customWidth="1"/>
    <col min="13327" max="13568" width="9.140625" style="26"/>
    <col min="13569" max="13569" width="4.5703125" style="26" customWidth="1"/>
    <col min="13570" max="13570" width="42.7109375" style="26" customWidth="1"/>
    <col min="13571" max="13571" width="6.7109375" style="26" customWidth="1"/>
    <col min="13572" max="13572" width="6.140625" style="26" customWidth="1"/>
    <col min="13573" max="13575" width="6.42578125" style="26" customWidth="1"/>
    <col min="13576" max="13576" width="10.5703125" style="26" customWidth="1"/>
    <col min="13577" max="13577" width="7" style="26" customWidth="1"/>
    <col min="13578" max="13578" width="6.28515625" style="26" customWidth="1"/>
    <col min="13579" max="13579" width="6.5703125" style="26" customWidth="1"/>
    <col min="13580" max="13580" width="6" style="26" customWidth="1"/>
    <col min="13581" max="13581" width="8.42578125" style="26" customWidth="1"/>
    <col min="13582" max="13582" width="8.5703125" style="26" customWidth="1"/>
    <col min="13583" max="13824" width="9.140625" style="26"/>
    <col min="13825" max="13825" width="4.5703125" style="26" customWidth="1"/>
    <col min="13826" max="13826" width="42.7109375" style="26" customWidth="1"/>
    <col min="13827" max="13827" width="6.7109375" style="26" customWidth="1"/>
    <col min="13828" max="13828" width="6.140625" style="26" customWidth="1"/>
    <col min="13829" max="13831" width="6.42578125" style="26" customWidth="1"/>
    <col min="13832" max="13832" width="10.5703125" style="26" customWidth="1"/>
    <col min="13833" max="13833" width="7" style="26" customWidth="1"/>
    <col min="13834" max="13834" width="6.28515625" style="26" customWidth="1"/>
    <col min="13835" max="13835" width="6.5703125" style="26" customWidth="1"/>
    <col min="13836" max="13836" width="6" style="26" customWidth="1"/>
    <col min="13837" max="13837" width="8.42578125" style="26" customWidth="1"/>
    <col min="13838" max="13838" width="8.5703125" style="26" customWidth="1"/>
    <col min="13839" max="14080" width="9.140625" style="26"/>
    <col min="14081" max="14081" width="4.5703125" style="26" customWidth="1"/>
    <col min="14082" max="14082" width="42.7109375" style="26" customWidth="1"/>
    <col min="14083" max="14083" width="6.7109375" style="26" customWidth="1"/>
    <col min="14084" max="14084" width="6.140625" style="26" customWidth="1"/>
    <col min="14085" max="14087" width="6.42578125" style="26" customWidth="1"/>
    <col min="14088" max="14088" width="10.5703125" style="26" customWidth="1"/>
    <col min="14089" max="14089" width="7" style="26" customWidth="1"/>
    <col min="14090" max="14090" width="6.28515625" style="26" customWidth="1"/>
    <col min="14091" max="14091" width="6.5703125" style="26" customWidth="1"/>
    <col min="14092" max="14092" width="6" style="26" customWidth="1"/>
    <col min="14093" max="14093" width="8.42578125" style="26" customWidth="1"/>
    <col min="14094" max="14094" width="8.5703125" style="26" customWidth="1"/>
    <col min="14095" max="14336" width="9.140625" style="26"/>
    <col min="14337" max="14337" width="4.5703125" style="26" customWidth="1"/>
    <col min="14338" max="14338" width="42.7109375" style="26" customWidth="1"/>
    <col min="14339" max="14339" width="6.7109375" style="26" customWidth="1"/>
    <col min="14340" max="14340" width="6.140625" style="26" customWidth="1"/>
    <col min="14341" max="14343" width="6.42578125" style="26" customWidth="1"/>
    <col min="14344" max="14344" width="10.5703125" style="26" customWidth="1"/>
    <col min="14345" max="14345" width="7" style="26" customWidth="1"/>
    <col min="14346" max="14346" width="6.28515625" style="26" customWidth="1"/>
    <col min="14347" max="14347" width="6.5703125" style="26" customWidth="1"/>
    <col min="14348" max="14348" width="6" style="26" customWidth="1"/>
    <col min="14349" max="14349" width="8.42578125" style="26" customWidth="1"/>
    <col min="14350" max="14350" width="8.5703125" style="26" customWidth="1"/>
    <col min="14351" max="14592" width="9.140625" style="26"/>
    <col min="14593" max="14593" width="4.5703125" style="26" customWidth="1"/>
    <col min="14594" max="14594" width="42.7109375" style="26" customWidth="1"/>
    <col min="14595" max="14595" width="6.7109375" style="26" customWidth="1"/>
    <col min="14596" max="14596" width="6.140625" style="26" customWidth="1"/>
    <col min="14597" max="14599" width="6.42578125" style="26" customWidth="1"/>
    <col min="14600" max="14600" width="10.5703125" style="26" customWidth="1"/>
    <col min="14601" max="14601" width="7" style="26" customWidth="1"/>
    <col min="14602" max="14602" width="6.28515625" style="26" customWidth="1"/>
    <col min="14603" max="14603" width="6.5703125" style="26" customWidth="1"/>
    <col min="14604" max="14604" width="6" style="26" customWidth="1"/>
    <col min="14605" max="14605" width="8.42578125" style="26" customWidth="1"/>
    <col min="14606" max="14606" width="8.5703125" style="26" customWidth="1"/>
    <col min="14607" max="14848" width="9.140625" style="26"/>
    <col min="14849" max="14849" width="4.5703125" style="26" customWidth="1"/>
    <col min="14850" max="14850" width="42.7109375" style="26" customWidth="1"/>
    <col min="14851" max="14851" width="6.7109375" style="26" customWidth="1"/>
    <col min="14852" max="14852" width="6.140625" style="26" customWidth="1"/>
    <col min="14853" max="14855" width="6.42578125" style="26" customWidth="1"/>
    <col min="14856" max="14856" width="10.5703125" style="26" customWidth="1"/>
    <col min="14857" max="14857" width="7" style="26" customWidth="1"/>
    <col min="14858" max="14858" width="6.28515625" style="26" customWidth="1"/>
    <col min="14859" max="14859" width="6.5703125" style="26" customWidth="1"/>
    <col min="14860" max="14860" width="6" style="26" customWidth="1"/>
    <col min="14861" max="14861" width="8.42578125" style="26" customWidth="1"/>
    <col min="14862" max="14862" width="8.5703125" style="26" customWidth="1"/>
    <col min="14863" max="15104" width="9.140625" style="26"/>
    <col min="15105" max="15105" width="4.5703125" style="26" customWidth="1"/>
    <col min="15106" max="15106" width="42.7109375" style="26" customWidth="1"/>
    <col min="15107" max="15107" width="6.7109375" style="26" customWidth="1"/>
    <col min="15108" max="15108" width="6.140625" style="26" customWidth="1"/>
    <col min="15109" max="15111" width="6.42578125" style="26" customWidth="1"/>
    <col min="15112" max="15112" width="10.5703125" style="26" customWidth="1"/>
    <col min="15113" max="15113" width="7" style="26" customWidth="1"/>
    <col min="15114" max="15114" width="6.28515625" style="26" customWidth="1"/>
    <col min="15115" max="15115" width="6.5703125" style="26" customWidth="1"/>
    <col min="15116" max="15116" width="6" style="26" customWidth="1"/>
    <col min="15117" max="15117" width="8.42578125" style="26" customWidth="1"/>
    <col min="15118" max="15118" width="8.5703125" style="26" customWidth="1"/>
    <col min="15119" max="15360" width="9.140625" style="26"/>
    <col min="15361" max="15361" width="4.5703125" style="26" customWidth="1"/>
    <col min="15362" max="15362" width="42.7109375" style="26" customWidth="1"/>
    <col min="15363" max="15363" width="6.7109375" style="26" customWidth="1"/>
    <col min="15364" max="15364" width="6.140625" style="26" customWidth="1"/>
    <col min="15365" max="15367" width="6.42578125" style="26" customWidth="1"/>
    <col min="15368" max="15368" width="10.5703125" style="26" customWidth="1"/>
    <col min="15369" max="15369" width="7" style="26" customWidth="1"/>
    <col min="15370" max="15370" width="6.28515625" style="26" customWidth="1"/>
    <col min="15371" max="15371" width="6.5703125" style="26" customWidth="1"/>
    <col min="15372" max="15372" width="6" style="26" customWidth="1"/>
    <col min="15373" max="15373" width="8.42578125" style="26" customWidth="1"/>
    <col min="15374" max="15374" width="8.5703125" style="26" customWidth="1"/>
    <col min="15375" max="15616" width="9.140625" style="26"/>
    <col min="15617" max="15617" width="4.5703125" style="26" customWidth="1"/>
    <col min="15618" max="15618" width="42.7109375" style="26" customWidth="1"/>
    <col min="15619" max="15619" width="6.7109375" style="26" customWidth="1"/>
    <col min="15620" max="15620" width="6.140625" style="26" customWidth="1"/>
    <col min="15621" max="15623" width="6.42578125" style="26" customWidth="1"/>
    <col min="15624" max="15624" width="10.5703125" style="26" customWidth="1"/>
    <col min="15625" max="15625" width="7" style="26" customWidth="1"/>
    <col min="15626" max="15626" width="6.28515625" style="26" customWidth="1"/>
    <col min="15627" max="15627" width="6.5703125" style="26" customWidth="1"/>
    <col min="15628" max="15628" width="6" style="26" customWidth="1"/>
    <col min="15629" max="15629" width="8.42578125" style="26" customWidth="1"/>
    <col min="15630" max="15630" width="8.5703125" style="26" customWidth="1"/>
    <col min="15631" max="15872" width="9.140625" style="26"/>
    <col min="15873" max="15873" width="4.5703125" style="26" customWidth="1"/>
    <col min="15874" max="15874" width="42.7109375" style="26" customWidth="1"/>
    <col min="15875" max="15875" width="6.7109375" style="26" customWidth="1"/>
    <col min="15876" max="15876" width="6.140625" style="26" customWidth="1"/>
    <col min="15877" max="15879" width="6.42578125" style="26" customWidth="1"/>
    <col min="15880" max="15880" width="10.5703125" style="26" customWidth="1"/>
    <col min="15881" max="15881" width="7" style="26" customWidth="1"/>
    <col min="15882" max="15882" width="6.28515625" style="26" customWidth="1"/>
    <col min="15883" max="15883" width="6.5703125" style="26" customWidth="1"/>
    <col min="15884" max="15884" width="6" style="26" customWidth="1"/>
    <col min="15885" max="15885" width="8.42578125" style="26" customWidth="1"/>
    <col min="15886" max="15886" width="8.5703125" style="26" customWidth="1"/>
    <col min="15887" max="16128" width="9.140625" style="26"/>
    <col min="16129" max="16129" width="4.5703125" style="26" customWidth="1"/>
    <col min="16130" max="16130" width="42.7109375" style="26" customWidth="1"/>
    <col min="16131" max="16131" width="6.7109375" style="26" customWidth="1"/>
    <col min="16132" max="16132" width="6.140625" style="26" customWidth="1"/>
    <col min="16133" max="16135" width="6.42578125" style="26" customWidth="1"/>
    <col min="16136" max="16136" width="10.5703125" style="26" customWidth="1"/>
    <col min="16137" max="16137" width="7" style="26" customWidth="1"/>
    <col min="16138" max="16138" width="6.28515625" style="26" customWidth="1"/>
    <col min="16139" max="16139" width="6.5703125" style="26" customWidth="1"/>
    <col min="16140" max="16140" width="6" style="26" customWidth="1"/>
    <col min="16141" max="16141" width="8.42578125" style="26" customWidth="1"/>
    <col min="16142" max="16142" width="8.5703125" style="26" customWidth="1"/>
    <col min="16143" max="16384" width="9.140625" style="26"/>
  </cols>
  <sheetData>
    <row r="1" spans="1:18" ht="15" customHeight="1" x14ac:dyDescent="0.25">
      <c r="A1" s="276" t="s">
        <v>7667</v>
      </c>
      <c r="B1" s="276"/>
      <c r="C1" s="27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8" ht="9.75" hidden="1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8" ht="15" customHeight="1" x14ac:dyDescent="0.25">
      <c r="A3" s="277" t="s">
        <v>7732</v>
      </c>
      <c r="B3" s="277"/>
      <c r="C3" s="277"/>
      <c r="D3" s="81"/>
      <c r="E3" s="81"/>
      <c r="F3" s="81"/>
      <c r="G3" s="81"/>
      <c r="H3" s="81"/>
      <c r="I3" s="81"/>
      <c r="J3" s="81"/>
      <c r="K3" s="81"/>
      <c r="L3" s="81"/>
      <c r="M3" s="81"/>
      <c r="N3" s="70"/>
      <c r="O3" s="71"/>
      <c r="P3" s="71"/>
      <c r="Q3" s="40"/>
      <c r="R3" s="40"/>
    </row>
    <row r="4" spans="1:18" s="34" customFormat="1" x14ac:dyDescent="0.2">
      <c r="A4" s="273" t="s">
        <v>7669</v>
      </c>
      <c r="B4" s="278"/>
      <c r="C4" s="182">
        <v>2022</v>
      </c>
      <c r="D4" s="190"/>
      <c r="E4" s="225"/>
      <c r="F4" s="191"/>
      <c r="G4" s="191"/>
      <c r="H4" s="191"/>
      <c r="I4" s="191"/>
      <c r="J4" s="191"/>
      <c r="K4" s="191"/>
      <c r="L4" s="191"/>
      <c r="M4" s="191"/>
      <c r="N4" s="191"/>
    </row>
    <row r="5" spans="1:18" s="34" customFormat="1" x14ac:dyDescent="0.25">
      <c r="A5" s="176" t="s">
        <v>7593</v>
      </c>
      <c r="B5" s="179" t="s">
        <v>7596</v>
      </c>
      <c r="C5" s="227">
        <v>59</v>
      </c>
      <c r="D5" s="195"/>
      <c r="E5" s="216"/>
      <c r="F5" s="196"/>
      <c r="G5" s="212"/>
      <c r="H5" s="212"/>
      <c r="I5" s="212"/>
      <c r="J5" s="212"/>
      <c r="K5" s="212"/>
      <c r="L5" s="212"/>
      <c r="M5" s="212"/>
      <c r="N5" s="212"/>
      <c r="O5" s="26"/>
      <c r="P5" s="26"/>
      <c r="Q5" s="26"/>
      <c r="R5" s="26"/>
    </row>
    <row r="6" spans="1:18" s="34" customFormat="1" x14ac:dyDescent="0.25">
      <c r="A6" s="177" t="s">
        <v>7594</v>
      </c>
      <c r="B6" s="180" t="s">
        <v>7609</v>
      </c>
      <c r="C6" s="227">
        <v>57</v>
      </c>
      <c r="D6" s="199"/>
      <c r="E6" s="216"/>
      <c r="F6" s="196"/>
      <c r="G6" s="212"/>
      <c r="H6" s="169"/>
      <c r="I6" s="212"/>
      <c r="J6" s="212"/>
      <c r="K6" s="212"/>
      <c r="L6" s="212"/>
      <c r="M6" s="212"/>
      <c r="N6" s="212"/>
      <c r="O6" s="26"/>
      <c r="P6" s="26"/>
      <c r="Q6" s="26"/>
      <c r="R6" s="26"/>
    </row>
    <row r="7" spans="1:18" s="34" customFormat="1" x14ac:dyDescent="0.25">
      <c r="A7" s="177" t="s">
        <v>7595</v>
      </c>
      <c r="B7" s="180" t="s">
        <v>7703</v>
      </c>
      <c r="C7" s="227">
        <v>50</v>
      </c>
      <c r="D7" s="199"/>
      <c r="E7" s="216"/>
      <c r="F7" s="196"/>
      <c r="G7" s="212"/>
      <c r="H7" s="212"/>
      <c r="I7" s="212"/>
      <c r="J7" s="212"/>
      <c r="K7" s="212"/>
      <c r="L7" s="212"/>
      <c r="M7" s="212"/>
      <c r="N7" s="212"/>
      <c r="O7" s="26"/>
      <c r="P7" s="26"/>
      <c r="Q7" s="26"/>
      <c r="R7" s="26"/>
    </row>
    <row r="8" spans="1:18" s="34" customFormat="1" x14ac:dyDescent="0.25">
      <c r="A8" s="177" t="s">
        <v>7597</v>
      </c>
      <c r="B8" s="180" t="s">
        <v>7702</v>
      </c>
      <c r="C8" s="227">
        <v>30</v>
      </c>
      <c r="D8" s="199"/>
      <c r="E8" s="216"/>
      <c r="F8" s="196"/>
      <c r="G8" s="212"/>
      <c r="H8" s="212"/>
      <c r="I8" s="212"/>
      <c r="J8" s="212"/>
      <c r="K8" s="212"/>
      <c r="L8" s="212"/>
      <c r="M8" s="212"/>
      <c r="N8" s="212"/>
      <c r="O8" s="26"/>
      <c r="P8" s="26"/>
      <c r="Q8" s="26"/>
      <c r="R8" s="26"/>
    </row>
    <row r="9" spans="1:18" s="34" customFormat="1" x14ac:dyDescent="0.25">
      <c r="A9" s="177" t="s">
        <v>7620</v>
      </c>
      <c r="B9" s="180" t="s">
        <v>7707</v>
      </c>
      <c r="C9" s="227">
        <v>22</v>
      </c>
      <c r="D9" s="199"/>
      <c r="E9" s="216"/>
      <c r="F9" s="196"/>
      <c r="G9" s="212"/>
      <c r="H9" s="212"/>
      <c r="I9" s="212"/>
      <c r="J9" s="212"/>
      <c r="K9" s="212"/>
      <c r="L9" s="212"/>
      <c r="M9" s="212"/>
      <c r="N9" s="212"/>
      <c r="O9" s="26"/>
      <c r="P9" s="26"/>
      <c r="Q9" s="26"/>
      <c r="R9" s="26"/>
    </row>
    <row r="10" spans="1:18" s="34" customFormat="1" x14ac:dyDescent="0.25">
      <c r="A10" s="177" t="s">
        <v>7621</v>
      </c>
      <c r="B10" s="180" t="s">
        <v>7602</v>
      </c>
      <c r="C10" s="227">
        <v>19</v>
      </c>
      <c r="D10" s="199"/>
      <c r="E10" s="216"/>
      <c r="F10" s="196"/>
      <c r="G10" s="212"/>
      <c r="H10" s="212"/>
      <c r="I10" s="212"/>
      <c r="J10" s="212"/>
      <c r="K10" s="212"/>
      <c r="L10" s="212"/>
      <c r="M10" s="212"/>
      <c r="N10" s="212"/>
      <c r="O10" s="26"/>
      <c r="P10" s="26"/>
      <c r="Q10" s="26"/>
      <c r="R10" s="26"/>
    </row>
    <row r="11" spans="1:18" s="34" customFormat="1" x14ac:dyDescent="0.25">
      <c r="A11" s="177" t="s">
        <v>7600</v>
      </c>
      <c r="B11" s="164" t="s">
        <v>7626</v>
      </c>
      <c r="C11" s="227">
        <v>18</v>
      </c>
      <c r="D11" s="199"/>
      <c r="E11" s="216"/>
      <c r="F11" s="196"/>
      <c r="G11" s="212"/>
      <c r="H11" s="212"/>
      <c r="I11" s="212"/>
      <c r="J11" s="212"/>
      <c r="K11" s="212"/>
      <c r="L11" s="212"/>
      <c r="M11" s="212"/>
      <c r="N11" s="212"/>
      <c r="O11" s="26"/>
      <c r="P11" s="26"/>
      <c r="Q11" s="26"/>
      <c r="R11" s="26"/>
    </row>
    <row r="12" spans="1:18" s="34" customFormat="1" x14ac:dyDescent="0.25">
      <c r="A12" s="177" t="s">
        <v>7724</v>
      </c>
      <c r="B12" s="180" t="s">
        <v>7672</v>
      </c>
      <c r="C12" s="227">
        <v>14</v>
      </c>
      <c r="D12" s="199"/>
      <c r="E12" s="216"/>
      <c r="F12" s="196"/>
      <c r="G12" s="212"/>
      <c r="H12" s="212"/>
      <c r="I12" s="212"/>
      <c r="J12" s="212"/>
      <c r="K12" s="212"/>
      <c r="L12" s="212"/>
      <c r="M12" s="212"/>
      <c r="N12" s="212"/>
      <c r="O12" s="26"/>
      <c r="P12" s="26"/>
      <c r="Q12" s="26"/>
      <c r="R12" s="26"/>
    </row>
    <row r="13" spans="1:18" s="34" customFormat="1" x14ac:dyDescent="0.25">
      <c r="A13" s="177" t="s">
        <v>7724</v>
      </c>
      <c r="B13" s="180" t="s">
        <v>7700</v>
      </c>
      <c r="C13" s="227">
        <v>14</v>
      </c>
      <c r="D13" s="199"/>
      <c r="E13" s="216"/>
      <c r="F13" s="196"/>
      <c r="G13" s="212"/>
      <c r="H13" s="212"/>
      <c r="I13" s="212"/>
      <c r="J13" s="212"/>
      <c r="K13" s="212"/>
      <c r="L13" s="212"/>
      <c r="M13" s="212"/>
      <c r="N13" s="212"/>
      <c r="O13" s="26"/>
      <c r="P13" s="26"/>
      <c r="Q13" s="26"/>
      <c r="R13" s="26"/>
    </row>
    <row r="14" spans="1:18" s="34" customFormat="1" x14ac:dyDescent="0.25">
      <c r="A14" s="177" t="s">
        <v>7622</v>
      </c>
      <c r="B14" s="180" t="s">
        <v>7727</v>
      </c>
      <c r="C14" s="227">
        <v>11</v>
      </c>
      <c r="D14" s="199"/>
      <c r="E14" s="216"/>
      <c r="F14" s="196"/>
      <c r="G14" s="212"/>
      <c r="H14" s="212"/>
      <c r="I14" s="212"/>
      <c r="J14" s="212"/>
      <c r="K14" s="212"/>
      <c r="L14" s="212"/>
      <c r="M14" s="212"/>
      <c r="N14" s="212"/>
      <c r="O14" s="26"/>
      <c r="P14" s="26"/>
      <c r="Q14" s="26"/>
      <c r="R14" s="26"/>
    </row>
    <row r="15" spans="1:18" s="34" customFormat="1" x14ac:dyDescent="0.25">
      <c r="A15" s="177" t="s">
        <v>7623</v>
      </c>
      <c r="B15" s="180" t="s">
        <v>7706</v>
      </c>
      <c r="C15" s="227">
        <v>9</v>
      </c>
      <c r="D15" s="195"/>
      <c r="E15" s="216"/>
      <c r="F15" s="196"/>
      <c r="G15" s="212"/>
      <c r="H15" s="212"/>
      <c r="I15" s="212"/>
      <c r="J15" s="212"/>
      <c r="K15" s="212"/>
      <c r="L15" s="212"/>
      <c r="M15" s="212"/>
      <c r="N15" s="212"/>
      <c r="O15" s="26"/>
      <c r="P15" s="26"/>
      <c r="Q15" s="26"/>
      <c r="R15" s="26"/>
    </row>
    <row r="16" spans="1:18" s="34" customFormat="1" x14ac:dyDescent="0.25">
      <c r="A16" s="177" t="s">
        <v>7604</v>
      </c>
      <c r="B16" s="180" t="s">
        <v>7678</v>
      </c>
      <c r="C16" s="227">
        <v>7</v>
      </c>
      <c r="D16" s="199"/>
      <c r="E16" s="216"/>
      <c r="F16" s="196"/>
      <c r="G16" s="212"/>
      <c r="H16" s="212"/>
      <c r="I16" s="212"/>
      <c r="J16" s="212"/>
      <c r="K16" s="212"/>
      <c r="L16" s="212"/>
      <c r="M16" s="212"/>
      <c r="N16" s="212"/>
      <c r="O16" s="26"/>
      <c r="P16" s="26"/>
      <c r="Q16" s="26"/>
      <c r="R16" s="26"/>
    </row>
    <row r="17" spans="1:256" s="34" customFormat="1" x14ac:dyDescent="0.25">
      <c r="A17" s="177" t="s">
        <v>7722</v>
      </c>
      <c r="B17" s="180" t="s">
        <v>7718</v>
      </c>
      <c r="C17" s="227">
        <v>5</v>
      </c>
      <c r="D17" s="199"/>
      <c r="E17" s="216"/>
      <c r="F17" s="196"/>
      <c r="G17" s="212"/>
      <c r="H17" s="212"/>
      <c r="I17" s="212"/>
      <c r="J17" s="212"/>
      <c r="K17" s="212"/>
      <c r="L17" s="212"/>
      <c r="M17" s="212"/>
      <c r="N17" s="212"/>
      <c r="O17" s="26"/>
      <c r="P17" s="26"/>
      <c r="Q17" s="26"/>
      <c r="R17" s="26"/>
    </row>
    <row r="18" spans="1:256" s="34" customFormat="1" x14ac:dyDescent="0.25">
      <c r="A18" s="177" t="s">
        <v>7722</v>
      </c>
      <c r="B18" s="180" t="s">
        <v>7607</v>
      </c>
      <c r="C18" s="227">
        <v>5</v>
      </c>
      <c r="D18" s="199"/>
      <c r="E18" s="216"/>
      <c r="F18" s="191"/>
      <c r="G18" s="191"/>
      <c r="H18" s="212"/>
      <c r="I18" s="212"/>
      <c r="J18" s="212"/>
      <c r="K18" s="212"/>
      <c r="L18" s="212"/>
      <c r="M18" s="212"/>
      <c r="N18" s="212"/>
      <c r="O18" s="26"/>
      <c r="P18" s="26"/>
      <c r="Q18" s="26"/>
      <c r="R18" s="26"/>
    </row>
    <row r="19" spans="1:256" s="34" customFormat="1" ht="15.75" customHeight="1" x14ac:dyDescent="0.25">
      <c r="A19" s="177" t="s">
        <v>7608</v>
      </c>
      <c r="B19" s="180" t="s">
        <v>7673</v>
      </c>
      <c r="C19" s="227">
        <v>4</v>
      </c>
      <c r="D19" s="199"/>
      <c r="E19" s="216"/>
      <c r="F19" s="196"/>
      <c r="G19" s="212"/>
      <c r="H19" s="212"/>
      <c r="I19" s="212"/>
      <c r="J19" s="212"/>
      <c r="K19" s="212"/>
      <c r="L19" s="212"/>
      <c r="M19" s="212"/>
      <c r="N19" s="212"/>
      <c r="O19" s="26"/>
      <c r="P19" s="26"/>
      <c r="Q19" s="26"/>
      <c r="R19" s="26"/>
    </row>
    <row r="20" spans="1:256" s="34" customFormat="1" x14ac:dyDescent="0.25">
      <c r="A20" s="177" t="s">
        <v>7728</v>
      </c>
      <c r="B20" s="180" t="s">
        <v>7674</v>
      </c>
      <c r="C20" s="227">
        <v>3</v>
      </c>
      <c r="D20" s="199"/>
      <c r="E20" s="216"/>
      <c r="F20" s="196"/>
      <c r="G20" s="212"/>
      <c r="H20" s="212"/>
      <c r="I20" s="212"/>
      <c r="J20" s="212"/>
      <c r="K20" s="212"/>
      <c r="L20" s="212"/>
      <c r="M20" s="212"/>
      <c r="N20" s="212"/>
      <c r="O20" s="26"/>
      <c r="P20" s="26"/>
      <c r="Q20" s="26"/>
      <c r="R20" s="26"/>
    </row>
    <row r="21" spans="1:256" s="34" customFormat="1" x14ac:dyDescent="0.25">
      <c r="A21" s="177" t="s">
        <v>7728</v>
      </c>
      <c r="B21" s="180" t="s">
        <v>7625</v>
      </c>
      <c r="C21" s="227">
        <v>3</v>
      </c>
      <c r="D21" s="199"/>
      <c r="E21" s="216"/>
      <c r="F21" s="191"/>
      <c r="G21" s="212"/>
      <c r="H21" s="212"/>
      <c r="I21" s="212"/>
      <c r="J21" s="212"/>
      <c r="K21" s="212"/>
      <c r="L21" s="212"/>
      <c r="M21" s="212"/>
      <c r="N21" s="212"/>
      <c r="O21" s="26"/>
      <c r="P21" s="26"/>
      <c r="Q21" s="26"/>
      <c r="R21" s="26"/>
    </row>
    <row r="22" spans="1:256" s="34" customFormat="1" x14ac:dyDescent="0.25">
      <c r="A22" s="177" t="s">
        <v>7729</v>
      </c>
      <c r="B22" s="180" t="s">
        <v>7627</v>
      </c>
      <c r="C22" s="227">
        <v>3</v>
      </c>
      <c r="D22" s="199"/>
      <c r="E22" s="216"/>
      <c r="F22" s="191"/>
      <c r="G22" s="191"/>
      <c r="H22" s="212"/>
      <c r="I22" s="212"/>
      <c r="J22" s="212"/>
      <c r="K22" s="212"/>
      <c r="L22" s="212"/>
      <c r="M22" s="212"/>
      <c r="N22" s="212"/>
      <c r="O22" s="26"/>
      <c r="P22" s="26"/>
      <c r="Q22" s="26"/>
      <c r="R22" s="26"/>
    </row>
    <row r="23" spans="1:256" s="34" customFormat="1" x14ac:dyDescent="0.25">
      <c r="A23" s="177" t="s">
        <v>7729</v>
      </c>
      <c r="B23" s="180" t="s">
        <v>7704</v>
      </c>
      <c r="C23" s="227">
        <v>2</v>
      </c>
      <c r="D23" s="221"/>
      <c r="E23" s="216"/>
      <c r="F23" s="191"/>
      <c r="G23" s="191"/>
      <c r="H23" s="212"/>
      <c r="I23" s="212"/>
      <c r="J23" s="212"/>
      <c r="K23" s="212"/>
      <c r="L23" s="212"/>
      <c r="M23" s="212"/>
      <c r="N23" s="212"/>
      <c r="O23" s="26"/>
      <c r="P23" s="26"/>
      <c r="Q23" s="26"/>
      <c r="R23" s="26"/>
    </row>
    <row r="24" spans="1:256" s="34" customFormat="1" x14ac:dyDescent="0.25">
      <c r="A24" s="177" t="s">
        <v>7729</v>
      </c>
      <c r="B24" s="180" t="s">
        <v>7675</v>
      </c>
      <c r="C24" s="228">
        <v>2</v>
      </c>
      <c r="D24" s="212"/>
      <c r="E24" s="216"/>
      <c r="F24" s="191"/>
      <c r="G24" s="212"/>
      <c r="H24" s="212"/>
      <c r="I24" s="212"/>
      <c r="J24" s="212"/>
      <c r="K24" s="212"/>
      <c r="L24" s="212"/>
      <c r="M24" s="212"/>
      <c r="N24" s="212"/>
      <c r="O24" s="26"/>
      <c r="P24" s="26"/>
      <c r="Q24" s="26"/>
      <c r="R24" s="26"/>
    </row>
    <row r="25" spans="1:256" s="34" customFormat="1" x14ac:dyDescent="0.25">
      <c r="A25" s="177" t="s">
        <v>7729</v>
      </c>
      <c r="B25" s="180" t="s">
        <v>7709</v>
      </c>
      <c r="C25" s="229">
        <v>2</v>
      </c>
      <c r="D25" s="212"/>
      <c r="E25" s="216"/>
      <c r="F25" s="170"/>
      <c r="G25" s="170"/>
      <c r="H25" s="170"/>
      <c r="I25" s="170"/>
      <c r="J25" s="170"/>
      <c r="K25" s="170"/>
      <c r="L25" s="170"/>
      <c r="M25" s="170"/>
      <c r="N25" s="22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56" x14ac:dyDescent="0.25">
      <c r="A26" s="177" t="s">
        <v>7631</v>
      </c>
      <c r="B26" s="180" t="s">
        <v>7677</v>
      </c>
      <c r="C26" s="228">
        <v>1</v>
      </c>
      <c r="D26" s="212"/>
      <c r="E26" s="216"/>
      <c r="F26" s="170"/>
      <c r="G26" s="170"/>
      <c r="H26" s="170"/>
      <c r="I26" s="170"/>
      <c r="J26" s="170"/>
      <c r="K26" s="170"/>
      <c r="L26" s="170"/>
      <c r="M26" s="170"/>
      <c r="N26" s="21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56" s="44" customFormat="1" x14ac:dyDescent="0.25">
      <c r="A27" s="177" t="s">
        <v>7631</v>
      </c>
      <c r="B27" s="180" t="s">
        <v>7599</v>
      </c>
      <c r="C27" s="227">
        <v>1</v>
      </c>
      <c r="D27" s="208"/>
      <c r="E27" s="216"/>
      <c r="F27" s="208"/>
      <c r="G27" s="208"/>
      <c r="H27" s="208"/>
      <c r="I27" s="208"/>
      <c r="J27" s="208"/>
      <c r="K27" s="208"/>
      <c r="L27" s="208"/>
      <c r="M27" s="168"/>
      <c r="N27" s="223"/>
    </row>
    <row r="28" spans="1:256" s="44" customFormat="1" ht="15.75" thickBot="1" x14ac:dyDescent="0.3">
      <c r="A28" s="177" t="s">
        <v>7719</v>
      </c>
      <c r="B28" s="180" t="s">
        <v>7676</v>
      </c>
      <c r="C28" s="156" t="s">
        <v>831</v>
      </c>
      <c r="D28" s="208"/>
      <c r="E28" s="216"/>
      <c r="F28" s="208"/>
      <c r="G28" s="208"/>
      <c r="H28" s="208"/>
      <c r="I28" s="208"/>
      <c r="J28" s="208"/>
      <c r="K28" s="208"/>
      <c r="L28" s="208"/>
      <c r="M28" s="168"/>
      <c r="N28" s="223"/>
      <c r="Q28" s="44" t="s">
        <v>7624</v>
      </c>
      <c r="R28" s="44" t="s">
        <v>7624</v>
      </c>
      <c r="S28" s="44" t="s">
        <v>7624</v>
      </c>
      <c r="T28" s="44" t="s">
        <v>7624</v>
      </c>
      <c r="U28" s="44" t="s">
        <v>7624</v>
      </c>
      <c r="V28" s="44" t="s">
        <v>7624</v>
      </c>
      <c r="W28" s="44" t="s">
        <v>7624</v>
      </c>
      <c r="X28" s="44" t="s">
        <v>7624</v>
      </c>
      <c r="Y28" s="44" t="s">
        <v>7624</v>
      </c>
      <c r="Z28" s="44" t="s">
        <v>7624</v>
      </c>
      <c r="AA28" s="44" t="s">
        <v>7624</v>
      </c>
      <c r="AB28" s="44" t="s">
        <v>7624</v>
      </c>
    </row>
    <row r="29" spans="1:256" s="45" customFormat="1" x14ac:dyDescent="0.25">
      <c r="A29" s="177" t="s">
        <v>7719</v>
      </c>
      <c r="B29" s="180" t="s">
        <v>7701</v>
      </c>
      <c r="C29" s="156" t="s">
        <v>831</v>
      </c>
      <c r="D29" s="170"/>
      <c r="E29" s="158"/>
      <c r="F29" s="170"/>
      <c r="G29" s="170"/>
      <c r="H29" s="170"/>
      <c r="I29" s="170"/>
      <c r="J29" s="170"/>
      <c r="K29" s="170"/>
      <c r="L29" s="170"/>
      <c r="M29" s="170"/>
      <c r="N29" s="210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256" s="37" customFormat="1" ht="16.5" customHeight="1" x14ac:dyDescent="0.25">
      <c r="A30" s="177" t="s">
        <v>7719</v>
      </c>
      <c r="B30" s="180" t="s">
        <v>7714</v>
      </c>
      <c r="C30" s="156" t="s">
        <v>831</v>
      </c>
      <c r="D30" s="208"/>
      <c r="E30" s="216"/>
      <c r="F30" s="208"/>
      <c r="G30" s="208"/>
      <c r="H30" s="208"/>
      <c r="I30" s="208"/>
      <c r="J30" s="208"/>
      <c r="K30" s="208"/>
      <c r="L30" s="208"/>
      <c r="M30" s="208"/>
      <c r="N30" s="224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x14ac:dyDescent="0.25">
      <c r="A31" s="177" t="s">
        <v>7719</v>
      </c>
      <c r="B31" s="180" t="s">
        <v>7708</v>
      </c>
      <c r="C31" s="156" t="s">
        <v>831</v>
      </c>
      <c r="D31" s="170"/>
      <c r="E31" s="158"/>
      <c r="F31" s="208"/>
      <c r="G31" s="208"/>
      <c r="H31" s="208"/>
      <c r="I31" s="208"/>
      <c r="J31" s="208"/>
      <c r="K31" s="208"/>
      <c r="L31" s="208"/>
      <c r="M31" s="208"/>
      <c r="N31" s="224"/>
    </row>
    <row r="32" spans="1:256" x14ac:dyDescent="0.25">
      <c r="A32" s="178" t="s">
        <v>7719</v>
      </c>
      <c r="B32" s="181" t="s">
        <v>7598</v>
      </c>
      <c r="C32" s="157" t="s">
        <v>831</v>
      </c>
      <c r="D32" s="170"/>
      <c r="E32" s="216"/>
      <c r="F32" s="170"/>
      <c r="G32" s="170"/>
      <c r="H32" s="170"/>
      <c r="I32" s="170"/>
      <c r="J32" s="170"/>
      <c r="K32" s="170"/>
      <c r="L32" s="170"/>
      <c r="M32" s="170"/>
      <c r="N32" s="215"/>
    </row>
    <row r="33" spans="1:16" x14ac:dyDescent="0.25">
      <c r="A33" s="226"/>
      <c r="B33" s="128"/>
      <c r="C33"/>
      <c r="N33" s="38"/>
      <c r="O33" s="26"/>
      <c r="P33" s="35"/>
    </row>
    <row r="34" spans="1:16" x14ac:dyDescent="0.2">
      <c r="A34" s="36"/>
      <c r="B34" s="39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43"/>
    </row>
    <row r="35" spans="1:16" x14ac:dyDescent="0.2">
      <c r="A35" s="36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43"/>
    </row>
    <row r="36" spans="1:16" x14ac:dyDescent="0.2">
      <c r="A36" s="36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43"/>
    </row>
    <row r="37" spans="1:16" x14ac:dyDescent="0.25">
      <c r="A37" s="36"/>
      <c r="B37" s="129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43"/>
    </row>
    <row r="38" spans="1:16" x14ac:dyDescent="0.25">
      <c r="A38" s="36"/>
      <c r="B38" s="129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43"/>
    </row>
  </sheetData>
  <mergeCells count="4">
    <mergeCell ref="A1:C1"/>
    <mergeCell ref="A2:N2"/>
    <mergeCell ref="A3:C3"/>
    <mergeCell ref="A4:B4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zoomScaleNormal="100" workbookViewId="0">
      <selection sqref="A1:C1"/>
    </sheetView>
  </sheetViews>
  <sheetFormatPr defaultRowHeight="15" x14ac:dyDescent="0.25"/>
  <cols>
    <col min="1" max="1" width="6.85546875" style="30" bestFit="1" customWidth="1"/>
    <col min="2" max="2" width="103.85546875" style="30" customWidth="1"/>
    <col min="3" max="3" width="10.7109375" style="76" customWidth="1"/>
    <col min="4" max="6" width="10.85546875" style="207" customWidth="1"/>
    <col min="7" max="8" width="10.85546875" style="170" customWidth="1"/>
    <col min="9" max="9" width="12.42578125" style="170" customWidth="1"/>
    <col min="10" max="13" width="10.85546875" style="47" customWidth="1"/>
    <col min="14" max="14" width="8.7109375" style="30" customWidth="1"/>
    <col min="15" max="256" width="9.140625" style="34"/>
    <col min="257" max="257" width="4.5703125" style="26" customWidth="1"/>
    <col min="258" max="258" width="42.7109375" style="26" customWidth="1"/>
    <col min="259" max="259" width="6.7109375" style="26" customWidth="1"/>
    <col min="260" max="260" width="6.140625" style="26" customWidth="1"/>
    <col min="261" max="263" width="6.42578125" style="26" customWidth="1"/>
    <col min="264" max="264" width="10.5703125" style="26" customWidth="1"/>
    <col min="265" max="265" width="7" style="26" customWidth="1"/>
    <col min="266" max="266" width="6.28515625" style="26" customWidth="1"/>
    <col min="267" max="267" width="6.5703125" style="26" customWidth="1"/>
    <col min="268" max="268" width="6" style="26" customWidth="1"/>
    <col min="269" max="269" width="8.42578125" style="26" customWidth="1"/>
    <col min="270" max="270" width="8.5703125" style="26" customWidth="1"/>
    <col min="271" max="512" width="9.140625" style="26"/>
    <col min="513" max="513" width="4.5703125" style="26" customWidth="1"/>
    <col min="514" max="514" width="42.7109375" style="26" customWidth="1"/>
    <col min="515" max="515" width="6.7109375" style="26" customWidth="1"/>
    <col min="516" max="516" width="6.140625" style="26" customWidth="1"/>
    <col min="517" max="519" width="6.42578125" style="26" customWidth="1"/>
    <col min="520" max="520" width="10.5703125" style="26" customWidth="1"/>
    <col min="521" max="521" width="7" style="26" customWidth="1"/>
    <col min="522" max="522" width="6.28515625" style="26" customWidth="1"/>
    <col min="523" max="523" width="6.5703125" style="26" customWidth="1"/>
    <col min="524" max="524" width="6" style="26" customWidth="1"/>
    <col min="525" max="525" width="8.42578125" style="26" customWidth="1"/>
    <col min="526" max="526" width="8.5703125" style="26" customWidth="1"/>
    <col min="527" max="768" width="9.140625" style="26"/>
    <col min="769" max="769" width="4.5703125" style="26" customWidth="1"/>
    <col min="770" max="770" width="42.7109375" style="26" customWidth="1"/>
    <col min="771" max="771" width="6.7109375" style="26" customWidth="1"/>
    <col min="772" max="772" width="6.140625" style="26" customWidth="1"/>
    <col min="773" max="775" width="6.42578125" style="26" customWidth="1"/>
    <col min="776" max="776" width="10.5703125" style="26" customWidth="1"/>
    <col min="777" max="777" width="7" style="26" customWidth="1"/>
    <col min="778" max="778" width="6.28515625" style="26" customWidth="1"/>
    <col min="779" max="779" width="6.5703125" style="26" customWidth="1"/>
    <col min="780" max="780" width="6" style="26" customWidth="1"/>
    <col min="781" max="781" width="8.42578125" style="26" customWidth="1"/>
    <col min="782" max="782" width="8.5703125" style="26" customWidth="1"/>
    <col min="783" max="1024" width="9.140625" style="26"/>
    <col min="1025" max="1025" width="4.5703125" style="26" customWidth="1"/>
    <col min="1026" max="1026" width="42.7109375" style="26" customWidth="1"/>
    <col min="1027" max="1027" width="6.7109375" style="26" customWidth="1"/>
    <col min="1028" max="1028" width="6.140625" style="26" customWidth="1"/>
    <col min="1029" max="1031" width="6.42578125" style="26" customWidth="1"/>
    <col min="1032" max="1032" width="10.5703125" style="26" customWidth="1"/>
    <col min="1033" max="1033" width="7" style="26" customWidth="1"/>
    <col min="1034" max="1034" width="6.28515625" style="26" customWidth="1"/>
    <col min="1035" max="1035" width="6.5703125" style="26" customWidth="1"/>
    <col min="1036" max="1036" width="6" style="26" customWidth="1"/>
    <col min="1037" max="1037" width="8.42578125" style="26" customWidth="1"/>
    <col min="1038" max="1038" width="8.5703125" style="26" customWidth="1"/>
    <col min="1039" max="1280" width="9.140625" style="26"/>
    <col min="1281" max="1281" width="4.5703125" style="26" customWidth="1"/>
    <col min="1282" max="1282" width="42.7109375" style="26" customWidth="1"/>
    <col min="1283" max="1283" width="6.7109375" style="26" customWidth="1"/>
    <col min="1284" max="1284" width="6.140625" style="26" customWidth="1"/>
    <col min="1285" max="1287" width="6.42578125" style="26" customWidth="1"/>
    <col min="1288" max="1288" width="10.5703125" style="26" customWidth="1"/>
    <col min="1289" max="1289" width="7" style="26" customWidth="1"/>
    <col min="1290" max="1290" width="6.28515625" style="26" customWidth="1"/>
    <col min="1291" max="1291" width="6.5703125" style="26" customWidth="1"/>
    <col min="1292" max="1292" width="6" style="26" customWidth="1"/>
    <col min="1293" max="1293" width="8.42578125" style="26" customWidth="1"/>
    <col min="1294" max="1294" width="8.5703125" style="26" customWidth="1"/>
    <col min="1295" max="1536" width="9.140625" style="26"/>
    <col min="1537" max="1537" width="4.5703125" style="26" customWidth="1"/>
    <col min="1538" max="1538" width="42.7109375" style="26" customWidth="1"/>
    <col min="1539" max="1539" width="6.7109375" style="26" customWidth="1"/>
    <col min="1540" max="1540" width="6.140625" style="26" customWidth="1"/>
    <col min="1541" max="1543" width="6.42578125" style="26" customWidth="1"/>
    <col min="1544" max="1544" width="10.5703125" style="26" customWidth="1"/>
    <col min="1545" max="1545" width="7" style="26" customWidth="1"/>
    <col min="1546" max="1546" width="6.28515625" style="26" customWidth="1"/>
    <col min="1547" max="1547" width="6.5703125" style="26" customWidth="1"/>
    <col min="1548" max="1548" width="6" style="26" customWidth="1"/>
    <col min="1549" max="1549" width="8.42578125" style="26" customWidth="1"/>
    <col min="1550" max="1550" width="8.5703125" style="26" customWidth="1"/>
    <col min="1551" max="1792" width="9.140625" style="26"/>
    <col min="1793" max="1793" width="4.5703125" style="26" customWidth="1"/>
    <col min="1794" max="1794" width="42.7109375" style="26" customWidth="1"/>
    <col min="1795" max="1795" width="6.7109375" style="26" customWidth="1"/>
    <col min="1796" max="1796" width="6.140625" style="26" customWidth="1"/>
    <col min="1797" max="1799" width="6.42578125" style="26" customWidth="1"/>
    <col min="1800" max="1800" width="10.5703125" style="26" customWidth="1"/>
    <col min="1801" max="1801" width="7" style="26" customWidth="1"/>
    <col min="1802" max="1802" width="6.28515625" style="26" customWidth="1"/>
    <col min="1803" max="1803" width="6.5703125" style="26" customWidth="1"/>
    <col min="1804" max="1804" width="6" style="26" customWidth="1"/>
    <col min="1805" max="1805" width="8.42578125" style="26" customWidth="1"/>
    <col min="1806" max="1806" width="8.5703125" style="26" customWidth="1"/>
    <col min="1807" max="2048" width="9.140625" style="26"/>
    <col min="2049" max="2049" width="4.5703125" style="26" customWidth="1"/>
    <col min="2050" max="2050" width="42.7109375" style="26" customWidth="1"/>
    <col min="2051" max="2051" width="6.7109375" style="26" customWidth="1"/>
    <col min="2052" max="2052" width="6.140625" style="26" customWidth="1"/>
    <col min="2053" max="2055" width="6.42578125" style="26" customWidth="1"/>
    <col min="2056" max="2056" width="10.5703125" style="26" customWidth="1"/>
    <col min="2057" max="2057" width="7" style="26" customWidth="1"/>
    <col min="2058" max="2058" width="6.28515625" style="26" customWidth="1"/>
    <col min="2059" max="2059" width="6.5703125" style="26" customWidth="1"/>
    <col min="2060" max="2060" width="6" style="26" customWidth="1"/>
    <col min="2061" max="2061" width="8.42578125" style="26" customWidth="1"/>
    <col min="2062" max="2062" width="8.5703125" style="26" customWidth="1"/>
    <col min="2063" max="2304" width="9.140625" style="26"/>
    <col min="2305" max="2305" width="4.5703125" style="26" customWidth="1"/>
    <col min="2306" max="2306" width="42.7109375" style="26" customWidth="1"/>
    <col min="2307" max="2307" width="6.7109375" style="26" customWidth="1"/>
    <col min="2308" max="2308" width="6.140625" style="26" customWidth="1"/>
    <col min="2309" max="2311" width="6.42578125" style="26" customWidth="1"/>
    <col min="2312" max="2312" width="10.5703125" style="26" customWidth="1"/>
    <col min="2313" max="2313" width="7" style="26" customWidth="1"/>
    <col min="2314" max="2314" width="6.28515625" style="26" customWidth="1"/>
    <col min="2315" max="2315" width="6.5703125" style="26" customWidth="1"/>
    <col min="2316" max="2316" width="6" style="26" customWidth="1"/>
    <col min="2317" max="2317" width="8.42578125" style="26" customWidth="1"/>
    <col min="2318" max="2318" width="8.5703125" style="26" customWidth="1"/>
    <col min="2319" max="2560" width="9.140625" style="26"/>
    <col min="2561" max="2561" width="4.5703125" style="26" customWidth="1"/>
    <col min="2562" max="2562" width="42.7109375" style="26" customWidth="1"/>
    <col min="2563" max="2563" width="6.7109375" style="26" customWidth="1"/>
    <col min="2564" max="2564" width="6.140625" style="26" customWidth="1"/>
    <col min="2565" max="2567" width="6.42578125" style="26" customWidth="1"/>
    <col min="2568" max="2568" width="10.5703125" style="26" customWidth="1"/>
    <col min="2569" max="2569" width="7" style="26" customWidth="1"/>
    <col min="2570" max="2570" width="6.28515625" style="26" customWidth="1"/>
    <col min="2571" max="2571" width="6.5703125" style="26" customWidth="1"/>
    <col min="2572" max="2572" width="6" style="26" customWidth="1"/>
    <col min="2573" max="2573" width="8.42578125" style="26" customWidth="1"/>
    <col min="2574" max="2574" width="8.5703125" style="26" customWidth="1"/>
    <col min="2575" max="2816" width="9.140625" style="26"/>
    <col min="2817" max="2817" width="4.5703125" style="26" customWidth="1"/>
    <col min="2818" max="2818" width="42.7109375" style="26" customWidth="1"/>
    <col min="2819" max="2819" width="6.7109375" style="26" customWidth="1"/>
    <col min="2820" max="2820" width="6.140625" style="26" customWidth="1"/>
    <col min="2821" max="2823" width="6.42578125" style="26" customWidth="1"/>
    <col min="2824" max="2824" width="10.5703125" style="26" customWidth="1"/>
    <col min="2825" max="2825" width="7" style="26" customWidth="1"/>
    <col min="2826" max="2826" width="6.28515625" style="26" customWidth="1"/>
    <col min="2827" max="2827" width="6.5703125" style="26" customWidth="1"/>
    <col min="2828" max="2828" width="6" style="26" customWidth="1"/>
    <col min="2829" max="2829" width="8.42578125" style="26" customWidth="1"/>
    <col min="2830" max="2830" width="8.5703125" style="26" customWidth="1"/>
    <col min="2831" max="3072" width="9.140625" style="26"/>
    <col min="3073" max="3073" width="4.5703125" style="26" customWidth="1"/>
    <col min="3074" max="3074" width="42.7109375" style="26" customWidth="1"/>
    <col min="3075" max="3075" width="6.7109375" style="26" customWidth="1"/>
    <col min="3076" max="3076" width="6.140625" style="26" customWidth="1"/>
    <col min="3077" max="3079" width="6.42578125" style="26" customWidth="1"/>
    <col min="3080" max="3080" width="10.5703125" style="26" customWidth="1"/>
    <col min="3081" max="3081" width="7" style="26" customWidth="1"/>
    <col min="3082" max="3082" width="6.28515625" style="26" customWidth="1"/>
    <col min="3083" max="3083" width="6.5703125" style="26" customWidth="1"/>
    <col min="3084" max="3084" width="6" style="26" customWidth="1"/>
    <col min="3085" max="3085" width="8.42578125" style="26" customWidth="1"/>
    <col min="3086" max="3086" width="8.5703125" style="26" customWidth="1"/>
    <col min="3087" max="3328" width="9.140625" style="26"/>
    <col min="3329" max="3329" width="4.5703125" style="26" customWidth="1"/>
    <col min="3330" max="3330" width="42.7109375" style="26" customWidth="1"/>
    <col min="3331" max="3331" width="6.7109375" style="26" customWidth="1"/>
    <col min="3332" max="3332" width="6.140625" style="26" customWidth="1"/>
    <col min="3333" max="3335" width="6.42578125" style="26" customWidth="1"/>
    <col min="3336" max="3336" width="10.5703125" style="26" customWidth="1"/>
    <col min="3337" max="3337" width="7" style="26" customWidth="1"/>
    <col min="3338" max="3338" width="6.28515625" style="26" customWidth="1"/>
    <col min="3339" max="3339" width="6.5703125" style="26" customWidth="1"/>
    <col min="3340" max="3340" width="6" style="26" customWidth="1"/>
    <col min="3341" max="3341" width="8.42578125" style="26" customWidth="1"/>
    <col min="3342" max="3342" width="8.5703125" style="26" customWidth="1"/>
    <col min="3343" max="3584" width="9.140625" style="26"/>
    <col min="3585" max="3585" width="4.5703125" style="26" customWidth="1"/>
    <col min="3586" max="3586" width="42.7109375" style="26" customWidth="1"/>
    <col min="3587" max="3587" width="6.7109375" style="26" customWidth="1"/>
    <col min="3588" max="3588" width="6.140625" style="26" customWidth="1"/>
    <col min="3589" max="3591" width="6.42578125" style="26" customWidth="1"/>
    <col min="3592" max="3592" width="10.5703125" style="26" customWidth="1"/>
    <col min="3593" max="3593" width="7" style="26" customWidth="1"/>
    <col min="3594" max="3594" width="6.28515625" style="26" customWidth="1"/>
    <col min="3595" max="3595" width="6.5703125" style="26" customWidth="1"/>
    <col min="3596" max="3596" width="6" style="26" customWidth="1"/>
    <col min="3597" max="3597" width="8.42578125" style="26" customWidth="1"/>
    <col min="3598" max="3598" width="8.5703125" style="26" customWidth="1"/>
    <col min="3599" max="3840" width="9.140625" style="26"/>
    <col min="3841" max="3841" width="4.5703125" style="26" customWidth="1"/>
    <col min="3842" max="3842" width="42.7109375" style="26" customWidth="1"/>
    <col min="3843" max="3843" width="6.7109375" style="26" customWidth="1"/>
    <col min="3844" max="3844" width="6.140625" style="26" customWidth="1"/>
    <col min="3845" max="3847" width="6.42578125" style="26" customWidth="1"/>
    <col min="3848" max="3848" width="10.5703125" style="26" customWidth="1"/>
    <col min="3849" max="3849" width="7" style="26" customWidth="1"/>
    <col min="3850" max="3850" width="6.28515625" style="26" customWidth="1"/>
    <col min="3851" max="3851" width="6.5703125" style="26" customWidth="1"/>
    <col min="3852" max="3852" width="6" style="26" customWidth="1"/>
    <col min="3853" max="3853" width="8.42578125" style="26" customWidth="1"/>
    <col min="3854" max="3854" width="8.5703125" style="26" customWidth="1"/>
    <col min="3855" max="4096" width="9.140625" style="26"/>
    <col min="4097" max="4097" width="4.5703125" style="26" customWidth="1"/>
    <col min="4098" max="4098" width="42.7109375" style="26" customWidth="1"/>
    <col min="4099" max="4099" width="6.7109375" style="26" customWidth="1"/>
    <col min="4100" max="4100" width="6.140625" style="26" customWidth="1"/>
    <col min="4101" max="4103" width="6.42578125" style="26" customWidth="1"/>
    <col min="4104" max="4104" width="10.5703125" style="26" customWidth="1"/>
    <col min="4105" max="4105" width="7" style="26" customWidth="1"/>
    <col min="4106" max="4106" width="6.28515625" style="26" customWidth="1"/>
    <col min="4107" max="4107" width="6.5703125" style="26" customWidth="1"/>
    <col min="4108" max="4108" width="6" style="26" customWidth="1"/>
    <col min="4109" max="4109" width="8.42578125" style="26" customWidth="1"/>
    <col min="4110" max="4110" width="8.5703125" style="26" customWidth="1"/>
    <col min="4111" max="4352" width="9.140625" style="26"/>
    <col min="4353" max="4353" width="4.5703125" style="26" customWidth="1"/>
    <col min="4354" max="4354" width="42.7109375" style="26" customWidth="1"/>
    <col min="4355" max="4355" width="6.7109375" style="26" customWidth="1"/>
    <col min="4356" max="4356" width="6.140625" style="26" customWidth="1"/>
    <col min="4357" max="4359" width="6.42578125" style="26" customWidth="1"/>
    <col min="4360" max="4360" width="10.5703125" style="26" customWidth="1"/>
    <col min="4361" max="4361" width="7" style="26" customWidth="1"/>
    <col min="4362" max="4362" width="6.28515625" style="26" customWidth="1"/>
    <col min="4363" max="4363" width="6.5703125" style="26" customWidth="1"/>
    <col min="4364" max="4364" width="6" style="26" customWidth="1"/>
    <col min="4365" max="4365" width="8.42578125" style="26" customWidth="1"/>
    <col min="4366" max="4366" width="8.5703125" style="26" customWidth="1"/>
    <col min="4367" max="4608" width="9.140625" style="26"/>
    <col min="4609" max="4609" width="4.5703125" style="26" customWidth="1"/>
    <col min="4610" max="4610" width="42.7109375" style="26" customWidth="1"/>
    <col min="4611" max="4611" width="6.7109375" style="26" customWidth="1"/>
    <col min="4612" max="4612" width="6.140625" style="26" customWidth="1"/>
    <col min="4613" max="4615" width="6.42578125" style="26" customWidth="1"/>
    <col min="4616" max="4616" width="10.5703125" style="26" customWidth="1"/>
    <col min="4617" max="4617" width="7" style="26" customWidth="1"/>
    <col min="4618" max="4618" width="6.28515625" style="26" customWidth="1"/>
    <col min="4619" max="4619" width="6.5703125" style="26" customWidth="1"/>
    <col min="4620" max="4620" width="6" style="26" customWidth="1"/>
    <col min="4621" max="4621" width="8.42578125" style="26" customWidth="1"/>
    <col min="4622" max="4622" width="8.5703125" style="26" customWidth="1"/>
    <col min="4623" max="4864" width="9.140625" style="26"/>
    <col min="4865" max="4865" width="4.5703125" style="26" customWidth="1"/>
    <col min="4866" max="4866" width="42.7109375" style="26" customWidth="1"/>
    <col min="4867" max="4867" width="6.7109375" style="26" customWidth="1"/>
    <col min="4868" max="4868" width="6.140625" style="26" customWidth="1"/>
    <col min="4869" max="4871" width="6.42578125" style="26" customWidth="1"/>
    <col min="4872" max="4872" width="10.5703125" style="26" customWidth="1"/>
    <col min="4873" max="4873" width="7" style="26" customWidth="1"/>
    <col min="4874" max="4874" width="6.28515625" style="26" customWidth="1"/>
    <col min="4875" max="4875" width="6.5703125" style="26" customWidth="1"/>
    <col min="4876" max="4876" width="6" style="26" customWidth="1"/>
    <col min="4877" max="4877" width="8.42578125" style="26" customWidth="1"/>
    <col min="4878" max="4878" width="8.5703125" style="26" customWidth="1"/>
    <col min="4879" max="5120" width="9.140625" style="26"/>
    <col min="5121" max="5121" width="4.5703125" style="26" customWidth="1"/>
    <col min="5122" max="5122" width="42.7109375" style="26" customWidth="1"/>
    <col min="5123" max="5123" width="6.7109375" style="26" customWidth="1"/>
    <col min="5124" max="5124" width="6.140625" style="26" customWidth="1"/>
    <col min="5125" max="5127" width="6.42578125" style="26" customWidth="1"/>
    <col min="5128" max="5128" width="10.5703125" style="26" customWidth="1"/>
    <col min="5129" max="5129" width="7" style="26" customWidth="1"/>
    <col min="5130" max="5130" width="6.28515625" style="26" customWidth="1"/>
    <col min="5131" max="5131" width="6.5703125" style="26" customWidth="1"/>
    <col min="5132" max="5132" width="6" style="26" customWidth="1"/>
    <col min="5133" max="5133" width="8.42578125" style="26" customWidth="1"/>
    <col min="5134" max="5134" width="8.5703125" style="26" customWidth="1"/>
    <col min="5135" max="5376" width="9.140625" style="26"/>
    <col min="5377" max="5377" width="4.5703125" style="26" customWidth="1"/>
    <col min="5378" max="5378" width="42.7109375" style="26" customWidth="1"/>
    <col min="5379" max="5379" width="6.7109375" style="26" customWidth="1"/>
    <col min="5380" max="5380" width="6.140625" style="26" customWidth="1"/>
    <col min="5381" max="5383" width="6.42578125" style="26" customWidth="1"/>
    <col min="5384" max="5384" width="10.5703125" style="26" customWidth="1"/>
    <col min="5385" max="5385" width="7" style="26" customWidth="1"/>
    <col min="5386" max="5386" width="6.28515625" style="26" customWidth="1"/>
    <col min="5387" max="5387" width="6.5703125" style="26" customWidth="1"/>
    <col min="5388" max="5388" width="6" style="26" customWidth="1"/>
    <col min="5389" max="5389" width="8.42578125" style="26" customWidth="1"/>
    <col min="5390" max="5390" width="8.5703125" style="26" customWidth="1"/>
    <col min="5391" max="5632" width="9.140625" style="26"/>
    <col min="5633" max="5633" width="4.5703125" style="26" customWidth="1"/>
    <col min="5634" max="5634" width="42.7109375" style="26" customWidth="1"/>
    <col min="5635" max="5635" width="6.7109375" style="26" customWidth="1"/>
    <col min="5636" max="5636" width="6.140625" style="26" customWidth="1"/>
    <col min="5637" max="5639" width="6.42578125" style="26" customWidth="1"/>
    <col min="5640" max="5640" width="10.5703125" style="26" customWidth="1"/>
    <col min="5641" max="5641" width="7" style="26" customWidth="1"/>
    <col min="5642" max="5642" width="6.28515625" style="26" customWidth="1"/>
    <col min="5643" max="5643" width="6.5703125" style="26" customWidth="1"/>
    <col min="5644" max="5644" width="6" style="26" customWidth="1"/>
    <col min="5645" max="5645" width="8.42578125" style="26" customWidth="1"/>
    <col min="5646" max="5646" width="8.5703125" style="26" customWidth="1"/>
    <col min="5647" max="5888" width="9.140625" style="26"/>
    <col min="5889" max="5889" width="4.5703125" style="26" customWidth="1"/>
    <col min="5890" max="5890" width="42.7109375" style="26" customWidth="1"/>
    <col min="5891" max="5891" width="6.7109375" style="26" customWidth="1"/>
    <col min="5892" max="5892" width="6.140625" style="26" customWidth="1"/>
    <col min="5893" max="5895" width="6.42578125" style="26" customWidth="1"/>
    <col min="5896" max="5896" width="10.5703125" style="26" customWidth="1"/>
    <col min="5897" max="5897" width="7" style="26" customWidth="1"/>
    <col min="5898" max="5898" width="6.28515625" style="26" customWidth="1"/>
    <col min="5899" max="5899" width="6.5703125" style="26" customWidth="1"/>
    <col min="5900" max="5900" width="6" style="26" customWidth="1"/>
    <col min="5901" max="5901" width="8.42578125" style="26" customWidth="1"/>
    <col min="5902" max="5902" width="8.5703125" style="26" customWidth="1"/>
    <col min="5903" max="6144" width="9.140625" style="26"/>
    <col min="6145" max="6145" width="4.5703125" style="26" customWidth="1"/>
    <col min="6146" max="6146" width="42.7109375" style="26" customWidth="1"/>
    <col min="6147" max="6147" width="6.7109375" style="26" customWidth="1"/>
    <col min="6148" max="6148" width="6.140625" style="26" customWidth="1"/>
    <col min="6149" max="6151" width="6.42578125" style="26" customWidth="1"/>
    <col min="6152" max="6152" width="10.5703125" style="26" customWidth="1"/>
    <col min="6153" max="6153" width="7" style="26" customWidth="1"/>
    <col min="6154" max="6154" width="6.28515625" style="26" customWidth="1"/>
    <col min="6155" max="6155" width="6.5703125" style="26" customWidth="1"/>
    <col min="6156" max="6156" width="6" style="26" customWidth="1"/>
    <col min="6157" max="6157" width="8.42578125" style="26" customWidth="1"/>
    <col min="6158" max="6158" width="8.5703125" style="26" customWidth="1"/>
    <col min="6159" max="6400" width="9.140625" style="26"/>
    <col min="6401" max="6401" width="4.5703125" style="26" customWidth="1"/>
    <col min="6402" max="6402" width="42.7109375" style="26" customWidth="1"/>
    <col min="6403" max="6403" width="6.7109375" style="26" customWidth="1"/>
    <col min="6404" max="6404" width="6.140625" style="26" customWidth="1"/>
    <col min="6405" max="6407" width="6.42578125" style="26" customWidth="1"/>
    <col min="6408" max="6408" width="10.5703125" style="26" customWidth="1"/>
    <col min="6409" max="6409" width="7" style="26" customWidth="1"/>
    <col min="6410" max="6410" width="6.28515625" style="26" customWidth="1"/>
    <col min="6411" max="6411" width="6.5703125" style="26" customWidth="1"/>
    <col min="6412" max="6412" width="6" style="26" customWidth="1"/>
    <col min="6413" max="6413" width="8.42578125" style="26" customWidth="1"/>
    <col min="6414" max="6414" width="8.5703125" style="26" customWidth="1"/>
    <col min="6415" max="6656" width="9.140625" style="26"/>
    <col min="6657" max="6657" width="4.5703125" style="26" customWidth="1"/>
    <col min="6658" max="6658" width="42.7109375" style="26" customWidth="1"/>
    <col min="6659" max="6659" width="6.7109375" style="26" customWidth="1"/>
    <col min="6660" max="6660" width="6.140625" style="26" customWidth="1"/>
    <col min="6661" max="6663" width="6.42578125" style="26" customWidth="1"/>
    <col min="6664" max="6664" width="10.5703125" style="26" customWidth="1"/>
    <col min="6665" max="6665" width="7" style="26" customWidth="1"/>
    <col min="6666" max="6666" width="6.28515625" style="26" customWidth="1"/>
    <col min="6667" max="6667" width="6.5703125" style="26" customWidth="1"/>
    <col min="6668" max="6668" width="6" style="26" customWidth="1"/>
    <col min="6669" max="6669" width="8.42578125" style="26" customWidth="1"/>
    <col min="6670" max="6670" width="8.5703125" style="26" customWidth="1"/>
    <col min="6671" max="6912" width="9.140625" style="26"/>
    <col min="6913" max="6913" width="4.5703125" style="26" customWidth="1"/>
    <col min="6914" max="6914" width="42.7109375" style="26" customWidth="1"/>
    <col min="6915" max="6915" width="6.7109375" style="26" customWidth="1"/>
    <col min="6916" max="6916" width="6.140625" style="26" customWidth="1"/>
    <col min="6917" max="6919" width="6.42578125" style="26" customWidth="1"/>
    <col min="6920" max="6920" width="10.5703125" style="26" customWidth="1"/>
    <col min="6921" max="6921" width="7" style="26" customWidth="1"/>
    <col min="6922" max="6922" width="6.28515625" style="26" customWidth="1"/>
    <col min="6923" max="6923" width="6.5703125" style="26" customWidth="1"/>
    <col min="6924" max="6924" width="6" style="26" customWidth="1"/>
    <col min="6925" max="6925" width="8.42578125" style="26" customWidth="1"/>
    <col min="6926" max="6926" width="8.5703125" style="26" customWidth="1"/>
    <col min="6927" max="7168" width="9.140625" style="26"/>
    <col min="7169" max="7169" width="4.5703125" style="26" customWidth="1"/>
    <col min="7170" max="7170" width="42.7109375" style="26" customWidth="1"/>
    <col min="7171" max="7171" width="6.7109375" style="26" customWidth="1"/>
    <col min="7172" max="7172" width="6.140625" style="26" customWidth="1"/>
    <col min="7173" max="7175" width="6.42578125" style="26" customWidth="1"/>
    <col min="7176" max="7176" width="10.5703125" style="26" customWidth="1"/>
    <col min="7177" max="7177" width="7" style="26" customWidth="1"/>
    <col min="7178" max="7178" width="6.28515625" style="26" customWidth="1"/>
    <col min="7179" max="7179" width="6.5703125" style="26" customWidth="1"/>
    <col min="7180" max="7180" width="6" style="26" customWidth="1"/>
    <col min="7181" max="7181" width="8.42578125" style="26" customWidth="1"/>
    <col min="7182" max="7182" width="8.5703125" style="26" customWidth="1"/>
    <col min="7183" max="7424" width="9.140625" style="26"/>
    <col min="7425" max="7425" width="4.5703125" style="26" customWidth="1"/>
    <col min="7426" max="7426" width="42.7109375" style="26" customWidth="1"/>
    <col min="7427" max="7427" width="6.7109375" style="26" customWidth="1"/>
    <col min="7428" max="7428" width="6.140625" style="26" customWidth="1"/>
    <col min="7429" max="7431" width="6.42578125" style="26" customWidth="1"/>
    <col min="7432" max="7432" width="10.5703125" style="26" customWidth="1"/>
    <col min="7433" max="7433" width="7" style="26" customWidth="1"/>
    <col min="7434" max="7434" width="6.28515625" style="26" customWidth="1"/>
    <col min="7435" max="7435" width="6.5703125" style="26" customWidth="1"/>
    <col min="7436" max="7436" width="6" style="26" customWidth="1"/>
    <col min="7437" max="7437" width="8.42578125" style="26" customWidth="1"/>
    <col min="7438" max="7438" width="8.5703125" style="26" customWidth="1"/>
    <col min="7439" max="7680" width="9.140625" style="26"/>
    <col min="7681" max="7681" width="4.5703125" style="26" customWidth="1"/>
    <col min="7682" max="7682" width="42.7109375" style="26" customWidth="1"/>
    <col min="7683" max="7683" width="6.7109375" style="26" customWidth="1"/>
    <col min="7684" max="7684" width="6.140625" style="26" customWidth="1"/>
    <col min="7685" max="7687" width="6.42578125" style="26" customWidth="1"/>
    <col min="7688" max="7688" width="10.5703125" style="26" customWidth="1"/>
    <col min="7689" max="7689" width="7" style="26" customWidth="1"/>
    <col min="7690" max="7690" width="6.28515625" style="26" customWidth="1"/>
    <col min="7691" max="7691" width="6.5703125" style="26" customWidth="1"/>
    <col min="7692" max="7692" width="6" style="26" customWidth="1"/>
    <col min="7693" max="7693" width="8.42578125" style="26" customWidth="1"/>
    <col min="7694" max="7694" width="8.5703125" style="26" customWidth="1"/>
    <col min="7695" max="7936" width="9.140625" style="26"/>
    <col min="7937" max="7937" width="4.5703125" style="26" customWidth="1"/>
    <col min="7938" max="7938" width="42.7109375" style="26" customWidth="1"/>
    <col min="7939" max="7939" width="6.7109375" style="26" customWidth="1"/>
    <col min="7940" max="7940" width="6.140625" style="26" customWidth="1"/>
    <col min="7941" max="7943" width="6.42578125" style="26" customWidth="1"/>
    <col min="7944" max="7944" width="10.5703125" style="26" customWidth="1"/>
    <col min="7945" max="7945" width="7" style="26" customWidth="1"/>
    <col min="7946" max="7946" width="6.28515625" style="26" customWidth="1"/>
    <col min="7947" max="7947" width="6.5703125" style="26" customWidth="1"/>
    <col min="7948" max="7948" width="6" style="26" customWidth="1"/>
    <col min="7949" max="7949" width="8.42578125" style="26" customWidth="1"/>
    <col min="7950" max="7950" width="8.5703125" style="26" customWidth="1"/>
    <col min="7951" max="8192" width="9.140625" style="26"/>
    <col min="8193" max="8193" width="4.5703125" style="26" customWidth="1"/>
    <col min="8194" max="8194" width="42.7109375" style="26" customWidth="1"/>
    <col min="8195" max="8195" width="6.7109375" style="26" customWidth="1"/>
    <col min="8196" max="8196" width="6.140625" style="26" customWidth="1"/>
    <col min="8197" max="8199" width="6.42578125" style="26" customWidth="1"/>
    <col min="8200" max="8200" width="10.5703125" style="26" customWidth="1"/>
    <col min="8201" max="8201" width="7" style="26" customWidth="1"/>
    <col min="8202" max="8202" width="6.28515625" style="26" customWidth="1"/>
    <col min="8203" max="8203" width="6.5703125" style="26" customWidth="1"/>
    <col min="8204" max="8204" width="6" style="26" customWidth="1"/>
    <col min="8205" max="8205" width="8.42578125" style="26" customWidth="1"/>
    <col min="8206" max="8206" width="8.5703125" style="26" customWidth="1"/>
    <col min="8207" max="8448" width="9.140625" style="26"/>
    <col min="8449" max="8449" width="4.5703125" style="26" customWidth="1"/>
    <col min="8450" max="8450" width="42.7109375" style="26" customWidth="1"/>
    <col min="8451" max="8451" width="6.7109375" style="26" customWidth="1"/>
    <col min="8452" max="8452" width="6.140625" style="26" customWidth="1"/>
    <col min="8453" max="8455" width="6.42578125" style="26" customWidth="1"/>
    <col min="8456" max="8456" width="10.5703125" style="26" customWidth="1"/>
    <col min="8457" max="8457" width="7" style="26" customWidth="1"/>
    <col min="8458" max="8458" width="6.28515625" style="26" customWidth="1"/>
    <col min="8459" max="8459" width="6.5703125" style="26" customWidth="1"/>
    <col min="8460" max="8460" width="6" style="26" customWidth="1"/>
    <col min="8461" max="8461" width="8.42578125" style="26" customWidth="1"/>
    <col min="8462" max="8462" width="8.5703125" style="26" customWidth="1"/>
    <col min="8463" max="8704" width="9.140625" style="26"/>
    <col min="8705" max="8705" width="4.5703125" style="26" customWidth="1"/>
    <col min="8706" max="8706" width="42.7109375" style="26" customWidth="1"/>
    <col min="8707" max="8707" width="6.7109375" style="26" customWidth="1"/>
    <col min="8708" max="8708" width="6.140625" style="26" customWidth="1"/>
    <col min="8709" max="8711" width="6.42578125" style="26" customWidth="1"/>
    <col min="8712" max="8712" width="10.5703125" style="26" customWidth="1"/>
    <col min="8713" max="8713" width="7" style="26" customWidth="1"/>
    <col min="8714" max="8714" width="6.28515625" style="26" customWidth="1"/>
    <col min="8715" max="8715" width="6.5703125" style="26" customWidth="1"/>
    <col min="8716" max="8716" width="6" style="26" customWidth="1"/>
    <col min="8717" max="8717" width="8.42578125" style="26" customWidth="1"/>
    <col min="8718" max="8718" width="8.5703125" style="26" customWidth="1"/>
    <col min="8719" max="8960" width="9.140625" style="26"/>
    <col min="8961" max="8961" width="4.5703125" style="26" customWidth="1"/>
    <col min="8962" max="8962" width="42.7109375" style="26" customWidth="1"/>
    <col min="8963" max="8963" width="6.7109375" style="26" customWidth="1"/>
    <col min="8964" max="8964" width="6.140625" style="26" customWidth="1"/>
    <col min="8965" max="8967" width="6.42578125" style="26" customWidth="1"/>
    <col min="8968" max="8968" width="10.5703125" style="26" customWidth="1"/>
    <col min="8969" max="8969" width="7" style="26" customWidth="1"/>
    <col min="8970" max="8970" width="6.28515625" style="26" customWidth="1"/>
    <col min="8971" max="8971" width="6.5703125" style="26" customWidth="1"/>
    <col min="8972" max="8972" width="6" style="26" customWidth="1"/>
    <col min="8973" max="8973" width="8.42578125" style="26" customWidth="1"/>
    <col min="8974" max="8974" width="8.5703125" style="26" customWidth="1"/>
    <col min="8975" max="9216" width="9.140625" style="26"/>
    <col min="9217" max="9217" width="4.5703125" style="26" customWidth="1"/>
    <col min="9218" max="9218" width="42.7109375" style="26" customWidth="1"/>
    <col min="9219" max="9219" width="6.7109375" style="26" customWidth="1"/>
    <col min="9220" max="9220" width="6.140625" style="26" customWidth="1"/>
    <col min="9221" max="9223" width="6.42578125" style="26" customWidth="1"/>
    <col min="9224" max="9224" width="10.5703125" style="26" customWidth="1"/>
    <col min="9225" max="9225" width="7" style="26" customWidth="1"/>
    <col min="9226" max="9226" width="6.28515625" style="26" customWidth="1"/>
    <col min="9227" max="9227" width="6.5703125" style="26" customWidth="1"/>
    <col min="9228" max="9228" width="6" style="26" customWidth="1"/>
    <col min="9229" max="9229" width="8.42578125" style="26" customWidth="1"/>
    <col min="9230" max="9230" width="8.5703125" style="26" customWidth="1"/>
    <col min="9231" max="9472" width="9.140625" style="26"/>
    <col min="9473" max="9473" width="4.5703125" style="26" customWidth="1"/>
    <col min="9474" max="9474" width="42.7109375" style="26" customWidth="1"/>
    <col min="9475" max="9475" width="6.7109375" style="26" customWidth="1"/>
    <col min="9476" max="9476" width="6.140625" style="26" customWidth="1"/>
    <col min="9477" max="9479" width="6.42578125" style="26" customWidth="1"/>
    <col min="9480" max="9480" width="10.5703125" style="26" customWidth="1"/>
    <col min="9481" max="9481" width="7" style="26" customWidth="1"/>
    <col min="9482" max="9482" width="6.28515625" style="26" customWidth="1"/>
    <col min="9483" max="9483" width="6.5703125" style="26" customWidth="1"/>
    <col min="9484" max="9484" width="6" style="26" customWidth="1"/>
    <col min="9485" max="9485" width="8.42578125" style="26" customWidth="1"/>
    <col min="9486" max="9486" width="8.5703125" style="26" customWidth="1"/>
    <col min="9487" max="9728" width="9.140625" style="26"/>
    <col min="9729" max="9729" width="4.5703125" style="26" customWidth="1"/>
    <col min="9730" max="9730" width="42.7109375" style="26" customWidth="1"/>
    <col min="9731" max="9731" width="6.7109375" style="26" customWidth="1"/>
    <col min="9732" max="9732" width="6.140625" style="26" customWidth="1"/>
    <col min="9733" max="9735" width="6.42578125" style="26" customWidth="1"/>
    <col min="9736" max="9736" width="10.5703125" style="26" customWidth="1"/>
    <col min="9737" max="9737" width="7" style="26" customWidth="1"/>
    <col min="9738" max="9738" width="6.28515625" style="26" customWidth="1"/>
    <col min="9739" max="9739" width="6.5703125" style="26" customWidth="1"/>
    <col min="9740" max="9740" width="6" style="26" customWidth="1"/>
    <col min="9741" max="9741" width="8.42578125" style="26" customWidth="1"/>
    <col min="9742" max="9742" width="8.5703125" style="26" customWidth="1"/>
    <col min="9743" max="9984" width="9.140625" style="26"/>
    <col min="9985" max="9985" width="4.5703125" style="26" customWidth="1"/>
    <col min="9986" max="9986" width="42.7109375" style="26" customWidth="1"/>
    <col min="9987" max="9987" width="6.7109375" style="26" customWidth="1"/>
    <col min="9988" max="9988" width="6.140625" style="26" customWidth="1"/>
    <col min="9989" max="9991" width="6.42578125" style="26" customWidth="1"/>
    <col min="9992" max="9992" width="10.5703125" style="26" customWidth="1"/>
    <col min="9993" max="9993" width="7" style="26" customWidth="1"/>
    <col min="9994" max="9994" width="6.28515625" style="26" customWidth="1"/>
    <col min="9995" max="9995" width="6.5703125" style="26" customWidth="1"/>
    <col min="9996" max="9996" width="6" style="26" customWidth="1"/>
    <col min="9997" max="9997" width="8.42578125" style="26" customWidth="1"/>
    <col min="9998" max="9998" width="8.5703125" style="26" customWidth="1"/>
    <col min="9999" max="10240" width="9.140625" style="26"/>
    <col min="10241" max="10241" width="4.5703125" style="26" customWidth="1"/>
    <col min="10242" max="10242" width="42.7109375" style="26" customWidth="1"/>
    <col min="10243" max="10243" width="6.7109375" style="26" customWidth="1"/>
    <col min="10244" max="10244" width="6.140625" style="26" customWidth="1"/>
    <col min="10245" max="10247" width="6.42578125" style="26" customWidth="1"/>
    <col min="10248" max="10248" width="10.5703125" style="26" customWidth="1"/>
    <col min="10249" max="10249" width="7" style="26" customWidth="1"/>
    <col min="10250" max="10250" width="6.28515625" style="26" customWidth="1"/>
    <col min="10251" max="10251" width="6.5703125" style="26" customWidth="1"/>
    <col min="10252" max="10252" width="6" style="26" customWidth="1"/>
    <col min="10253" max="10253" width="8.42578125" style="26" customWidth="1"/>
    <col min="10254" max="10254" width="8.5703125" style="26" customWidth="1"/>
    <col min="10255" max="10496" width="9.140625" style="26"/>
    <col min="10497" max="10497" width="4.5703125" style="26" customWidth="1"/>
    <col min="10498" max="10498" width="42.7109375" style="26" customWidth="1"/>
    <col min="10499" max="10499" width="6.7109375" style="26" customWidth="1"/>
    <col min="10500" max="10500" width="6.140625" style="26" customWidth="1"/>
    <col min="10501" max="10503" width="6.42578125" style="26" customWidth="1"/>
    <col min="10504" max="10504" width="10.5703125" style="26" customWidth="1"/>
    <col min="10505" max="10505" width="7" style="26" customWidth="1"/>
    <col min="10506" max="10506" width="6.28515625" style="26" customWidth="1"/>
    <col min="10507" max="10507" width="6.5703125" style="26" customWidth="1"/>
    <col min="10508" max="10508" width="6" style="26" customWidth="1"/>
    <col min="10509" max="10509" width="8.42578125" style="26" customWidth="1"/>
    <col min="10510" max="10510" width="8.5703125" style="26" customWidth="1"/>
    <col min="10511" max="10752" width="9.140625" style="26"/>
    <col min="10753" max="10753" width="4.5703125" style="26" customWidth="1"/>
    <col min="10754" max="10754" width="42.7109375" style="26" customWidth="1"/>
    <col min="10755" max="10755" width="6.7109375" style="26" customWidth="1"/>
    <col min="10756" max="10756" width="6.140625" style="26" customWidth="1"/>
    <col min="10757" max="10759" width="6.42578125" style="26" customWidth="1"/>
    <col min="10760" max="10760" width="10.5703125" style="26" customWidth="1"/>
    <col min="10761" max="10761" width="7" style="26" customWidth="1"/>
    <col min="10762" max="10762" width="6.28515625" style="26" customWidth="1"/>
    <col min="10763" max="10763" width="6.5703125" style="26" customWidth="1"/>
    <col min="10764" max="10764" width="6" style="26" customWidth="1"/>
    <col min="10765" max="10765" width="8.42578125" style="26" customWidth="1"/>
    <col min="10766" max="10766" width="8.5703125" style="26" customWidth="1"/>
    <col min="10767" max="11008" width="9.140625" style="26"/>
    <col min="11009" max="11009" width="4.5703125" style="26" customWidth="1"/>
    <col min="11010" max="11010" width="42.7109375" style="26" customWidth="1"/>
    <col min="11011" max="11011" width="6.7109375" style="26" customWidth="1"/>
    <col min="11012" max="11012" width="6.140625" style="26" customWidth="1"/>
    <col min="11013" max="11015" width="6.42578125" style="26" customWidth="1"/>
    <col min="11016" max="11016" width="10.5703125" style="26" customWidth="1"/>
    <col min="11017" max="11017" width="7" style="26" customWidth="1"/>
    <col min="11018" max="11018" width="6.28515625" style="26" customWidth="1"/>
    <col min="11019" max="11019" width="6.5703125" style="26" customWidth="1"/>
    <col min="11020" max="11020" width="6" style="26" customWidth="1"/>
    <col min="11021" max="11021" width="8.42578125" style="26" customWidth="1"/>
    <col min="11022" max="11022" width="8.5703125" style="26" customWidth="1"/>
    <col min="11023" max="11264" width="9.140625" style="26"/>
    <col min="11265" max="11265" width="4.5703125" style="26" customWidth="1"/>
    <col min="11266" max="11266" width="42.7109375" style="26" customWidth="1"/>
    <col min="11267" max="11267" width="6.7109375" style="26" customWidth="1"/>
    <col min="11268" max="11268" width="6.140625" style="26" customWidth="1"/>
    <col min="11269" max="11271" width="6.42578125" style="26" customWidth="1"/>
    <col min="11272" max="11272" width="10.5703125" style="26" customWidth="1"/>
    <col min="11273" max="11273" width="7" style="26" customWidth="1"/>
    <col min="11274" max="11274" width="6.28515625" style="26" customWidth="1"/>
    <col min="11275" max="11275" width="6.5703125" style="26" customWidth="1"/>
    <col min="11276" max="11276" width="6" style="26" customWidth="1"/>
    <col min="11277" max="11277" width="8.42578125" style="26" customWidth="1"/>
    <col min="11278" max="11278" width="8.5703125" style="26" customWidth="1"/>
    <col min="11279" max="11520" width="9.140625" style="26"/>
    <col min="11521" max="11521" width="4.5703125" style="26" customWidth="1"/>
    <col min="11522" max="11522" width="42.7109375" style="26" customWidth="1"/>
    <col min="11523" max="11523" width="6.7109375" style="26" customWidth="1"/>
    <col min="11524" max="11524" width="6.140625" style="26" customWidth="1"/>
    <col min="11525" max="11527" width="6.42578125" style="26" customWidth="1"/>
    <col min="11528" max="11528" width="10.5703125" style="26" customWidth="1"/>
    <col min="11529" max="11529" width="7" style="26" customWidth="1"/>
    <col min="11530" max="11530" width="6.28515625" style="26" customWidth="1"/>
    <col min="11531" max="11531" width="6.5703125" style="26" customWidth="1"/>
    <col min="11532" max="11532" width="6" style="26" customWidth="1"/>
    <col min="11533" max="11533" width="8.42578125" style="26" customWidth="1"/>
    <col min="11534" max="11534" width="8.5703125" style="26" customWidth="1"/>
    <col min="11535" max="11776" width="9.140625" style="26"/>
    <col min="11777" max="11777" width="4.5703125" style="26" customWidth="1"/>
    <col min="11778" max="11778" width="42.7109375" style="26" customWidth="1"/>
    <col min="11779" max="11779" width="6.7109375" style="26" customWidth="1"/>
    <col min="11780" max="11780" width="6.140625" style="26" customWidth="1"/>
    <col min="11781" max="11783" width="6.42578125" style="26" customWidth="1"/>
    <col min="11784" max="11784" width="10.5703125" style="26" customWidth="1"/>
    <col min="11785" max="11785" width="7" style="26" customWidth="1"/>
    <col min="11786" max="11786" width="6.28515625" style="26" customWidth="1"/>
    <col min="11787" max="11787" width="6.5703125" style="26" customWidth="1"/>
    <col min="11788" max="11788" width="6" style="26" customWidth="1"/>
    <col min="11789" max="11789" width="8.42578125" style="26" customWidth="1"/>
    <col min="11790" max="11790" width="8.5703125" style="26" customWidth="1"/>
    <col min="11791" max="12032" width="9.140625" style="26"/>
    <col min="12033" max="12033" width="4.5703125" style="26" customWidth="1"/>
    <col min="12034" max="12034" width="42.7109375" style="26" customWidth="1"/>
    <col min="12035" max="12035" width="6.7109375" style="26" customWidth="1"/>
    <col min="12036" max="12036" width="6.140625" style="26" customWidth="1"/>
    <col min="12037" max="12039" width="6.42578125" style="26" customWidth="1"/>
    <col min="12040" max="12040" width="10.5703125" style="26" customWidth="1"/>
    <col min="12041" max="12041" width="7" style="26" customWidth="1"/>
    <col min="12042" max="12042" width="6.28515625" style="26" customWidth="1"/>
    <col min="12043" max="12043" width="6.5703125" style="26" customWidth="1"/>
    <col min="12044" max="12044" width="6" style="26" customWidth="1"/>
    <col min="12045" max="12045" width="8.42578125" style="26" customWidth="1"/>
    <col min="12046" max="12046" width="8.5703125" style="26" customWidth="1"/>
    <col min="12047" max="12288" width="9.140625" style="26"/>
    <col min="12289" max="12289" width="4.5703125" style="26" customWidth="1"/>
    <col min="12290" max="12290" width="42.7109375" style="26" customWidth="1"/>
    <col min="12291" max="12291" width="6.7109375" style="26" customWidth="1"/>
    <col min="12292" max="12292" width="6.140625" style="26" customWidth="1"/>
    <col min="12293" max="12295" width="6.42578125" style="26" customWidth="1"/>
    <col min="12296" max="12296" width="10.5703125" style="26" customWidth="1"/>
    <col min="12297" max="12297" width="7" style="26" customWidth="1"/>
    <col min="12298" max="12298" width="6.28515625" style="26" customWidth="1"/>
    <col min="12299" max="12299" width="6.5703125" style="26" customWidth="1"/>
    <col min="12300" max="12300" width="6" style="26" customWidth="1"/>
    <col min="12301" max="12301" width="8.42578125" style="26" customWidth="1"/>
    <col min="12302" max="12302" width="8.5703125" style="26" customWidth="1"/>
    <col min="12303" max="12544" width="9.140625" style="26"/>
    <col min="12545" max="12545" width="4.5703125" style="26" customWidth="1"/>
    <col min="12546" max="12546" width="42.7109375" style="26" customWidth="1"/>
    <col min="12547" max="12547" width="6.7109375" style="26" customWidth="1"/>
    <col min="12548" max="12548" width="6.140625" style="26" customWidth="1"/>
    <col min="12549" max="12551" width="6.42578125" style="26" customWidth="1"/>
    <col min="12552" max="12552" width="10.5703125" style="26" customWidth="1"/>
    <col min="12553" max="12553" width="7" style="26" customWidth="1"/>
    <col min="12554" max="12554" width="6.28515625" style="26" customWidth="1"/>
    <col min="12555" max="12555" width="6.5703125" style="26" customWidth="1"/>
    <col min="12556" max="12556" width="6" style="26" customWidth="1"/>
    <col min="12557" max="12557" width="8.42578125" style="26" customWidth="1"/>
    <col min="12558" max="12558" width="8.5703125" style="26" customWidth="1"/>
    <col min="12559" max="12800" width="9.140625" style="26"/>
    <col min="12801" max="12801" width="4.5703125" style="26" customWidth="1"/>
    <col min="12802" max="12802" width="42.7109375" style="26" customWidth="1"/>
    <col min="12803" max="12803" width="6.7109375" style="26" customWidth="1"/>
    <col min="12804" max="12804" width="6.140625" style="26" customWidth="1"/>
    <col min="12805" max="12807" width="6.42578125" style="26" customWidth="1"/>
    <col min="12808" max="12808" width="10.5703125" style="26" customWidth="1"/>
    <col min="12809" max="12809" width="7" style="26" customWidth="1"/>
    <col min="12810" max="12810" width="6.28515625" style="26" customWidth="1"/>
    <col min="12811" max="12811" width="6.5703125" style="26" customWidth="1"/>
    <col min="12812" max="12812" width="6" style="26" customWidth="1"/>
    <col min="12813" max="12813" width="8.42578125" style="26" customWidth="1"/>
    <col min="12814" max="12814" width="8.5703125" style="26" customWidth="1"/>
    <col min="12815" max="13056" width="9.140625" style="26"/>
    <col min="13057" max="13057" width="4.5703125" style="26" customWidth="1"/>
    <col min="13058" max="13058" width="42.7109375" style="26" customWidth="1"/>
    <col min="13059" max="13059" width="6.7109375" style="26" customWidth="1"/>
    <col min="13060" max="13060" width="6.140625" style="26" customWidth="1"/>
    <col min="13061" max="13063" width="6.42578125" style="26" customWidth="1"/>
    <col min="13064" max="13064" width="10.5703125" style="26" customWidth="1"/>
    <col min="13065" max="13065" width="7" style="26" customWidth="1"/>
    <col min="13066" max="13066" width="6.28515625" style="26" customWidth="1"/>
    <col min="13067" max="13067" width="6.5703125" style="26" customWidth="1"/>
    <col min="13068" max="13068" width="6" style="26" customWidth="1"/>
    <col min="13069" max="13069" width="8.42578125" style="26" customWidth="1"/>
    <col min="13070" max="13070" width="8.5703125" style="26" customWidth="1"/>
    <col min="13071" max="13312" width="9.140625" style="26"/>
    <col min="13313" max="13313" width="4.5703125" style="26" customWidth="1"/>
    <col min="13314" max="13314" width="42.7109375" style="26" customWidth="1"/>
    <col min="13315" max="13315" width="6.7109375" style="26" customWidth="1"/>
    <col min="13316" max="13316" width="6.140625" style="26" customWidth="1"/>
    <col min="13317" max="13319" width="6.42578125" style="26" customWidth="1"/>
    <col min="13320" max="13320" width="10.5703125" style="26" customWidth="1"/>
    <col min="13321" max="13321" width="7" style="26" customWidth="1"/>
    <col min="13322" max="13322" width="6.28515625" style="26" customWidth="1"/>
    <col min="13323" max="13323" width="6.5703125" style="26" customWidth="1"/>
    <col min="13324" max="13324" width="6" style="26" customWidth="1"/>
    <col min="13325" max="13325" width="8.42578125" style="26" customWidth="1"/>
    <col min="13326" max="13326" width="8.5703125" style="26" customWidth="1"/>
    <col min="13327" max="13568" width="9.140625" style="26"/>
    <col min="13569" max="13569" width="4.5703125" style="26" customWidth="1"/>
    <col min="13570" max="13570" width="42.7109375" style="26" customWidth="1"/>
    <col min="13571" max="13571" width="6.7109375" style="26" customWidth="1"/>
    <col min="13572" max="13572" width="6.140625" style="26" customWidth="1"/>
    <col min="13573" max="13575" width="6.42578125" style="26" customWidth="1"/>
    <col min="13576" max="13576" width="10.5703125" style="26" customWidth="1"/>
    <col min="13577" max="13577" width="7" style="26" customWidth="1"/>
    <col min="13578" max="13578" width="6.28515625" style="26" customWidth="1"/>
    <col min="13579" max="13579" width="6.5703125" style="26" customWidth="1"/>
    <col min="13580" max="13580" width="6" style="26" customWidth="1"/>
    <col min="13581" max="13581" width="8.42578125" style="26" customWidth="1"/>
    <col min="13582" max="13582" width="8.5703125" style="26" customWidth="1"/>
    <col min="13583" max="13824" width="9.140625" style="26"/>
    <col min="13825" max="13825" width="4.5703125" style="26" customWidth="1"/>
    <col min="13826" max="13826" width="42.7109375" style="26" customWidth="1"/>
    <col min="13827" max="13827" width="6.7109375" style="26" customWidth="1"/>
    <col min="13828" max="13828" width="6.140625" style="26" customWidth="1"/>
    <col min="13829" max="13831" width="6.42578125" style="26" customWidth="1"/>
    <col min="13832" max="13832" width="10.5703125" style="26" customWidth="1"/>
    <col min="13833" max="13833" width="7" style="26" customWidth="1"/>
    <col min="13834" max="13834" width="6.28515625" style="26" customWidth="1"/>
    <col min="13835" max="13835" width="6.5703125" style="26" customWidth="1"/>
    <col min="13836" max="13836" width="6" style="26" customWidth="1"/>
    <col min="13837" max="13837" width="8.42578125" style="26" customWidth="1"/>
    <col min="13838" max="13838" width="8.5703125" style="26" customWidth="1"/>
    <col min="13839" max="14080" width="9.140625" style="26"/>
    <col min="14081" max="14081" width="4.5703125" style="26" customWidth="1"/>
    <col min="14082" max="14082" width="42.7109375" style="26" customWidth="1"/>
    <col min="14083" max="14083" width="6.7109375" style="26" customWidth="1"/>
    <col min="14084" max="14084" width="6.140625" style="26" customWidth="1"/>
    <col min="14085" max="14087" width="6.42578125" style="26" customWidth="1"/>
    <col min="14088" max="14088" width="10.5703125" style="26" customWidth="1"/>
    <col min="14089" max="14089" width="7" style="26" customWidth="1"/>
    <col min="14090" max="14090" width="6.28515625" style="26" customWidth="1"/>
    <col min="14091" max="14091" width="6.5703125" style="26" customWidth="1"/>
    <col min="14092" max="14092" width="6" style="26" customWidth="1"/>
    <col min="14093" max="14093" width="8.42578125" style="26" customWidth="1"/>
    <col min="14094" max="14094" width="8.5703125" style="26" customWidth="1"/>
    <col min="14095" max="14336" width="9.140625" style="26"/>
    <col min="14337" max="14337" width="4.5703125" style="26" customWidth="1"/>
    <col min="14338" max="14338" width="42.7109375" style="26" customWidth="1"/>
    <col min="14339" max="14339" width="6.7109375" style="26" customWidth="1"/>
    <col min="14340" max="14340" width="6.140625" style="26" customWidth="1"/>
    <col min="14341" max="14343" width="6.42578125" style="26" customWidth="1"/>
    <col min="14344" max="14344" width="10.5703125" style="26" customWidth="1"/>
    <col min="14345" max="14345" width="7" style="26" customWidth="1"/>
    <col min="14346" max="14346" width="6.28515625" style="26" customWidth="1"/>
    <col min="14347" max="14347" width="6.5703125" style="26" customWidth="1"/>
    <col min="14348" max="14348" width="6" style="26" customWidth="1"/>
    <col min="14349" max="14349" width="8.42578125" style="26" customWidth="1"/>
    <col min="14350" max="14350" width="8.5703125" style="26" customWidth="1"/>
    <col min="14351" max="14592" width="9.140625" style="26"/>
    <col min="14593" max="14593" width="4.5703125" style="26" customWidth="1"/>
    <col min="14594" max="14594" width="42.7109375" style="26" customWidth="1"/>
    <col min="14595" max="14595" width="6.7109375" style="26" customWidth="1"/>
    <col min="14596" max="14596" width="6.140625" style="26" customWidth="1"/>
    <col min="14597" max="14599" width="6.42578125" style="26" customWidth="1"/>
    <col min="14600" max="14600" width="10.5703125" style="26" customWidth="1"/>
    <col min="14601" max="14601" width="7" style="26" customWidth="1"/>
    <col min="14602" max="14602" width="6.28515625" style="26" customWidth="1"/>
    <col min="14603" max="14603" width="6.5703125" style="26" customWidth="1"/>
    <col min="14604" max="14604" width="6" style="26" customWidth="1"/>
    <col min="14605" max="14605" width="8.42578125" style="26" customWidth="1"/>
    <col min="14606" max="14606" width="8.5703125" style="26" customWidth="1"/>
    <col min="14607" max="14848" width="9.140625" style="26"/>
    <col min="14849" max="14849" width="4.5703125" style="26" customWidth="1"/>
    <col min="14850" max="14850" width="42.7109375" style="26" customWidth="1"/>
    <col min="14851" max="14851" width="6.7109375" style="26" customWidth="1"/>
    <col min="14852" max="14852" width="6.140625" style="26" customWidth="1"/>
    <col min="14853" max="14855" width="6.42578125" style="26" customWidth="1"/>
    <col min="14856" max="14856" width="10.5703125" style="26" customWidth="1"/>
    <col min="14857" max="14857" width="7" style="26" customWidth="1"/>
    <col min="14858" max="14858" width="6.28515625" style="26" customWidth="1"/>
    <col min="14859" max="14859" width="6.5703125" style="26" customWidth="1"/>
    <col min="14860" max="14860" width="6" style="26" customWidth="1"/>
    <col min="14861" max="14861" width="8.42578125" style="26" customWidth="1"/>
    <col min="14862" max="14862" width="8.5703125" style="26" customWidth="1"/>
    <col min="14863" max="15104" width="9.140625" style="26"/>
    <col min="15105" max="15105" width="4.5703125" style="26" customWidth="1"/>
    <col min="15106" max="15106" width="42.7109375" style="26" customWidth="1"/>
    <col min="15107" max="15107" width="6.7109375" style="26" customWidth="1"/>
    <col min="15108" max="15108" width="6.140625" style="26" customWidth="1"/>
    <col min="15109" max="15111" width="6.42578125" style="26" customWidth="1"/>
    <col min="15112" max="15112" width="10.5703125" style="26" customWidth="1"/>
    <col min="15113" max="15113" width="7" style="26" customWidth="1"/>
    <col min="15114" max="15114" width="6.28515625" style="26" customWidth="1"/>
    <col min="15115" max="15115" width="6.5703125" style="26" customWidth="1"/>
    <col min="15116" max="15116" width="6" style="26" customWidth="1"/>
    <col min="15117" max="15117" width="8.42578125" style="26" customWidth="1"/>
    <col min="15118" max="15118" width="8.5703125" style="26" customWidth="1"/>
    <col min="15119" max="15360" width="9.140625" style="26"/>
    <col min="15361" max="15361" width="4.5703125" style="26" customWidth="1"/>
    <col min="15362" max="15362" width="42.7109375" style="26" customWidth="1"/>
    <col min="15363" max="15363" width="6.7109375" style="26" customWidth="1"/>
    <col min="15364" max="15364" width="6.140625" style="26" customWidth="1"/>
    <col min="15365" max="15367" width="6.42578125" style="26" customWidth="1"/>
    <col min="15368" max="15368" width="10.5703125" style="26" customWidth="1"/>
    <col min="15369" max="15369" width="7" style="26" customWidth="1"/>
    <col min="15370" max="15370" width="6.28515625" style="26" customWidth="1"/>
    <col min="15371" max="15371" width="6.5703125" style="26" customWidth="1"/>
    <col min="15372" max="15372" width="6" style="26" customWidth="1"/>
    <col min="15373" max="15373" width="8.42578125" style="26" customWidth="1"/>
    <col min="15374" max="15374" width="8.5703125" style="26" customWidth="1"/>
    <col min="15375" max="15616" width="9.140625" style="26"/>
    <col min="15617" max="15617" width="4.5703125" style="26" customWidth="1"/>
    <col min="15618" max="15618" width="42.7109375" style="26" customWidth="1"/>
    <col min="15619" max="15619" width="6.7109375" style="26" customWidth="1"/>
    <col min="15620" max="15620" width="6.140625" style="26" customWidth="1"/>
    <col min="15621" max="15623" width="6.42578125" style="26" customWidth="1"/>
    <col min="15624" max="15624" width="10.5703125" style="26" customWidth="1"/>
    <col min="15625" max="15625" width="7" style="26" customWidth="1"/>
    <col min="15626" max="15626" width="6.28515625" style="26" customWidth="1"/>
    <col min="15627" max="15627" width="6.5703125" style="26" customWidth="1"/>
    <col min="15628" max="15628" width="6" style="26" customWidth="1"/>
    <col min="15629" max="15629" width="8.42578125" style="26" customWidth="1"/>
    <col min="15630" max="15630" width="8.5703125" style="26" customWidth="1"/>
    <col min="15631" max="15872" width="9.140625" style="26"/>
    <col min="15873" max="15873" width="4.5703125" style="26" customWidth="1"/>
    <col min="15874" max="15874" width="42.7109375" style="26" customWidth="1"/>
    <col min="15875" max="15875" width="6.7109375" style="26" customWidth="1"/>
    <col min="15876" max="15876" width="6.140625" style="26" customWidth="1"/>
    <col min="15877" max="15879" width="6.42578125" style="26" customWidth="1"/>
    <col min="15880" max="15880" width="10.5703125" style="26" customWidth="1"/>
    <col min="15881" max="15881" width="7" style="26" customWidth="1"/>
    <col min="15882" max="15882" width="6.28515625" style="26" customWidth="1"/>
    <col min="15883" max="15883" width="6.5703125" style="26" customWidth="1"/>
    <col min="15884" max="15884" width="6" style="26" customWidth="1"/>
    <col min="15885" max="15885" width="8.42578125" style="26" customWidth="1"/>
    <col min="15886" max="15886" width="8.5703125" style="26" customWidth="1"/>
    <col min="15887" max="16128" width="9.140625" style="26"/>
    <col min="16129" max="16129" width="4.5703125" style="26" customWidth="1"/>
    <col min="16130" max="16130" width="42.7109375" style="26" customWidth="1"/>
    <col min="16131" max="16131" width="6.7109375" style="26" customWidth="1"/>
    <col min="16132" max="16132" width="6.140625" style="26" customWidth="1"/>
    <col min="16133" max="16135" width="6.42578125" style="26" customWidth="1"/>
    <col min="16136" max="16136" width="10.5703125" style="26" customWidth="1"/>
    <col min="16137" max="16137" width="7" style="26" customWidth="1"/>
    <col min="16138" max="16138" width="6.28515625" style="26" customWidth="1"/>
    <col min="16139" max="16139" width="6.5703125" style="26" customWidth="1"/>
    <col min="16140" max="16140" width="6" style="26" customWidth="1"/>
    <col min="16141" max="16141" width="8.42578125" style="26" customWidth="1"/>
    <col min="16142" max="16142" width="8.5703125" style="26" customWidth="1"/>
    <col min="16143" max="16384" width="9.140625" style="26"/>
  </cols>
  <sheetData>
    <row r="1" spans="1:18" ht="15" customHeight="1" x14ac:dyDescent="0.25">
      <c r="A1" s="248" t="s">
        <v>7667</v>
      </c>
      <c r="B1" s="248"/>
      <c r="C1" s="248"/>
      <c r="D1" s="230"/>
      <c r="E1" s="230"/>
      <c r="F1" s="230"/>
      <c r="G1" s="215"/>
      <c r="H1" s="215"/>
      <c r="I1" s="215"/>
      <c r="J1" s="30"/>
      <c r="K1" s="30"/>
      <c r="L1" s="30"/>
      <c r="M1" s="30"/>
    </row>
    <row r="2" spans="1:18" ht="9.75" hidden="1" customHeight="1" x14ac:dyDescent="0.2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8" ht="15" customHeight="1" x14ac:dyDescent="0.25">
      <c r="A3" s="277" t="s">
        <v>7733</v>
      </c>
      <c r="B3" s="277"/>
      <c r="C3" s="277"/>
      <c r="D3" s="81"/>
      <c r="E3" s="81"/>
      <c r="F3" s="81"/>
      <c r="G3" s="81"/>
      <c r="H3" s="81"/>
      <c r="I3" s="81"/>
      <c r="J3" s="81"/>
      <c r="K3" s="81"/>
      <c r="L3" s="81"/>
      <c r="M3" s="81"/>
      <c r="N3" s="70"/>
      <c r="O3" s="71"/>
      <c r="P3" s="71"/>
      <c r="Q3" s="40"/>
      <c r="R3" s="40"/>
    </row>
    <row r="4" spans="1:18" s="34" customFormat="1" x14ac:dyDescent="0.2">
      <c r="A4" s="273" t="s">
        <v>7669</v>
      </c>
      <c r="B4" s="274"/>
      <c r="C4" s="182" t="s">
        <v>7730</v>
      </c>
      <c r="D4" s="231"/>
      <c r="E4" s="225"/>
      <c r="F4" s="225"/>
      <c r="G4" s="191"/>
      <c r="H4" s="191"/>
      <c r="I4" s="191"/>
    </row>
    <row r="5" spans="1:18" s="34" customFormat="1" x14ac:dyDescent="0.25">
      <c r="A5" s="176" t="s">
        <v>7593</v>
      </c>
      <c r="B5" s="179" t="s">
        <v>7676</v>
      </c>
      <c r="C5" s="235">
        <v>96.5</v>
      </c>
      <c r="D5" s="158"/>
      <c r="E5" s="158"/>
      <c r="F5" s="158"/>
      <c r="G5" s="133"/>
      <c r="H5" s="167"/>
      <c r="I5" s="191"/>
      <c r="J5" s="26"/>
      <c r="K5" s="26"/>
      <c r="L5" s="26"/>
      <c r="M5" s="26"/>
      <c r="N5" s="26"/>
      <c r="O5" s="26"/>
      <c r="P5" s="26"/>
      <c r="Q5" s="26"/>
      <c r="R5" s="26"/>
    </row>
    <row r="6" spans="1:18" s="34" customFormat="1" x14ac:dyDescent="0.25">
      <c r="A6" s="177" t="s">
        <v>7594</v>
      </c>
      <c r="B6" s="239" t="s">
        <v>7707</v>
      </c>
      <c r="C6" s="235">
        <v>93.9</v>
      </c>
      <c r="D6" s="158"/>
      <c r="E6" s="158"/>
      <c r="F6" s="158"/>
      <c r="G6" s="133"/>
      <c r="H6" s="167"/>
      <c r="I6" s="191"/>
      <c r="J6" s="26"/>
      <c r="K6" s="26"/>
      <c r="L6" s="26"/>
      <c r="M6" s="26"/>
      <c r="N6" s="26"/>
      <c r="O6" s="26"/>
      <c r="P6" s="26"/>
      <c r="Q6" s="26"/>
      <c r="R6" s="26"/>
    </row>
    <row r="7" spans="1:18" s="34" customFormat="1" x14ac:dyDescent="0.25">
      <c r="A7" s="177" t="s">
        <v>7595</v>
      </c>
      <c r="B7" s="239" t="s">
        <v>7704</v>
      </c>
      <c r="C7" s="235">
        <v>85.7</v>
      </c>
      <c r="D7" s="158"/>
      <c r="E7" s="158"/>
      <c r="F7" s="158"/>
      <c r="G7" s="133"/>
      <c r="H7" s="167"/>
      <c r="I7" s="191"/>
      <c r="J7" s="26"/>
      <c r="K7" s="26"/>
      <c r="L7" s="26"/>
      <c r="M7" s="26"/>
      <c r="N7" s="26"/>
      <c r="O7" s="26"/>
      <c r="P7" s="26"/>
      <c r="Q7" s="26"/>
      <c r="R7" s="26"/>
    </row>
    <row r="8" spans="1:18" s="34" customFormat="1" x14ac:dyDescent="0.25">
      <c r="A8" s="177" t="s">
        <v>7597</v>
      </c>
      <c r="B8" s="180" t="s">
        <v>7678</v>
      </c>
      <c r="C8" s="235">
        <v>80</v>
      </c>
      <c r="D8" s="158"/>
      <c r="E8" s="158"/>
      <c r="F8" s="158"/>
      <c r="G8" s="133"/>
      <c r="H8" s="167"/>
      <c r="I8" s="191"/>
      <c r="J8" s="26"/>
      <c r="K8" s="26"/>
      <c r="L8" s="26"/>
      <c r="M8" s="26"/>
      <c r="N8" s="26"/>
      <c r="O8" s="26"/>
      <c r="P8" s="26"/>
      <c r="Q8" s="26"/>
      <c r="R8" s="26"/>
    </row>
    <row r="9" spans="1:18" s="34" customFormat="1" x14ac:dyDescent="0.25">
      <c r="A9" s="177" t="s">
        <v>7620</v>
      </c>
      <c r="B9" s="180" t="s">
        <v>7675</v>
      </c>
      <c r="C9" s="235">
        <v>76.5</v>
      </c>
      <c r="D9" s="158"/>
      <c r="E9" s="158"/>
      <c r="F9" s="158"/>
      <c r="G9" s="133"/>
      <c r="H9" s="167"/>
      <c r="I9" s="191"/>
      <c r="J9" s="26"/>
      <c r="K9" s="26"/>
      <c r="L9" s="26"/>
      <c r="M9" s="26"/>
      <c r="N9" s="26"/>
      <c r="O9" s="26"/>
      <c r="P9" s="26"/>
      <c r="Q9" s="26"/>
      <c r="R9" s="26"/>
    </row>
    <row r="10" spans="1:18" s="34" customFormat="1" x14ac:dyDescent="0.25">
      <c r="A10" s="177" t="s">
        <v>7621</v>
      </c>
      <c r="B10" s="239" t="s">
        <v>7706</v>
      </c>
      <c r="C10" s="235">
        <v>62.3</v>
      </c>
      <c r="D10" s="158"/>
      <c r="E10" s="158"/>
      <c r="F10" s="158"/>
      <c r="G10" s="133"/>
      <c r="H10" s="167"/>
      <c r="I10" s="191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34" customFormat="1" x14ac:dyDescent="0.25">
      <c r="A11" s="177" t="s">
        <v>7600</v>
      </c>
      <c r="B11" s="180" t="s">
        <v>7677</v>
      </c>
      <c r="C11" s="235">
        <v>61.8</v>
      </c>
      <c r="D11" s="158"/>
      <c r="E11" s="158"/>
      <c r="F11" s="158"/>
      <c r="G11" s="133"/>
      <c r="H11" s="167"/>
      <c r="I11" s="191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34" customFormat="1" x14ac:dyDescent="0.25">
      <c r="A12" s="177" t="s">
        <v>7601</v>
      </c>
      <c r="B12" s="239" t="s">
        <v>7708</v>
      </c>
      <c r="C12" s="235">
        <v>60</v>
      </c>
      <c r="D12" s="216"/>
      <c r="E12" s="158"/>
      <c r="F12" s="216"/>
      <c r="G12" s="133"/>
      <c r="H12" s="167"/>
      <c r="I12" s="191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34" customFormat="1" x14ac:dyDescent="0.25">
      <c r="A13" s="177" t="s">
        <v>7603</v>
      </c>
      <c r="B13" s="239" t="s">
        <v>7709</v>
      </c>
      <c r="C13" s="235">
        <v>45.5</v>
      </c>
      <c r="D13" s="158"/>
      <c r="E13" s="158"/>
      <c r="F13" s="158"/>
      <c r="G13" s="133"/>
      <c r="H13" s="167"/>
      <c r="I13" s="191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34" customFormat="1" x14ac:dyDescent="0.25">
      <c r="A14" s="177" t="s">
        <v>7622</v>
      </c>
      <c r="B14" s="239" t="s">
        <v>7628</v>
      </c>
      <c r="C14" s="235">
        <v>43.3</v>
      </c>
      <c r="D14" s="158"/>
      <c r="E14" s="158"/>
      <c r="F14" s="158"/>
      <c r="G14" s="133"/>
      <c r="H14" s="167"/>
      <c r="I14" s="191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34" customFormat="1" x14ac:dyDescent="0.25">
      <c r="A15" s="177" t="s">
        <v>7623</v>
      </c>
      <c r="B15" s="180" t="s">
        <v>7672</v>
      </c>
      <c r="C15" s="235">
        <v>41.3</v>
      </c>
      <c r="D15" s="216"/>
      <c r="E15" s="158"/>
      <c r="F15" s="216"/>
      <c r="G15" s="133"/>
      <c r="H15" s="167"/>
      <c r="I15" s="191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34" customFormat="1" x14ac:dyDescent="0.25">
      <c r="A16" s="177" t="s">
        <v>7604</v>
      </c>
      <c r="B16" s="180" t="s">
        <v>7609</v>
      </c>
      <c r="C16" s="235">
        <v>38.299999999999997</v>
      </c>
      <c r="D16" s="216"/>
      <c r="E16" s="158"/>
      <c r="F16" s="216"/>
      <c r="G16" s="133"/>
      <c r="H16" s="167"/>
      <c r="I16" s="191"/>
      <c r="J16" s="26"/>
      <c r="K16" s="26"/>
      <c r="L16" s="26"/>
      <c r="M16" s="26"/>
      <c r="N16" s="26"/>
      <c r="O16" s="26"/>
      <c r="P16" s="26"/>
      <c r="Q16" s="26"/>
      <c r="R16" s="26"/>
    </row>
    <row r="17" spans="1:256" s="34" customFormat="1" x14ac:dyDescent="0.25">
      <c r="A17" s="177" t="s">
        <v>7605</v>
      </c>
      <c r="B17" s="239" t="s">
        <v>7702</v>
      </c>
      <c r="C17" s="235">
        <v>36.799999999999997</v>
      </c>
      <c r="D17" s="158"/>
      <c r="E17" s="158"/>
      <c r="F17" s="158"/>
      <c r="G17" s="133"/>
      <c r="H17" s="167"/>
      <c r="I17" s="191"/>
      <c r="J17" s="26"/>
      <c r="K17" s="26"/>
      <c r="L17" s="26"/>
      <c r="M17" s="26"/>
      <c r="N17" s="26"/>
      <c r="O17" s="26"/>
      <c r="P17" s="26"/>
      <c r="Q17" s="26"/>
      <c r="R17" s="26"/>
    </row>
    <row r="18" spans="1:256" s="34" customFormat="1" x14ac:dyDescent="0.25">
      <c r="A18" s="177" t="s">
        <v>7606</v>
      </c>
      <c r="B18" s="180" t="s">
        <v>7596</v>
      </c>
      <c r="C18" s="235">
        <v>34.4</v>
      </c>
      <c r="D18" s="158"/>
      <c r="E18" s="158"/>
      <c r="F18" s="158"/>
      <c r="G18" s="133"/>
      <c r="H18" s="167"/>
      <c r="I18" s="191"/>
      <c r="J18" s="26"/>
      <c r="K18" s="26"/>
      <c r="L18" s="26"/>
      <c r="M18" s="26"/>
      <c r="N18" s="26"/>
      <c r="O18" s="26"/>
      <c r="P18" s="26"/>
      <c r="Q18" s="26"/>
      <c r="R18" s="26"/>
    </row>
    <row r="19" spans="1:256" s="34" customFormat="1" ht="12" customHeight="1" x14ac:dyDescent="0.25">
      <c r="A19" s="177" t="s">
        <v>7608</v>
      </c>
      <c r="B19" s="180" t="s">
        <v>7627</v>
      </c>
      <c r="C19" s="235">
        <v>31.2</v>
      </c>
      <c r="D19" s="216"/>
      <c r="E19" s="158"/>
      <c r="F19" s="216"/>
      <c r="G19" s="133"/>
      <c r="H19" s="167"/>
      <c r="I19" s="191"/>
      <c r="J19" s="26"/>
      <c r="K19" s="26"/>
      <c r="L19" s="26"/>
      <c r="M19" s="26"/>
      <c r="N19" s="26"/>
      <c r="O19" s="26"/>
      <c r="P19" s="26"/>
      <c r="Q19" s="26"/>
      <c r="R19" s="26"/>
    </row>
    <row r="20" spans="1:256" s="34" customFormat="1" x14ac:dyDescent="0.25">
      <c r="A20" s="177" t="s">
        <v>7610</v>
      </c>
      <c r="B20" s="180" t="s">
        <v>7701</v>
      </c>
      <c r="C20" s="235">
        <v>25</v>
      </c>
      <c r="D20" s="158"/>
      <c r="E20" s="158"/>
      <c r="F20" s="158"/>
      <c r="G20" s="133"/>
      <c r="H20" s="167"/>
      <c r="I20" s="191"/>
      <c r="J20" s="26"/>
      <c r="K20" s="26"/>
      <c r="L20" s="26"/>
      <c r="M20" s="26"/>
      <c r="N20" s="26"/>
      <c r="O20" s="26"/>
      <c r="P20" s="26"/>
      <c r="Q20" s="26"/>
      <c r="R20" s="26"/>
    </row>
    <row r="21" spans="1:256" s="34" customFormat="1" x14ac:dyDescent="0.25">
      <c r="A21" s="177" t="s">
        <v>7611</v>
      </c>
      <c r="B21" s="180" t="s">
        <v>7625</v>
      </c>
      <c r="C21" s="235">
        <v>24.4</v>
      </c>
      <c r="D21" s="216"/>
      <c r="E21" s="158"/>
      <c r="F21" s="216"/>
      <c r="G21" s="133"/>
      <c r="H21" s="167"/>
      <c r="I21" s="191"/>
      <c r="J21" s="26"/>
      <c r="K21" s="26"/>
      <c r="L21" s="26"/>
      <c r="M21" s="26"/>
      <c r="N21" s="26"/>
      <c r="O21" s="26"/>
      <c r="P21" s="26"/>
      <c r="Q21" s="26"/>
      <c r="R21" s="26"/>
    </row>
    <row r="22" spans="1:256" s="34" customFormat="1" x14ac:dyDescent="0.25">
      <c r="A22" s="177" t="s">
        <v>7612</v>
      </c>
      <c r="B22" s="180" t="s">
        <v>7674</v>
      </c>
      <c r="C22" s="235">
        <v>20</v>
      </c>
      <c r="D22" s="158"/>
      <c r="E22" s="158"/>
      <c r="F22" s="158"/>
      <c r="G22" s="133"/>
      <c r="H22" s="167"/>
      <c r="I22" s="191"/>
      <c r="J22" s="26"/>
      <c r="K22" s="26"/>
      <c r="L22" s="26"/>
      <c r="M22" s="26"/>
      <c r="N22" s="26"/>
      <c r="O22" s="26"/>
      <c r="P22" s="26"/>
      <c r="Q22" s="26"/>
      <c r="R22" s="26"/>
    </row>
    <row r="23" spans="1:256" s="34" customFormat="1" x14ac:dyDescent="0.25">
      <c r="A23" s="177" t="s">
        <v>7613</v>
      </c>
      <c r="B23" s="239" t="s">
        <v>7607</v>
      </c>
      <c r="C23" s="235">
        <v>18.7</v>
      </c>
      <c r="D23" s="158"/>
      <c r="E23" s="158"/>
      <c r="F23" s="158"/>
      <c r="G23" s="133"/>
      <c r="H23" s="167"/>
      <c r="I23" s="191"/>
      <c r="J23" s="26"/>
      <c r="K23" s="26"/>
      <c r="L23" s="26"/>
      <c r="M23" s="26"/>
      <c r="N23" s="26"/>
      <c r="O23" s="26"/>
      <c r="P23" s="26"/>
      <c r="Q23" s="26"/>
      <c r="R23" s="26"/>
    </row>
    <row r="24" spans="1:256" s="34" customFormat="1" x14ac:dyDescent="0.25">
      <c r="A24" s="177" t="s">
        <v>7614</v>
      </c>
      <c r="B24" s="180" t="s">
        <v>7602</v>
      </c>
      <c r="C24" s="235">
        <v>18.600000000000001</v>
      </c>
      <c r="D24" s="158"/>
      <c r="E24" s="158"/>
      <c r="F24" s="158"/>
      <c r="G24" s="133"/>
      <c r="H24" s="167"/>
      <c r="I24" s="191"/>
      <c r="J24" s="26"/>
      <c r="K24" s="26"/>
      <c r="L24" s="26"/>
      <c r="M24" s="26"/>
      <c r="N24" s="26"/>
      <c r="O24" s="26"/>
      <c r="P24" s="26"/>
      <c r="Q24" s="26"/>
      <c r="R24" s="26"/>
    </row>
    <row r="25" spans="1:256" s="34" customFormat="1" x14ac:dyDescent="0.25">
      <c r="A25" s="177" t="s">
        <v>7615</v>
      </c>
      <c r="B25" s="239" t="s">
        <v>7598</v>
      </c>
      <c r="C25" s="235">
        <v>18.3</v>
      </c>
      <c r="D25" s="158"/>
      <c r="E25" s="158"/>
      <c r="F25" s="158"/>
      <c r="G25" s="133"/>
      <c r="H25" s="167"/>
      <c r="I25" s="191"/>
      <c r="J25" s="47"/>
      <c r="K25" s="47"/>
      <c r="L25" s="47"/>
      <c r="M25" s="47"/>
      <c r="N25" s="7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56" x14ac:dyDescent="0.25">
      <c r="A26" s="177" t="s">
        <v>7616</v>
      </c>
      <c r="B26" s="164" t="s">
        <v>7626</v>
      </c>
      <c r="C26" s="235">
        <v>16.7</v>
      </c>
      <c r="D26" s="158"/>
      <c r="E26" s="158"/>
      <c r="F26" s="158"/>
      <c r="G26" s="133"/>
      <c r="H26" s="167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56" s="44" customFormat="1" x14ac:dyDescent="0.25">
      <c r="A27" s="177" t="s">
        <v>7617</v>
      </c>
      <c r="B27" s="180" t="s">
        <v>7700</v>
      </c>
      <c r="C27" s="235">
        <v>14.7</v>
      </c>
      <c r="D27" s="158"/>
      <c r="E27" s="158"/>
      <c r="F27" s="158"/>
      <c r="G27" s="133"/>
      <c r="H27" s="167"/>
      <c r="I27" s="210"/>
      <c r="J27" s="78"/>
      <c r="K27" s="78"/>
      <c r="L27" s="78"/>
      <c r="M27" s="77"/>
      <c r="N27" s="46"/>
    </row>
    <row r="28" spans="1:256" s="44" customFormat="1" ht="15.75" thickBot="1" x14ac:dyDescent="0.3">
      <c r="A28" s="177" t="s">
        <v>7618</v>
      </c>
      <c r="B28" s="180" t="s">
        <v>7599</v>
      </c>
      <c r="C28" s="235">
        <v>13.6</v>
      </c>
      <c r="D28" s="216"/>
      <c r="E28" s="158"/>
      <c r="F28" s="216"/>
      <c r="G28" s="133"/>
      <c r="H28" s="167"/>
      <c r="I28" s="209"/>
      <c r="J28" s="78"/>
      <c r="K28" s="78"/>
      <c r="L28" s="78"/>
      <c r="M28" s="77"/>
      <c r="N28" s="46"/>
      <c r="Q28" s="44" t="s">
        <v>7624</v>
      </c>
      <c r="R28" s="44" t="s">
        <v>7624</v>
      </c>
      <c r="S28" s="44" t="s">
        <v>7624</v>
      </c>
      <c r="T28" s="44" t="s">
        <v>7624</v>
      </c>
      <c r="U28" s="44" t="s">
        <v>7624</v>
      </c>
      <c r="V28" s="44" t="s">
        <v>7624</v>
      </c>
      <c r="W28" s="44" t="s">
        <v>7624</v>
      </c>
      <c r="X28" s="44" t="s">
        <v>7624</v>
      </c>
      <c r="Y28" s="44" t="s">
        <v>7624</v>
      </c>
      <c r="Z28" s="44" t="s">
        <v>7624</v>
      </c>
      <c r="AA28" s="44" t="s">
        <v>7624</v>
      </c>
      <c r="AB28" s="44" t="s">
        <v>7624</v>
      </c>
    </row>
    <row r="29" spans="1:256" s="45" customFormat="1" x14ac:dyDescent="0.25">
      <c r="A29" s="177" t="s">
        <v>7710</v>
      </c>
      <c r="B29" s="239" t="s">
        <v>7673</v>
      </c>
      <c r="C29" s="235">
        <v>6.1</v>
      </c>
      <c r="D29" s="216"/>
      <c r="E29" s="158"/>
      <c r="F29" s="216"/>
      <c r="G29" s="133"/>
      <c r="H29" s="167"/>
      <c r="I29" s="209"/>
      <c r="J29" s="47"/>
      <c r="K29" s="47"/>
      <c r="L29" s="47"/>
      <c r="M29" s="47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256" s="37" customFormat="1" ht="16.5" customHeight="1" x14ac:dyDescent="0.25">
      <c r="A30" s="177" t="s">
        <v>7711</v>
      </c>
      <c r="B30" s="180" t="s">
        <v>7718</v>
      </c>
      <c r="C30" s="235">
        <v>4</v>
      </c>
      <c r="D30" s="158"/>
      <c r="E30" s="158"/>
      <c r="F30" s="158"/>
      <c r="G30" s="133"/>
      <c r="H30" s="167"/>
      <c r="I30" s="211"/>
      <c r="J30" s="78"/>
      <c r="K30" s="78"/>
      <c r="L30" s="78"/>
      <c r="M30" s="78"/>
      <c r="N30" s="4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x14ac:dyDescent="0.25">
      <c r="A31" s="218" t="s">
        <v>7731</v>
      </c>
      <c r="B31" s="180" t="s">
        <v>7714</v>
      </c>
      <c r="C31" s="236" t="s">
        <v>6699</v>
      </c>
      <c r="D31" s="158"/>
      <c r="E31" s="158"/>
      <c r="F31" s="158"/>
      <c r="G31" s="133"/>
      <c r="H31" s="167"/>
      <c r="J31" s="78"/>
      <c r="K31" s="78"/>
      <c r="L31" s="78"/>
      <c r="M31" s="78"/>
      <c r="N31" s="43"/>
    </row>
    <row r="32" spans="1:256" x14ac:dyDescent="0.25">
      <c r="A32" s="238" t="s">
        <v>7731</v>
      </c>
      <c r="B32" s="240" t="s">
        <v>7703</v>
      </c>
      <c r="C32" s="237" t="s">
        <v>6699</v>
      </c>
      <c r="D32" s="158"/>
      <c r="E32" s="158"/>
      <c r="F32" s="158"/>
      <c r="G32" s="133"/>
      <c r="H32" s="167"/>
    </row>
    <row r="33" spans="1:16" x14ac:dyDescent="0.25">
      <c r="A33" s="233"/>
      <c r="B33" s="234"/>
      <c r="C33" s="207"/>
      <c r="N33" s="38"/>
      <c r="O33" s="26"/>
      <c r="P33" s="35"/>
    </row>
    <row r="34" spans="1:16" x14ac:dyDescent="0.2">
      <c r="A34" s="36"/>
      <c r="B34" s="39"/>
      <c r="C34" s="77"/>
      <c r="D34" s="232"/>
      <c r="E34" s="232"/>
      <c r="F34" s="232"/>
      <c r="G34" s="208"/>
      <c r="H34" s="208"/>
      <c r="I34" s="208"/>
      <c r="J34" s="78"/>
      <c r="K34" s="78"/>
      <c r="L34" s="78"/>
      <c r="M34" s="78"/>
      <c r="N34" s="43"/>
    </row>
    <row r="35" spans="1:16" x14ac:dyDescent="0.2">
      <c r="A35" s="36"/>
      <c r="B35" s="39"/>
      <c r="C35" s="77"/>
      <c r="D35" s="232"/>
      <c r="E35" s="232"/>
      <c r="F35" s="232"/>
      <c r="G35" s="208"/>
      <c r="H35" s="208"/>
      <c r="I35" s="208"/>
      <c r="J35" s="78"/>
      <c r="K35" s="78"/>
      <c r="L35" s="78"/>
      <c r="M35" s="78"/>
      <c r="N35" s="43"/>
    </row>
    <row r="36" spans="1:16" x14ac:dyDescent="0.2">
      <c r="A36" s="36"/>
      <c r="B36" s="39"/>
      <c r="C36" s="77"/>
      <c r="D36" s="232"/>
      <c r="E36" s="232"/>
      <c r="F36" s="232"/>
      <c r="G36" s="208"/>
      <c r="H36" s="208"/>
      <c r="I36" s="208"/>
      <c r="J36" s="78"/>
      <c r="K36" s="78"/>
      <c r="L36" s="78"/>
      <c r="M36" s="78"/>
      <c r="N36" s="43"/>
    </row>
    <row r="37" spans="1:16" x14ac:dyDescent="0.2">
      <c r="A37" s="36"/>
      <c r="B37" s="39"/>
      <c r="C37" s="77"/>
      <c r="D37" s="232"/>
      <c r="E37" s="232"/>
      <c r="F37" s="232"/>
      <c r="G37" s="208"/>
      <c r="H37" s="208"/>
      <c r="I37" s="208"/>
      <c r="J37" s="78"/>
      <c r="K37" s="78"/>
      <c r="L37" s="78"/>
      <c r="M37" s="78"/>
      <c r="N37" s="43"/>
    </row>
    <row r="38" spans="1:16" x14ac:dyDescent="0.2">
      <c r="A38" s="36"/>
      <c r="B38" s="39"/>
      <c r="C38" s="77"/>
      <c r="D38" s="232"/>
      <c r="E38" s="232"/>
      <c r="F38" s="232"/>
      <c r="G38" s="208"/>
      <c r="H38" s="208"/>
      <c r="I38" s="208"/>
      <c r="J38" s="78"/>
      <c r="K38" s="78"/>
      <c r="L38" s="78"/>
      <c r="M38" s="78"/>
      <c r="N38" s="43"/>
    </row>
  </sheetData>
  <mergeCells count="4">
    <mergeCell ref="A1:C1"/>
    <mergeCell ref="A2:N2"/>
    <mergeCell ref="A3:C3"/>
    <mergeCell ref="A4:B4"/>
  </mergeCells>
  <printOptions horizontalCentered="1"/>
  <pageMargins left="0.70866141732283472" right="0.51181102362204722" top="0.47244094488188981" bottom="0.47244094488188981" header="0.27559055118110237" footer="0.27559055118110237"/>
  <pageSetup paperSize="9" scale="10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 tint="-0.499984740745262"/>
  </sheetPr>
  <dimension ref="A1:FR139"/>
  <sheetViews>
    <sheetView topLeftCell="A14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6" width="8.5703125" style="10" bestFit="1" customWidth="1"/>
    <col min="7" max="7" width="33.28515625" style="10" bestFit="1" customWidth="1"/>
    <col min="8" max="9" width="9" style="10" bestFit="1" customWidth="1"/>
    <col min="10" max="10" width="38.7109375" style="10" bestFit="1" customWidth="1"/>
    <col min="11" max="11" width="9" style="10" bestFit="1" customWidth="1"/>
    <col min="12" max="12" width="28" style="10" bestFit="1" customWidth="1"/>
    <col min="13" max="13" width="9" style="10" bestFit="1" customWidth="1"/>
    <col min="14" max="14" width="26" style="10" bestFit="1" customWidth="1"/>
    <col min="15" max="15" width="9" style="10" bestFit="1" customWidth="1"/>
    <col min="16" max="16" width="26.140625" style="10" bestFit="1" customWidth="1"/>
    <col min="17" max="27" width="9" style="10" bestFit="1" customWidth="1"/>
    <col min="28" max="28" width="7.28515625" style="10" bestFit="1" customWidth="1"/>
    <col min="29" max="170" width="9" style="10" bestFit="1" customWidth="1"/>
    <col min="171" max="171" width="9.85546875" style="10" bestFit="1" customWidth="1"/>
    <col min="172" max="172" width="9.5703125" style="10" bestFit="1" customWidth="1"/>
    <col min="173" max="173" width="12.140625" style="10" bestFit="1" customWidth="1"/>
    <col min="174" max="174" width="9" style="10" bestFit="1" customWidth="1"/>
    <col min="175" max="16384" width="9.140625" style="10"/>
  </cols>
  <sheetData>
    <row r="1" spans="1:174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5788</v>
      </c>
      <c r="G1" s="10" t="s">
        <v>781</v>
      </c>
      <c r="H1" s="10" t="s">
        <v>0</v>
      </c>
      <c r="I1" s="10" t="s">
        <v>1</v>
      </c>
      <c r="J1" s="10" t="s">
        <v>2</v>
      </c>
      <c r="K1" s="10" t="s">
        <v>3</v>
      </c>
      <c r="L1" s="10" t="s">
        <v>4</v>
      </c>
      <c r="M1" s="10" t="s">
        <v>5</v>
      </c>
      <c r="N1" s="10" t="s">
        <v>6</v>
      </c>
      <c r="O1" s="10" t="s">
        <v>7</v>
      </c>
      <c r="P1" s="10" t="s">
        <v>8</v>
      </c>
      <c r="Q1" s="10" t="s">
        <v>9</v>
      </c>
      <c r="R1" s="10" t="s">
        <v>10</v>
      </c>
      <c r="S1" s="10" t="s">
        <v>11</v>
      </c>
      <c r="T1" s="10" t="s">
        <v>12</v>
      </c>
      <c r="U1" s="10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6125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0" t="s">
        <v>26</v>
      </c>
      <c r="AJ1" s="10" t="s">
        <v>27</v>
      </c>
      <c r="AK1" s="10" t="s">
        <v>28</v>
      </c>
      <c r="AL1" s="10" t="s">
        <v>29</v>
      </c>
      <c r="AM1" s="10" t="s">
        <v>30</v>
      </c>
      <c r="AN1" s="10" t="s">
        <v>31</v>
      </c>
      <c r="AO1" s="10" t="s">
        <v>32</v>
      </c>
      <c r="AP1" s="10" t="s">
        <v>33</v>
      </c>
      <c r="AQ1" s="10" t="s">
        <v>34</v>
      </c>
      <c r="AR1" s="10" t="s">
        <v>35</v>
      </c>
      <c r="AS1" s="10" t="s">
        <v>36</v>
      </c>
      <c r="AT1" s="10" t="s">
        <v>37</v>
      </c>
      <c r="AU1" s="10" t="s">
        <v>38</v>
      </c>
      <c r="AV1" s="10" t="s">
        <v>39</v>
      </c>
      <c r="AW1" s="10" t="s">
        <v>40</v>
      </c>
      <c r="AX1" s="10" t="s">
        <v>41</v>
      </c>
      <c r="AY1" s="10" t="s">
        <v>42</v>
      </c>
      <c r="AZ1" s="10" t="s">
        <v>43</v>
      </c>
      <c r="BA1" s="10" t="s">
        <v>44</v>
      </c>
      <c r="BB1" s="10" t="s">
        <v>45</v>
      </c>
      <c r="BC1" s="10" t="s">
        <v>46</v>
      </c>
      <c r="BD1" s="10" t="s">
        <v>47</v>
      </c>
      <c r="BE1" s="10" t="s">
        <v>48</v>
      </c>
      <c r="BF1" s="10" t="s">
        <v>49</v>
      </c>
      <c r="BG1" s="10" t="s">
        <v>50</v>
      </c>
      <c r="BH1" s="10" t="s">
        <v>51</v>
      </c>
      <c r="BI1" s="10" t="s">
        <v>52</v>
      </c>
      <c r="BJ1" s="10" t="s">
        <v>53</v>
      </c>
      <c r="BK1" s="10" t="s">
        <v>54</v>
      </c>
      <c r="BL1" s="10" t="s">
        <v>55</v>
      </c>
      <c r="BM1" s="10" t="s">
        <v>56</v>
      </c>
      <c r="BN1" s="10" t="s">
        <v>57</v>
      </c>
      <c r="BO1" s="10" t="s">
        <v>58</v>
      </c>
      <c r="BP1" s="10" t="s">
        <v>59</v>
      </c>
      <c r="BQ1" s="10" t="s">
        <v>60</v>
      </c>
      <c r="BR1" s="10" t="s">
        <v>61</v>
      </c>
      <c r="BS1" s="10" t="s">
        <v>62</v>
      </c>
      <c r="BT1" s="10" t="s">
        <v>63</v>
      </c>
      <c r="BU1" s="10" t="s">
        <v>64</v>
      </c>
      <c r="BV1" s="10" t="s">
        <v>65</v>
      </c>
      <c r="BW1" s="10" t="s">
        <v>66</v>
      </c>
      <c r="BX1" s="10" t="s">
        <v>67</v>
      </c>
      <c r="BY1" s="10" t="s">
        <v>68</v>
      </c>
      <c r="BZ1" s="10" t="s">
        <v>69</v>
      </c>
      <c r="CA1" s="10" t="s">
        <v>70</v>
      </c>
      <c r="CB1" s="10" t="s">
        <v>71</v>
      </c>
      <c r="CC1" s="10" t="s">
        <v>72</v>
      </c>
      <c r="CD1" s="10" t="s">
        <v>73</v>
      </c>
      <c r="CE1" s="10" t="s">
        <v>74</v>
      </c>
      <c r="CF1" s="10" t="s">
        <v>75</v>
      </c>
      <c r="CG1" s="10" t="s">
        <v>76</v>
      </c>
      <c r="CH1" s="10" t="s">
        <v>77</v>
      </c>
      <c r="CI1" s="10" t="s">
        <v>78</v>
      </c>
      <c r="CJ1" s="10" t="s">
        <v>79</v>
      </c>
      <c r="CK1" s="10" t="s">
        <v>80</v>
      </c>
      <c r="CL1" s="10" t="s">
        <v>81</v>
      </c>
      <c r="CM1" s="10" t="s">
        <v>82</v>
      </c>
      <c r="CN1" s="10" t="s">
        <v>83</v>
      </c>
      <c r="CO1" s="10" t="s">
        <v>84</v>
      </c>
      <c r="CP1" s="10" t="s">
        <v>85</v>
      </c>
      <c r="CQ1" s="10" t="s">
        <v>86</v>
      </c>
      <c r="CR1" s="10" t="s">
        <v>87</v>
      </c>
      <c r="CS1" s="10" t="s">
        <v>88</v>
      </c>
      <c r="CT1" s="10" t="s">
        <v>89</v>
      </c>
      <c r="CU1" s="10" t="s">
        <v>90</v>
      </c>
      <c r="CV1" s="10" t="s">
        <v>91</v>
      </c>
      <c r="CW1" s="10" t="s">
        <v>92</v>
      </c>
      <c r="CX1" s="10" t="s">
        <v>93</v>
      </c>
      <c r="CY1" s="10" t="s">
        <v>94</v>
      </c>
      <c r="CZ1" s="10" t="s">
        <v>95</v>
      </c>
      <c r="DA1" s="10" t="s">
        <v>96</v>
      </c>
      <c r="DB1" s="10" t="s">
        <v>97</v>
      </c>
      <c r="DC1" s="10" t="s">
        <v>98</v>
      </c>
      <c r="DD1" s="10" t="s">
        <v>99</v>
      </c>
      <c r="DE1" s="10" t="s">
        <v>100</v>
      </c>
      <c r="DF1" s="10" t="s">
        <v>101</v>
      </c>
      <c r="DG1" s="10" t="s">
        <v>102</v>
      </c>
      <c r="DH1" s="10" t="s">
        <v>103</v>
      </c>
      <c r="DI1" s="10" t="s">
        <v>104</v>
      </c>
      <c r="DJ1" s="10" t="s">
        <v>105</v>
      </c>
      <c r="DK1" s="10" t="s">
        <v>106</v>
      </c>
      <c r="DL1" s="10" t="s">
        <v>107</v>
      </c>
      <c r="DM1" s="10" t="s">
        <v>108</v>
      </c>
      <c r="DN1" s="10" t="s">
        <v>109</v>
      </c>
      <c r="DO1" s="10" t="s">
        <v>110</v>
      </c>
      <c r="DP1" s="10" t="s">
        <v>111</v>
      </c>
      <c r="DQ1" s="10" t="s">
        <v>112</v>
      </c>
      <c r="DR1" s="10" t="s">
        <v>113</v>
      </c>
      <c r="DS1" s="10" t="s">
        <v>114</v>
      </c>
      <c r="DT1" s="10" t="s">
        <v>115</v>
      </c>
      <c r="DU1" s="10" t="s">
        <v>116</v>
      </c>
      <c r="DV1" s="10" t="s">
        <v>117</v>
      </c>
      <c r="DW1" s="10" t="s">
        <v>118</v>
      </c>
      <c r="DX1" s="10" t="s">
        <v>119</v>
      </c>
      <c r="DY1" s="10" t="s">
        <v>120</v>
      </c>
      <c r="DZ1" s="10" t="s">
        <v>121</v>
      </c>
      <c r="EA1" s="10" t="s">
        <v>122</v>
      </c>
      <c r="EB1" s="10" t="s">
        <v>123</v>
      </c>
      <c r="EC1" s="10" t="s">
        <v>124</v>
      </c>
      <c r="ED1" s="10" t="s">
        <v>125</v>
      </c>
      <c r="EE1" s="10" t="s">
        <v>126</v>
      </c>
      <c r="EF1" s="10" t="s">
        <v>127</v>
      </c>
      <c r="EG1" s="10" t="s">
        <v>128</v>
      </c>
      <c r="EH1" s="10" t="s">
        <v>129</v>
      </c>
      <c r="EI1" s="10" t="s">
        <v>130</v>
      </c>
      <c r="EJ1" s="10" t="s">
        <v>131</v>
      </c>
      <c r="EK1" s="10" t="s">
        <v>132</v>
      </c>
      <c r="EL1" s="10" t="s">
        <v>133</v>
      </c>
      <c r="EM1" s="10" t="s">
        <v>134</v>
      </c>
      <c r="EN1" s="10" t="s">
        <v>135</v>
      </c>
      <c r="EO1" s="10" t="s">
        <v>136</v>
      </c>
      <c r="EP1" s="10" t="s">
        <v>137</v>
      </c>
      <c r="EQ1" s="10" t="s">
        <v>138</v>
      </c>
      <c r="ER1" s="10" t="s">
        <v>139</v>
      </c>
      <c r="ES1" s="10" t="s">
        <v>140</v>
      </c>
      <c r="ET1" s="10" t="s">
        <v>141</v>
      </c>
      <c r="EU1" s="10" t="s">
        <v>142</v>
      </c>
      <c r="EV1" s="10" t="s">
        <v>143</v>
      </c>
      <c r="EW1" s="10" t="s">
        <v>144</v>
      </c>
      <c r="EX1" s="10" t="s">
        <v>145</v>
      </c>
      <c r="EY1" s="10" t="s">
        <v>146</v>
      </c>
      <c r="EZ1" s="10" t="s">
        <v>147</v>
      </c>
      <c r="FA1" s="10" t="s">
        <v>148</v>
      </c>
      <c r="FB1" s="10" t="s">
        <v>149</v>
      </c>
      <c r="FC1" s="10" t="s">
        <v>150</v>
      </c>
      <c r="FD1" s="10" t="s">
        <v>151</v>
      </c>
      <c r="FE1" s="10" t="s">
        <v>152</v>
      </c>
      <c r="FF1" s="10" t="s">
        <v>153</v>
      </c>
      <c r="FG1" s="10" t="s">
        <v>154</v>
      </c>
      <c r="FH1" s="10" t="s">
        <v>155</v>
      </c>
      <c r="FI1" s="10" t="s">
        <v>156</v>
      </c>
      <c r="FJ1" s="10" t="s">
        <v>157</v>
      </c>
      <c r="FK1" s="10" t="s">
        <v>158</v>
      </c>
      <c r="FL1" s="10" t="s">
        <v>159</v>
      </c>
      <c r="FM1" s="10" t="s">
        <v>160</v>
      </c>
      <c r="FN1" s="10" t="s">
        <v>161</v>
      </c>
      <c r="FO1" s="10" t="s">
        <v>476</v>
      </c>
      <c r="FP1" s="10" t="s">
        <v>477</v>
      </c>
      <c r="FQ1" s="10" t="s">
        <v>478</v>
      </c>
      <c r="FR1" s="10" t="s">
        <v>5791</v>
      </c>
    </row>
    <row r="2" spans="1:174" x14ac:dyDescent="0.2">
      <c r="A2" s="13" t="s">
        <v>1096</v>
      </c>
      <c r="B2" s="10">
        <v>32</v>
      </c>
      <c r="C2" s="10" t="s">
        <v>782</v>
      </c>
      <c r="D2" s="10" t="str">
        <f>VLOOKUP(Tabulka_Dotaz_z_MySQLDivadla_17[[#This Row],[Kraj]],Tabulka_Dotaz_z_SQL3[],3,TRUE)</f>
        <v>Hlavní město Praha</v>
      </c>
      <c r="E2" s="10" t="str">
        <f>VLOOKUP(Tabulka_Dotaz_z_MySQLDivadla_17[[#This Row],[StatID]],Tabulka_Dotaz_z_SqlDivadla[],7,FALSE)</f>
        <v>01</v>
      </c>
      <c r="F2" s="10" t="str">
        <f>VLOOKUP(Tabulka_Dotaz_z_MySQLDivadla_17[[#This Row],[kodZriz]],Tabulka_Dotaz_z_SQL[],8,TRUE)</f>
        <v>stati</v>
      </c>
      <c r="G2" s="10" t="s">
        <v>785</v>
      </c>
      <c r="H2" s="10">
        <v>3</v>
      </c>
      <c r="I2" s="10">
        <v>0</v>
      </c>
      <c r="J2" s="10" t="s">
        <v>176</v>
      </c>
      <c r="K2" s="10">
        <v>995</v>
      </c>
      <c r="L2" s="10" t="s">
        <v>177</v>
      </c>
      <c r="M2" s="10">
        <v>695</v>
      </c>
      <c r="N2" s="10" t="s">
        <v>178</v>
      </c>
      <c r="O2" s="10">
        <v>80</v>
      </c>
      <c r="P2" s="10" t="s">
        <v>163</v>
      </c>
      <c r="Q2" s="10">
        <v>0</v>
      </c>
      <c r="R2" s="10">
        <v>3</v>
      </c>
      <c r="S2" s="10">
        <v>1</v>
      </c>
      <c r="T2" s="10">
        <v>1</v>
      </c>
      <c r="U2" s="10">
        <v>0</v>
      </c>
      <c r="V2" s="10">
        <v>0</v>
      </c>
      <c r="W2" s="10">
        <v>1</v>
      </c>
      <c r="X2" s="10">
        <v>0</v>
      </c>
      <c r="Y2" s="10">
        <v>0</v>
      </c>
      <c r="Z2" s="10">
        <v>0</v>
      </c>
      <c r="AA2" s="10">
        <v>0</v>
      </c>
      <c r="AB2" s="10" t="str">
        <f>IF(Tabulka_Dotaz_z_MySQLDivadla_17[[#This Row],[f0115_1]]=1,"ANO","NE")</f>
        <v>NE</v>
      </c>
      <c r="AC2" s="10">
        <v>46</v>
      </c>
      <c r="AD2" s="10">
        <v>69</v>
      </c>
      <c r="AE2" s="10">
        <v>22.9</v>
      </c>
      <c r="AF2" s="10">
        <v>88</v>
      </c>
      <c r="AG2" s="10">
        <v>25.7</v>
      </c>
      <c r="AH2" s="10">
        <v>123</v>
      </c>
      <c r="AI2" s="10">
        <v>26</v>
      </c>
      <c r="AJ2" s="10">
        <v>48</v>
      </c>
      <c r="AK2" s="10">
        <v>374</v>
      </c>
      <c r="AL2" s="10">
        <v>0</v>
      </c>
      <c r="AM2" s="10">
        <v>290</v>
      </c>
      <c r="AN2" s="10">
        <v>0</v>
      </c>
      <c r="AO2" s="10">
        <v>121</v>
      </c>
      <c r="AP2" s="10">
        <v>0</v>
      </c>
      <c r="AQ2" s="10">
        <v>237</v>
      </c>
      <c r="AR2" s="10">
        <v>0</v>
      </c>
      <c r="AS2" s="10">
        <v>1022</v>
      </c>
      <c r="AT2" s="10">
        <v>0</v>
      </c>
      <c r="AU2" s="10">
        <v>29</v>
      </c>
      <c r="AV2" s="10">
        <v>8</v>
      </c>
      <c r="AW2" s="10">
        <v>415</v>
      </c>
      <c r="AX2" s="10">
        <v>412</v>
      </c>
      <c r="AY2" s="10">
        <v>5</v>
      </c>
      <c r="AZ2" s="10">
        <v>0</v>
      </c>
      <c r="BA2" s="10">
        <v>0</v>
      </c>
      <c r="BB2" s="10">
        <v>0</v>
      </c>
      <c r="BC2" s="10">
        <v>28</v>
      </c>
      <c r="BD2" s="10">
        <v>5</v>
      </c>
      <c r="BE2" s="10">
        <v>223</v>
      </c>
      <c r="BF2" s="10">
        <v>215</v>
      </c>
      <c r="BG2" s="10">
        <v>2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0</v>
      </c>
      <c r="CA2" s="10">
        <v>12</v>
      </c>
      <c r="CB2" s="10">
        <v>4</v>
      </c>
      <c r="CC2" s="10">
        <v>112</v>
      </c>
      <c r="CD2" s="10">
        <v>111</v>
      </c>
      <c r="CE2" s="10">
        <v>9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0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0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0</v>
      </c>
      <c r="DP2" s="10">
        <v>0</v>
      </c>
      <c r="DQ2" s="10">
        <v>0</v>
      </c>
      <c r="DR2" s="10">
        <v>0</v>
      </c>
      <c r="DS2" s="10">
        <v>0</v>
      </c>
      <c r="DT2" s="10">
        <v>44</v>
      </c>
      <c r="DU2" s="10">
        <v>44</v>
      </c>
      <c r="DV2" s="10">
        <v>5</v>
      </c>
      <c r="DW2" s="10">
        <v>69</v>
      </c>
      <c r="DX2" s="10">
        <v>17</v>
      </c>
      <c r="DY2" s="10">
        <v>750</v>
      </c>
      <c r="DZ2" s="10">
        <v>738</v>
      </c>
      <c r="EA2" s="10">
        <v>16</v>
      </c>
      <c r="EB2" s="10">
        <v>44</v>
      </c>
      <c r="EC2" s="10">
        <v>44</v>
      </c>
      <c r="ED2" s="10">
        <v>5</v>
      </c>
      <c r="EE2" s="10">
        <v>19</v>
      </c>
      <c r="EF2" s="10">
        <v>0</v>
      </c>
      <c r="EG2" s="10">
        <v>19</v>
      </c>
      <c r="EH2" s="10">
        <v>19</v>
      </c>
      <c r="EI2" s="10">
        <v>0</v>
      </c>
      <c r="EJ2" s="10">
        <v>0</v>
      </c>
      <c r="EK2" s="10">
        <v>0</v>
      </c>
      <c r="EL2" s="10">
        <v>0</v>
      </c>
      <c r="EM2" s="10">
        <v>738</v>
      </c>
      <c r="EN2" s="10">
        <v>378922</v>
      </c>
      <c r="EO2" s="10">
        <v>0</v>
      </c>
      <c r="EP2" s="10">
        <v>0</v>
      </c>
      <c r="EQ2" s="10">
        <v>0</v>
      </c>
      <c r="ER2" s="10">
        <v>0</v>
      </c>
      <c r="ES2" s="10">
        <v>1</v>
      </c>
      <c r="ET2" s="10">
        <v>444</v>
      </c>
      <c r="EU2" s="10">
        <v>0</v>
      </c>
      <c r="EV2" s="10">
        <v>0</v>
      </c>
      <c r="EW2" s="10">
        <v>6</v>
      </c>
      <c r="EX2" s="10">
        <v>6290</v>
      </c>
      <c r="EY2" s="10">
        <v>0</v>
      </c>
      <c r="EZ2" s="10">
        <v>0</v>
      </c>
      <c r="FA2" s="10">
        <v>1</v>
      </c>
      <c r="FB2" s="10">
        <v>130</v>
      </c>
      <c r="FC2" s="10">
        <v>0</v>
      </c>
      <c r="FD2" s="10">
        <v>0</v>
      </c>
      <c r="FE2" s="10">
        <v>0</v>
      </c>
      <c r="FF2" s="10">
        <v>0</v>
      </c>
      <c r="FG2" s="10">
        <v>3</v>
      </c>
      <c r="FH2" s="10">
        <v>860</v>
      </c>
      <c r="FI2" s="10">
        <v>1</v>
      </c>
      <c r="FJ2" s="10">
        <v>150</v>
      </c>
      <c r="FK2" s="10">
        <v>0</v>
      </c>
      <c r="FL2" s="10">
        <v>0</v>
      </c>
      <c r="FM2" s="10">
        <v>0</v>
      </c>
      <c r="FN2" s="10">
        <v>0</v>
      </c>
      <c r="FO2" s="10">
        <v>1</v>
      </c>
      <c r="FP2" s="10">
        <v>1</v>
      </c>
      <c r="FQ2" s="13">
        <v>40302.442824074074</v>
      </c>
      <c r="FR2" s="10">
        <v>0</v>
      </c>
    </row>
    <row r="3" spans="1:174" x14ac:dyDescent="0.2">
      <c r="A3" s="13" t="s">
        <v>1084</v>
      </c>
      <c r="B3" s="10">
        <v>19</v>
      </c>
      <c r="C3" s="10" t="s">
        <v>782</v>
      </c>
      <c r="D3" s="10" t="str">
        <f>VLOOKUP(Tabulka_Dotaz_z_MySQLDivadla_17[[#This Row],[Kraj]],Tabulka_Dotaz_z_SQL3[],3,TRUE)</f>
        <v>Hlavní město Praha</v>
      </c>
      <c r="E3" s="10" t="str">
        <f>VLOOKUP(Tabulka_Dotaz_z_MySQLDivadla_17[[#This Row],[StatID]],Tabulka_Dotaz_z_SqlDivadla[],7,FALSE)</f>
        <v>01</v>
      </c>
      <c r="F3" s="10" t="str">
        <f>VLOOKUP(Tabulka_Dotaz_z_MySQLDivadla_17[[#This Row],[kodZriz]],Tabulka_Dotaz_z_SQL[],8,TRUE)</f>
        <v>stati</v>
      </c>
      <c r="G3" s="10" t="s">
        <v>785</v>
      </c>
      <c r="H3" s="10">
        <v>1</v>
      </c>
      <c r="I3" s="10">
        <v>0</v>
      </c>
      <c r="J3" s="10" t="s">
        <v>164</v>
      </c>
      <c r="K3" s="10">
        <v>1074</v>
      </c>
      <c r="L3" s="10" t="s">
        <v>163</v>
      </c>
      <c r="M3" s="10">
        <v>0</v>
      </c>
      <c r="N3" s="10" t="s">
        <v>163</v>
      </c>
      <c r="O3" s="10">
        <v>0</v>
      </c>
      <c r="P3" s="10" t="s">
        <v>163</v>
      </c>
      <c r="Q3" s="10">
        <v>0</v>
      </c>
      <c r="R3" s="10">
        <v>2</v>
      </c>
      <c r="S3" s="10">
        <v>0</v>
      </c>
      <c r="T3" s="10">
        <v>1</v>
      </c>
      <c r="U3" s="10">
        <v>0</v>
      </c>
      <c r="V3" s="10">
        <v>0</v>
      </c>
      <c r="W3" s="10">
        <v>1</v>
      </c>
      <c r="X3" s="10">
        <v>0</v>
      </c>
      <c r="Y3" s="10">
        <v>0</v>
      </c>
      <c r="Z3" s="10">
        <v>0</v>
      </c>
      <c r="AA3" s="10">
        <v>1</v>
      </c>
      <c r="AB3" s="10" t="str">
        <f>IF(Tabulka_Dotaz_z_MySQLDivadla_17[[#This Row],[f0115_1]]=1,"ANO","NE")</f>
        <v>ANO</v>
      </c>
      <c r="AC3" s="10">
        <v>0</v>
      </c>
      <c r="AD3" s="10">
        <v>14.5</v>
      </c>
      <c r="AE3" s="10">
        <v>14.5</v>
      </c>
      <c r="AF3" s="10">
        <v>87.2</v>
      </c>
      <c r="AG3" s="10">
        <v>31.3</v>
      </c>
      <c r="AH3" s="10">
        <v>119.5</v>
      </c>
      <c r="AI3" s="10">
        <v>0</v>
      </c>
      <c r="AJ3" s="10">
        <v>26.9</v>
      </c>
      <c r="AK3" s="10">
        <v>248.1</v>
      </c>
      <c r="AL3" s="10">
        <v>0</v>
      </c>
      <c r="AM3" s="10">
        <v>62.5</v>
      </c>
      <c r="AN3" s="10">
        <v>0</v>
      </c>
      <c r="AO3" s="10">
        <v>32.4</v>
      </c>
      <c r="AP3" s="10">
        <v>0</v>
      </c>
      <c r="AQ3" s="10">
        <v>25.9</v>
      </c>
      <c r="AR3" s="10">
        <v>0</v>
      </c>
      <c r="AS3" s="10">
        <v>368.9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17</v>
      </c>
      <c r="BD3" s="10">
        <v>2</v>
      </c>
      <c r="BE3" s="10">
        <v>170</v>
      </c>
      <c r="BF3" s="10">
        <v>169</v>
      </c>
      <c r="BG3" s="10">
        <v>21</v>
      </c>
      <c r="BH3" s="10">
        <v>0</v>
      </c>
      <c r="BI3" s="10">
        <v>0</v>
      </c>
      <c r="BJ3" s="10">
        <v>0</v>
      </c>
      <c r="BK3" s="10">
        <v>2</v>
      </c>
      <c r="BL3" s="10">
        <v>1</v>
      </c>
      <c r="BM3" s="10">
        <v>15</v>
      </c>
      <c r="BN3" s="10">
        <v>14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6</v>
      </c>
      <c r="CB3" s="10">
        <v>0</v>
      </c>
      <c r="CC3" s="10">
        <v>47</v>
      </c>
      <c r="CD3" s="10">
        <v>45</v>
      </c>
      <c r="CE3" s="10">
        <v>4</v>
      </c>
      <c r="CF3" s="10">
        <v>1</v>
      </c>
      <c r="CG3" s="10">
        <v>1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1</v>
      </c>
      <c r="DP3" s="10">
        <v>1</v>
      </c>
      <c r="DQ3" s="10">
        <v>3</v>
      </c>
      <c r="DR3" s="10">
        <v>2</v>
      </c>
      <c r="DS3" s="10">
        <v>1</v>
      </c>
      <c r="DT3" s="10">
        <v>4</v>
      </c>
      <c r="DU3" s="10">
        <v>4</v>
      </c>
      <c r="DV3" s="10">
        <v>2</v>
      </c>
      <c r="DW3" s="10">
        <v>26</v>
      </c>
      <c r="DX3" s="10">
        <v>4</v>
      </c>
      <c r="DY3" s="10">
        <v>235</v>
      </c>
      <c r="DZ3" s="10">
        <v>230</v>
      </c>
      <c r="EA3" s="10">
        <v>26</v>
      </c>
      <c r="EB3" s="10">
        <v>5</v>
      </c>
      <c r="EC3" s="10">
        <v>5</v>
      </c>
      <c r="ED3" s="10">
        <v>2</v>
      </c>
      <c r="EE3" s="10">
        <v>1</v>
      </c>
      <c r="EF3" s="10">
        <v>0</v>
      </c>
      <c r="EG3" s="10">
        <v>10</v>
      </c>
      <c r="EH3" s="10">
        <v>10</v>
      </c>
      <c r="EI3" s="10">
        <v>0</v>
      </c>
      <c r="EJ3" s="10">
        <v>1</v>
      </c>
      <c r="EK3" s="10">
        <v>1</v>
      </c>
      <c r="EL3" s="10">
        <v>0</v>
      </c>
      <c r="EM3" s="10">
        <v>230</v>
      </c>
      <c r="EN3" s="10">
        <v>171786</v>
      </c>
      <c r="EO3" s="10">
        <v>0</v>
      </c>
      <c r="EP3" s="10">
        <v>0</v>
      </c>
      <c r="EQ3" s="10">
        <v>0</v>
      </c>
      <c r="ER3" s="10">
        <v>0</v>
      </c>
      <c r="ES3" s="10">
        <v>1</v>
      </c>
      <c r="ET3" s="10">
        <v>400</v>
      </c>
      <c r="EU3" s="10">
        <v>0</v>
      </c>
      <c r="EV3" s="10">
        <v>0</v>
      </c>
      <c r="EW3" s="10">
        <v>0</v>
      </c>
      <c r="EX3" s="10">
        <v>0</v>
      </c>
      <c r="EY3" s="10">
        <v>0</v>
      </c>
      <c r="EZ3" s="10">
        <v>0</v>
      </c>
      <c r="FA3" s="10">
        <v>0</v>
      </c>
      <c r="FB3" s="10">
        <v>0</v>
      </c>
      <c r="FC3" s="10">
        <v>2</v>
      </c>
      <c r="FD3" s="10">
        <v>2136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0</v>
      </c>
      <c r="FK3" s="10">
        <v>2</v>
      </c>
      <c r="FL3" s="10">
        <v>1374</v>
      </c>
      <c r="FM3" s="10">
        <v>0</v>
      </c>
      <c r="FN3" s="10">
        <v>0</v>
      </c>
      <c r="FO3" s="10">
        <v>1</v>
      </c>
      <c r="FP3" s="10">
        <v>1</v>
      </c>
      <c r="FQ3" s="13">
        <v>40217.512743055559</v>
      </c>
      <c r="FR3" s="10">
        <v>0</v>
      </c>
    </row>
    <row r="4" spans="1:174" x14ac:dyDescent="0.2">
      <c r="A4" s="13" t="s">
        <v>1225</v>
      </c>
      <c r="B4" s="10">
        <v>167</v>
      </c>
      <c r="C4" s="10" t="s">
        <v>782</v>
      </c>
      <c r="D4" s="10" t="str">
        <f>VLOOKUP(Tabulka_Dotaz_z_MySQLDivadla_17[[#This Row],[Kraj]],Tabulka_Dotaz_z_SQL3[],3,TRUE)</f>
        <v>Hlavní město Praha</v>
      </c>
      <c r="E4" s="10" t="str">
        <f>VLOOKUP(Tabulka_Dotaz_z_MySQLDivadla_17[[#This Row],[StatID]],Tabulka_Dotaz_z_SqlDivadla[],7,FALSE)</f>
        <v>01</v>
      </c>
      <c r="F4" s="10" t="str">
        <f>VLOOKUP(Tabulka_Dotaz_z_MySQLDivadla_17[[#This Row],[kodZriz]],Tabulka_Dotaz_z_SQL[],8,TRUE)</f>
        <v>stati</v>
      </c>
      <c r="G4" s="10" t="s">
        <v>891</v>
      </c>
      <c r="H4" s="10">
        <v>1</v>
      </c>
      <c r="I4" s="10">
        <v>0</v>
      </c>
      <c r="J4" s="10" t="s">
        <v>266</v>
      </c>
      <c r="K4" s="10">
        <v>393</v>
      </c>
      <c r="L4" s="10" t="s">
        <v>163</v>
      </c>
      <c r="M4" s="10">
        <v>0</v>
      </c>
      <c r="N4" s="10" t="s">
        <v>163</v>
      </c>
      <c r="O4" s="10">
        <v>0</v>
      </c>
      <c r="P4" s="10" t="s">
        <v>163</v>
      </c>
      <c r="Q4" s="10">
        <v>0</v>
      </c>
      <c r="R4" s="10">
        <v>1</v>
      </c>
      <c r="S4" s="10">
        <v>0</v>
      </c>
      <c r="T4" s="10">
        <v>0</v>
      </c>
      <c r="U4" s="10">
        <v>0</v>
      </c>
      <c r="V4" s="10">
        <v>0</v>
      </c>
      <c r="W4" s="10">
        <v>1</v>
      </c>
      <c r="X4" s="10">
        <v>0</v>
      </c>
      <c r="Y4" s="10">
        <v>0</v>
      </c>
      <c r="Z4" s="10">
        <v>0</v>
      </c>
      <c r="AA4" s="10">
        <v>1</v>
      </c>
      <c r="AB4" s="10" t="str">
        <f>IF(Tabulka_Dotaz_z_MySQLDivadla_17[[#This Row],[f0115_1]]=1,"ANO","NE")</f>
        <v>ANO</v>
      </c>
      <c r="AC4" s="10">
        <v>0</v>
      </c>
      <c r="AD4" s="10">
        <v>25.5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5.8</v>
      </c>
      <c r="AK4" s="10">
        <v>31.3</v>
      </c>
      <c r="AL4" s="10">
        <v>0</v>
      </c>
      <c r="AM4" s="10">
        <v>28.8</v>
      </c>
      <c r="AN4" s="10">
        <v>0</v>
      </c>
      <c r="AO4" s="10">
        <v>12.5</v>
      </c>
      <c r="AP4" s="10">
        <v>0</v>
      </c>
      <c r="AQ4" s="10">
        <v>0</v>
      </c>
      <c r="AR4" s="10">
        <v>0</v>
      </c>
      <c r="AS4" s="10">
        <v>72.599999999999994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8</v>
      </c>
      <c r="BA4" s="10">
        <v>8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1</v>
      </c>
      <c r="BY4" s="10">
        <v>1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18</v>
      </c>
      <c r="CO4" s="10">
        <v>18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5</v>
      </c>
      <c r="DH4" s="10">
        <v>0</v>
      </c>
      <c r="DI4" s="10">
        <v>221</v>
      </c>
      <c r="DJ4" s="10">
        <v>221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1</v>
      </c>
      <c r="DU4" s="10">
        <v>1</v>
      </c>
      <c r="DV4" s="10">
        <v>0</v>
      </c>
      <c r="DW4" s="10">
        <v>5</v>
      </c>
      <c r="DX4" s="10">
        <v>0</v>
      </c>
      <c r="DY4" s="10">
        <v>221</v>
      </c>
      <c r="DZ4" s="10">
        <v>221</v>
      </c>
      <c r="EA4" s="10">
        <v>0</v>
      </c>
      <c r="EB4" s="10">
        <v>28</v>
      </c>
      <c r="EC4" s="10">
        <v>28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18</v>
      </c>
      <c r="EK4" s="10">
        <v>18</v>
      </c>
      <c r="EL4" s="10">
        <v>0</v>
      </c>
      <c r="EM4" s="10">
        <v>221</v>
      </c>
      <c r="EN4" s="10">
        <v>44017</v>
      </c>
      <c r="EO4" s="10">
        <v>0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0</v>
      </c>
      <c r="FC4" s="10">
        <v>0</v>
      </c>
      <c r="FD4" s="10">
        <v>0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0</v>
      </c>
      <c r="FM4" s="10">
        <v>0</v>
      </c>
      <c r="FN4" s="10">
        <v>0</v>
      </c>
      <c r="FO4" s="10">
        <v>1</v>
      </c>
      <c r="FP4" s="10">
        <v>1</v>
      </c>
      <c r="FQ4" s="13">
        <v>40281.437037037038</v>
      </c>
      <c r="FR4" s="10">
        <v>0</v>
      </c>
    </row>
    <row r="5" spans="1:174" x14ac:dyDescent="0.2">
      <c r="A5" s="13" t="s">
        <v>1236</v>
      </c>
      <c r="B5" s="10">
        <v>178</v>
      </c>
      <c r="C5" s="10" t="s">
        <v>782</v>
      </c>
      <c r="D5" s="10" t="str">
        <f>VLOOKUP(Tabulka_Dotaz_z_MySQLDivadla_17[[#This Row],[Kraj]],Tabulka_Dotaz_z_SQL3[],3,TRUE)</f>
        <v>Hlavní město Praha</v>
      </c>
      <c r="E5" s="10" t="str">
        <f>VLOOKUP(Tabulka_Dotaz_z_MySQLDivadla_17[[#This Row],[StatID]],Tabulka_Dotaz_z_SqlDivadla[],7,FALSE)</f>
        <v>21</v>
      </c>
      <c r="F5" s="10" t="str">
        <f>VLOOKUP(Tabulka_Dotaz_z_MySQLDivadla_17[[#This Row],[kodZriz]],Tabulka_Dotaz_z_SQL[],8,TRUE)</f>
        <v>stati</v>
      </c>
      <c r="G5" s="10" t="s">
        <v>788</v>
      </c>
      <c r="H5" s="10">
        <v>2</v>
      </c>
      <c r="I5" s="10">
        <v>0</v>
      </c>
      <c r="J5" s="10" t="s">
        <v>271</v>
      </c>
      <c r="K5" s="10">
        <v>175</v>
      </c>
      <c r="L5" s="10" t="s">
        <v>272</v>
      </c>
      <c r="M5" s="10">
        <v>55</v>
      </c>
      <c r="N5" s="10" t="s">
        <v>163</v>
      </c>
      <c r="O5" s="10">
        <v>0</v>
      </c>
      <c r="P5" s="10" t="s">
        <v>163</v>
      </c>
      <c r="Q5" s="10">
        <v>0</v>
      </c>
      <c r="R5" s="10">
        <v>1</v>
      </c>
      <c r="S5" s="10">
        <v>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 t="str">
        <f>IF(Tabulka_Dotaz_z_MySQLDivadla_17[[#This Row],[f0115_1]]=1,"ANO","NE")</f>
        <v>NE</v>
      </c>
      <c r="AC5" s="10">
        <v>13.5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5.5</v>
      </c>
      <c r="AK5" s="10">
        <v>19</v>
      </c>
      <c r="AL5" s="10">
        <v>0</v>
      </c>
      <c r="AM5" s="10">
        <v>14.5</v>
      </c>
      <c r="AN5" s="10">
        <v>0</v>
      </c>
      <c r="AO5" s="10">
        <v>10.1</v>
      </c>
      <c r="AP5" s="10">
        <v>0</v>
      </c>
      <c r="AQ5" s="10">
        <v>2.7</v>
      </c>
      <c r="AR5" s="10">
        <v>0</v>
      </c>
      <c r="AS5" s="10">
        <v>46.3</v>
      </c>
      <c r="AT5" s="10">
        <v>0</v>
      </c>
      <c r="AU5" s="10">
        <v>21</v>
      </c>
      <c r="AV5" s="10">
        <v>7</v>
      </c>
      <c r="AW5" s="10">
        <v>229</v>
      </c>
      <c r="AX5" s="10">
        <v>210</v>
      </c>
      <c r="AY5" s="10">
        <v>2</v>
      </c>
      <c r="AZ5" s="10">
        <v>63</v>
      </c>
      <c r="BA5" s="10">
        <v>63</v>
      </c>
      <c r="BB5" s="10">
        <v>5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10">
        <v>0</v>
      </c>
      <c r="CX5" s="10">
        <v>0</v>
      </c>
      <c r="CY5" s="10">
        <v>1</v>
      </c>
      <c r="CZ5" s="10">
        <v>0</v>
      </c>
      <c r="DA5" s="10">
        <v>4</v>
      </c>
      <c r="DB5" s="10">
        <v>4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1</v>
      </c>
      <c r="DP5" s="10">
        <v>1</v>
      </c>
      <c r="DQ5" s="10">
        <v>1</v>
      </c>
      <c r="DR5" s="10">
        <v>1</v>
      </c>
      <c r="DS5" s="10">
        <v>0</v>
      </c>
      <c r="DT5" s="10">
        <v>6</v>
      </c>
      <c r="DU5" s="10">
        <v>6</v>
      </c>
      <c r="DV5" s="10">
        <v>0</v>
      </c>
      <c r="DW5" s="10">
        <v>23</v>
      </c>
      <c r="DX5" s="10">
        <v>8</v>
      </c>
      <c r="DY5" s="10">
        <v>234</v>
      </c>
      <c r="DZ5" s="10">
        <v>215</v>
      </c>
      <c r="EA5" s="10">
        <v>2</v>
      </c>
      <c r="EB5" s="10">
        <v>69</v>
      </c>
      <c r="EC5" s="10">
        <v>69</v>
      </c>
      <c r="ED5" s="10">
        <v>5</v>
      </c>
      <c r="EE5" s="10">
        <v>4</v>
      </c>
      <c r="EF5" s="10">
        <v>0</v>
      </c>
      <c r="EG5" s="10">
        <v>8</v>
      </c>
      <c r="EH5" s="10">
        <v>8</v>
      </c>
      <c r="EI5" s="10">
        <v>0</v>
      </c>
      <c r="EJ5" s="10">
        <v>0</v>
      </c>
      <c r="EK5" s="10">
        <v>0</v>
      </c>
      <c r="EL5" s="10">
        <v>0</v>
      </c>
      <c r="EM5" s="10">
        <v>218</v>
      </c>
      <c r="EN5" s="10">
        <v>28495</v>
      </c>
      <c r="EO5" s="10">
        <v>2</v>
      </c>
      <c r="EP5" s="10">
        <v>495</v>
      </c>
      <c r="EQ5" s="10">
        <v>1</v>
      </c>
      <c r="ER5" s="10">
        <v>201</v>
      </c>
      <c r="ES5" s="10">
        <v>1</v>
      </c>
      <c r="ET5" s="10">
        <v>110</v>
      </c>
      <c r="EU5" s="10">
        <v>1</v>
      </c>
      <c r="EV5" s="10">
        <v>140</v>
      </c>
      <c r="EW5" s="10">
        <v>3</v>
      </c>
      <c r="EX5" s="10">
        <v>622</v>
      </c>
      <c r="EY5" s="10">
        <v>0</v>
      </c>
      <c r="EZ5" s="10">
        <v>0</v>
      </c>
      <c r="FA5" s="10">
        <v>3</v>
      </c>
      <c r="FB5" s="10">
        <v>668</v>
      </c>
      <c r="FC5" s="10">
        <v>0</v>
      </c>
      <c r="FD5" s="10">
        <v>0</v>
      </c>
      <c r="FE5" s="10">
        <v>2</v>
      </c>
      <c r="FF5" s="10">
        <v>186</v>
      </c>
      <c r="FG5" s="10">
        <v>2</v>
      </c>
      <c r="FH5" s="10">
        <v>325</v>
      </c>
      <c r="FI5" s="10">
        <v>0</v>
      </c>
      <c r="FJ5" s="10">
        <v>0</v>
      </c>
      <c r="FK5" s="10">
        <v>0</v>
      </c>
      <c r="FL5" s="10">
        <v>0</v>
      </c>
      <c r="FM5" s="10">
        <v>1</v>
      </c>
      <c r="FN5" s="10">
        <v>89</v>
      </c>
      <c r="FO5" s="10">
        <v>1</v>
      </c>
      <c r="FP5" s="10">
        <v>1</v>
      </c>
      <c r="FQ5" s="13">
        <v>40284.38003472222</v>
      </c>
      <c r="FR5" s="10">
        <v>0</v>
      </c>
    </row>
    <row r="6" spans="1:174" x14ac:dyDescent="0.2">
      <c r="A6" s="13" t="s">
        <v>1183</v>
      </c>
      <c r="B6" s="10">
        <v>125</v>
      </c>
      <c r="C6" s="10" t="s">
        <v>782</v>
      </c>
      <c r="D6" s="10" t="str">
        <f>VLOOKUP(Tabulka_Dotaz_z_MySQLDivadla_17[[#This Row],[Kraj]],Tabulka_Dotaz_z_SQL3[],3,TRUE)</f>
        <v>Hlavní město Praha</v>
      </c>
      <c r="E6" s="10" t="str">
        <f>VLOOKUP(Tabulka_Dotaz_z_MySQLDivadla_17[[#This Row],[StatID]],Tabulka_Dotaz_z_SqlDivadla[],7,FALSE)</f>
        <v>21</v>
      </c>
      <c r="F6" s="10" t="str">
        <f>VLOOKUP(Tabulka_Dotaz_z_MySQLDivadla_17[[#This Row],[kodZriz]],Tabulka_Dotaz_z_SQL[],8,TRUE)</f>
        <v>stati</v>
      </c>
      <c r="G6" s="10" t="s">
        <v>788</v>
      </c>
      <c r="H6" s="10">
        <v>2</v>
      </c>
      <c r="I6" s="10">
        <v>0</v>
      </c>
      <c r="J6" s="10" t="s">
        <v>243</v>
      </c>
      <c r="K6" s="10">
        <v>172</v>
      </c>
      <c r="L6" s="10" t="s">
        <v>199</v>
      </c>
      <c r="M6" s="10">
        <v>120</v>
      </c>
      <c r="N6" s="10" t="s">
        <v>163</v>
      </c>
      <c r="O6" s="10">
        <v>0</v>
      </c>
      <c r="P6" s="10" t="s">
        <v>163</v>
      </c>
      <c r="Q6" s="10">
        <v>0</v>
      </c>
      <c r="R6" s="10">
        <v>2</v>
      </c>
      <c r="S6" s="10">
        <v>2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0" t="str">
        <f>IF(Tabulka_Dotaz_z_MySQLDivadla_17[[#This Row],[f0115_1]]=1,"ANO","NE")</f>
        <v>ANO</v>
      </c>
      <c r="AC6" s="10">
        <v>22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5</v>
      </c>
      <c r="AK6" s="10">
        <v>27</v>
      </c>
      <c r="AL6" s="10">
        <v>57</v>
      </c>
      <c r="AM6" s="10">
        <v>14</v>
      </c>
      <c r="AN6" s="10">
        <v>0</v>
      </c>
      <c r="AO6" s="10">
        <v>7</v>
      </c>
      <c r="AP6" s="10">
        <v>0</v>
      </c>
      <c r="AQ6" s="10">
        <v>5</v>
      </c>
      <c r="AR6" s="10">
        <v>18</v>
      </c>
      <c r="AS6" s="10">
        <v>53</v>
      </c>
      <c r="AT6" s="10">
        <v>75</v>
      </c>
      <c r="AU6" s="10">
        <v>17</v>
      </c>
      <c r="AV6" s="10">
        <v>2</v>
      </c>
      <c r="AW6" s="10">
        <v>214</v>
      </c>
      <c r="AX6" s="10">
        <v>195</v>
      </c>
      <c r="AY6" s="10">
        <v>0</v>
      </c>
      <c r="AZ6" s="10">
        <v>40</v>
      </c>
      <c r="BA6" s="10">
        <v>40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17</v>
      </c>
      <c r="DX6" s="10">
        <v>2</v>
      </c>
      <c r="DY6" s="10">
        <v>214</v>
      </c>
      <c r="DZ6" s="10">
        <v>195</v>
      </c>
      <c r="EA6" s="10">
        <v>0</v>
      </c>
      <c r="EB6" s="10">
        <v>40</v>
      </c>
      <c r="EC6" s="10">
        <v>40</v>
      </c>
      <c r="ED6" s="10">
        <v>0</v>
      </c>
      <c r="EE6" s="10">
        <v>5</v>
      </c>
      <c r="EF6" s="10">
        <v>1</v>
      </c>
      <c r="EG6" s="10">
        <v>61</v>
      </c>
      <c r="EH6" s="10">
        <v>53</v>
      </c>
      <c r="EI6" s="10">
        <v>0</v>
      </c>
      <c r="EJ6" s="10">
        <v>22</v>
      </c>
      <c r="EK6" s="10">
        <v>22</v>
      </c>
      <c r="EL6" s="10">
        <v>0</v>
      </c>
      <c r="EM6" s="10">
        <v>195</v>
      </c>
      <c r="EN6" s="10">
        <v>26026</v>
      </c>
      <c r="EO6" s="10">
        <v>2</v>
      </c>
      <c r="EP6" s="10">
        <v>800</v>
      </c>
      <c r="EQ6" s="10">
        <v>3</v>
      </c>
      <c r="ER6" s="10">
        <v>1200</v>
      </c>
      <c r="ES6" s="10">
        <v>1</v>
      </c>
      <c r="ET6" s="10">
        <v>400</v>
      </c>
      <c r="EU6" s="10">
        <v>1</v>
      </c>
      <c r="EV6" s="10">
        <v>400</v>
      </c>
      <c r="EW6" s="10">
        <v>3</v>
      </c>
      <c r="EX6" s="10">
        <v>1200</v>
      </c>
      <c r="EY6" s="10">
        <v>1</v>
      </c>
      <c r="EZ6" s="10">
        <v>400</v>
      </c>
      <c r="FA6" s="10">
        <v>2</v>
      </c>
      <c r="FB6" s="10">
        <v>800</v>
      </c>
      <c r="FC6" s="10">
        <v>0</v>
      </c>
      <c r="FD6" s="10">
        <v>0</v>
      </c>
      <c r="FE6" s="10">
        <v>0</v>
      </c>
      <c r="FF6" s="10">
        <v>0</v>
      </c>
      <c r="FG6" s="10">
        <v>1</v>
      </c>
      <c r="FH6" s="10">
        <v>400</v>
      </c>
      <c r="FI6" s="10">
        <v>1</v>
      </c>
      <c r="FJ6" s="10">
        <v>400</v>
      </c>
      <c r="FK6" s="10">
        <v>1</v>
      </c>
      <c r="FL6" s="10">
        <v>400</v>
      </c>
      <c r="FM6" s="10">
        <v>3</v>
      </c>
      <c r="FN6" s="10">
        <v>1200</v>
      </c>
      <c r="FO6" s="10">
        <v>1</v>
      </c>
      <c r="FP6" s="10">
        <v>1</v>
      </c>
      <c r="FQ6" s="13">
        <v>40301.47896990741</v>
      </c>
      <c r="FR6" s="10">
        <v>0</v>
      </c>
    </row>
    <row r="7" spans="1:174" x14ac:dyDescent="0.2">
      <c r="A7" s="13" t="s">
        <v>1098</v>
      </c>
      <c r="B7" s="10">
        <v>35</v>
      </c>
      <c r="C7" s="10" t="s">
        <v>782</v>
      </c>
      <c r="D7" s="10" t="str">
        <f>VLOOKUP(Tabulka_Dotaz_z_MySQLDivadla_17[[#This Row],[Kraj]],Tabulka_Dotaz_z_SQL3[],3,TRUE)</f>
        <v>Hlavní město Praha</v>
      </c>
      <c r="E7" s="10" t="str">
        <f>VLOOKUP(Tabulka_Dotaz_z_MySQLDivadla_17[[#This Row],[StatID]],Tabulka_Dotaz_z_SqlDivadla[],7,FALSE)</f>
        <v>21</v>
      </c>
      <c r="F7" s="10" t="str">
        <f>VLOOKUP(Tabulka_Dotaz_z_MySQLDivadla_17[[#This Row],[kodZriz]],Tabulka_Dotaz_z_SQL[],8,TRUE)</f>
        <v>stati</v>
      </c>
      <c r="G7" s="10" t="s">
        <v>802</v>
      </c>
      <c r="H7" s="10">
        <v>1</v>
      </c>
      <c r="I7" s="10">
        <v>0</v>
      </c>
      <c r="J7" s="10" t="s">
        <v>181</v>
      </c>
      <c r="K7" s="10">
        <v>483</v>
      </c>
      <c r="L7" s="10" t="s">
        <v>163</v>
      </c>
      <c r="M7" s="10">
        <v>0</v>
      </c>
      <c r="N7" s="10" t="s">
        <v>163</v>
      </c>
      <c r="O7" s="10">
        <v>0</v>
      </c>
      <c r="P7" s="10" t="s">
        <v>163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1</v>
      </c>
      <c r="AB7" s="10" t="str">
        <f>IF(Tabulka_Dotaz_z_MySQLDivadla_17[[#This Row],[f0115_1]]=1,"ANO","NE")</f>
        <v>ANO</v>
      </c>
      <c r="AC7" s="10">
        <v>18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7</v>
      </c>
      <c r="AK7" s="10">
        <v>25</v>
      </c>
      <c r="AL7" s="10">
        <v>27</v>
      </c>
      <c r="AM7" s="10">
        <v>24</v>
      </c>
      <c r="AN7" s="10">
        <v>0</v>
      </c>
      <c r="AO7" s="10">
        <v>13</v>
      </c>
      <c r="AP7" s="10">
        <v>0</v>
      </c>
      <c r="AQ7" s="10">
        <v>10</v>
      </c>
      <c r="AR7" s="10">
        <v>0</v>
      </c>
      <c r="AS7" s="10">
        <v>72</v>
      </c>
      <c r="AT7" s="10">
        <v>27</v>
      </c>
      <c r="AU7" s="10">
        <v>17</v>
      </c>
      <c r="AV7" s="10">
        <v>5</v>
      </c>
      <c r="AW7" s="10">
        <v>262</v>
      </c>
      <c r="AX7" s="10">
        <v>235</v>
      </c>
      <c r="AY7" s="10">
        <v>3</v>
      </c>
      <c r="AZ7" s="10">
        <v>74</v>
      </c>
      <c r="BA7" s="10">
        <v>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17</v>
      </c>
      <c r="DX7" s="10">
        <v>5</v>
      </c>
      <c r="DY7" s="10">
        <v>262</v>
      </c>
      <c r="DZ7" s="10">
        <v>235</v>
      </c>
      <c r="EA7" s="10">
        <v>3</v>
      </c>
      <c r="EB7" s="10">
        <v>74</v>
      </c>
      <c r="EC7" s="10">
        <v>74</v>
      </c>
      <c r="ED7" s="10">
        <v>0</v>
      </c>
      <c r="EE7" s="10">
        <v>8</v>
      </c>
      <c r="EF7" s="10">
        <v>1</v>
      </c>
      <c r="EG7" s="10">
        <v>63</v>
      </c>
      <c r="EH7" s="10">
        <v>62</v>
      </c>
      <c r="EI7" s="10">
        <v>0</v>
      </c>
      <c r="EJ7" s="10">
        <v>63</v>
      </c>
      <c r="EK7" s="10">
        <v>63</v>
      </c>
      <c r="EL7" s="10">
        <v>0</v>
      </c>
      <c r="EM7" s="10">
        <v>237</v>
      </c>
      <c r="EN7" s="10">
        <v>79760</v>
      </c>
      <c r="EO7" s="10">
        <v>4</v>
      </c>
      <c r="EP7" s="10">
        <v>1600</v>
      </c>
      <c r="EQ7" s="10">
        <v>0</v>
      </c>
      <c r="ER7" s="10">
        <v>0</v>
      </c>
      <c r="ES7" s="10">
        <v>2</v>
      </c>
      <c r="ET7" s="10">
        <v>800</v>
      </c>
      <c r="EU7" s="10">
        <v>0</v>
      </c>
      <c r="EV7" s="10">
        <v>0</v>
      </c>
      <c r="EW7" s="10">
        <v>2</v>
      </c>
      <c r="EX7" s="10">
        <v>800</v>
      </c>
      <c r="EY7" s="10">
        <v>1</v>
      </c>
      <c r="EZ7" s="10">
        <v>400</v>
      </c>
      <c r="FA7" s="10">
        <v>3</v>
      </c>
      <c r="FB7" s="10">
        <v>1200</v>
      </c>
      <c r="FC7" s="10">
        <v>4</v>
      </c>
      <c r="FD7" s="10">
        <v>1600</v>
      </c>
      <c r="FE7" s="10">
        <v>0</v>
      </c>
      <c r="FF7" s="10">
        <v>0</v>
      </c>
      <c r="FG7" s="10">
        <v>2</v>
      </c>
      <c r="FH7" s="10">
        <v>800</v>
      </c>
      <c r="FI7" s="10">
        <v>2</v>
      </c>
      <c r="FJ7" s="10">
        <v>800</v>
      </c>
      <c r="FK7" s="10">
        <v>2</v>
      </c>
      <c r="FL7" s="10">
        <v>800</v>
      </c>
      <c r="FM7" s="10">
        <v>3</v>
      </c>
      <c r="FN7" s="10">
        <v>1200</v>
      </c>
      <c r="FO7" s="10">
        <v>1</v>
      </c>
      <c r="FP7" s="10">
        <v>1</v>
      </c>
      <c r="FQ7" s="13">
        <v>40210.523854166669</v>
      </c>
      <c r="FR7" s="10">
        <v>0</v>
      </c>
    </row>
    <row r="8" spans="1:174" x14ac:dyDescent="0.2">
      <c r="A8" s="13" t="s">
        <v>1139</v>
      </c>
      <c r="B8" s="10">
        <v>81</v>
      </c>
      <c r="C8" s="10" t="s">
        <v>782</v>
      </c>
      <c r="D8" s="10" t="str">
        <f>VLOOKUP(Tabulka_Dotaz_z_MySQLDivadla_17[[#This Row],[Kraj]],Tabulka_Dotaz_z_SQL3[],3,TRUE)</f>
        <v>Hlavní město Praha</v>
      </c>
      <c r="E8" s="10" t="str">
        <f>VLOOKUP(Tabulka_Dotaz_z_MySQLDivadla_17[[#This Row],[StatID]],Tabulka_Dotaz_z_SqlDivadla[],7,FALSE)</f>
        <v>21</v>
      </c>
      <c r="F8" s="10" t="str">
        <f>VLOOKUP(Tabulka_Dotaz_z_MySQLDivadla_17[[#This Row],[kodZriz]],Tabulka_Dotaz_z_SQL[],8,TRUE)</f>
        <v>stati</v>
      </c>
      <c r="G8" s="10" t="s">
        <v>788</v>
      </c>
      <c r="H8" s="10">
        <v>2</v>
      </c>
      <c r="I8" s="10">
        <v>0</v>
      </c>
      <c r="J8" s="10" t="s">
        <v>217</v>
      </c>
      <c r="K8" s="10">
        <v>224</v>
      </c>
      <c r="L8" s="10" t="s">
        <v>218</v>
      </c>
      <c r="M8" s="10">
        <v>80</v>
      </c>
      <c r="N8" s="10" t="s">
        <v>163</v>
      </c>
      <c r="O8" s="10">
        <v>0</v>
      </c>
      <c r="P8" s="10" t="s">
        <v>163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1</v>
      </c>
      <c r="Z8" s="10">
        <v>0</v>
      </c>
      <c r="AA8" s="10">
        <v>0</v>
      </c>
      <c r="AB8" s="10" t="str">
        <f>IF(Tabulka_Dotaz_z_MySQLDivadla_17[[#This Row],[f0115_1]]=1,"ANO","NE")</f>
        <v>NE</v>
      </c>
      <c r="AC8" s="10">
        <v>17.2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4.5999999999999996</v>
      </c>
      <c r="AK8" s="10">
        <v>21.8</v>
      </c>
      <c r="AL8" s="10">
        <v>0</v>
      </c>
      <c r="AM8" s="10">
        <v>17.8</v>
      </c>
      <c r="AN8" s="10">
        <v>0</v>
      </c>
      <c r="AO8" s="10">
        <v>14.7</v>
      </c>
      <c r="AP8" s="10">
        <v>0</v>
      </c>
      <c r="AQ8" s="10">
        <v>3</v>
      </c>
      <c r="AR8" s="10">
        <v>0</v>
      </c>
      <c r="AS8" s="10">
        <v>57.3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  <c r="CP8" s="10">
        <v>0</v>
      </c>
      <c r="CQ8" s="10">
        <v>20</v>
      </c>
      <c r="CR8" s="10">
        <v>5</v>
      </c>
      <c r="CS8" s="10">
        <v>292</v>
      </c>
      <c r="CT8" s="10">
        <v>282</v>
      </c>
      <c r="CU8" s="10">
        <v>7</v>
      </c>
      <c r="CV8" s="10">
        <v>117</v>
      </c>
      <c r="CW8" s="10">
        <v>117</v>
      </c>
      <c r="CX8" s="10">
        <v>2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20</v>
      </c>
      <c r="DX8" s="10">
        <v>5</v>
      </c>
      <c r="DY8" s="10">
        <v>292</v>
      </c>
      <c r="DZ8" s="10">
        <v>282</v>
      </c>
      <c r="EA8" s="10">
        <v>7</v>
      </c>
      <c r="EB8" s="10">
        <v>117</v>
      </c>
      <c r="EC8" s="10">
        <v>117</v>
      </c>
      <c r="ED8" s="10">
        <v>2</v>
      </c>
      <c r="EE8" s="10">
        <v>20</v>
      </c>
      <c r="EF8" s="10">
        <v>5</v>
      </c>
      <c r="EG8" s="10">
        <v>292</v>
      </c>
      <c r="EH8" s="10">
        <v>282</v>
      </c>
      <c r="EI8" s="10">
        <v>7</v>
      </c>
      <c r="EJ8" s="10">
        <v>117</v>
      </c>
      <c r="EK8" s="10">
        <v>117</v>
      </c>
      <c r="EL8" s="10">
        <v>2</v>
      </c>
      <c r="EM8" s="10">
        <v>285</v>
      </c>
      <c r="EN8" s="10">
        <v>40335</v>
      </c>
      <c r="EO8" s="10">
        <v>1</v>
      </c>
      <c r="EP8" s="10">
        <v>200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2</v>
      </c>
      <c r="EZ8" s="10">
        <v>400</v>
      </c>
      <c r="FA8" s="10">
        <v>2</v>
      </c>
      <c r="FB8" s="10">
        <v>300</v>
      </c>
      <c r="FC8" s="10">
        <v>1</v>
      </c>
      <c r="FD8" s="10">
        <v>200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0</v>
      </c>
      <c r="FM8" s="10">
        <v>1</v>
      </c>
      <c r="FN8" s="10">
        <v>150</v>
      </c>
      <c r="FO8" s="10">
        <v>1</v>
      </c>
      <c r="FP8" s="10">
        <v>1</v>
      </c>
      <c r="FQ8" s="13">
        <v>40249.491469907407</v>
      </c>
      <c r="FR8" s="10">
        <v>0</v>
      </c>
    </row>
    <row r="9" spans="1:174" x14ac:dyDescent="0.2">
      <c r="A9" s="13" t="s">
        <v>1197</v>
      </c>
      <c r="B9" s="10">
        <v>139</v>
      </c>
      <c r="C9" s="10" t="s">
        <v>782</v>
      </c>
      <c r="D9" s="10" t="str">
        <f>VLOOKUP(Tabulka_Dotaz_z_MySQLDivadla_17[[#This Row],[Kraj]],Tabulka_Dotaz_z_SQL3[],3,TRUE)</f>
        <v>Hlavní město Praha</v>
      </c>
      <c r="E9" s="10" t="str">
        <f>VLOOKUP(Tabulka_Dotaz_z_MySQLDivadla_17[[#This Row],[StatID]],Tabulka_Dotaz_z_SqlDivadla[],7,FALSE)</f>
        <v>02</v>
      </c>
      <c r="F9" s="10" t="str">
        <f>VLOOKUP(Tabulka_Dotaz_z_MySQLDivadla_17[[#This Row],[kodZriz]],Tabulka_Dotaz_z_SQL[],8,TRUE)</f>
        <v>stati</v>
      </c>
      <c r="G9" s="10" t="s">
        <v>870</v>
      </c>
      <c r="H9" s="10">
        <v>2</v>
      </c>
      <c r="I9" s="10">
        <v>0</v>
      </c>
      <c r="J9" s="10" t="s">
        <v>252</v>
      </c>
      <c r="K9" s="10">
        <v>120</v>
      </c>
      <c r="L9" s="10" t="s">
        <v>253</v>
      </c>
      <c r="M9" s="10">
        <v>40</v>
      </c>
      <c r="N9" s="10" t="s">
        <v>163</v>
      </c>
      <c r="O9" s="10">
        <v>0</v>
      </c>
      <c r="P9" s="10" t="s">
        <v>163</v>
      </c>
      <c r="Q9" s="10">
        <v>0</v>
      </c>
      <c r="R9" s="10">
        <v>2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0">
        <v>0</v>
      </c>
      <c r="AA9" s="10">
        <v>0</v>
      </c>
      <c r="AB9" s="10" t="str">
        <f>IF(Tabulka_Dotaz_z_MySQLDivadla_17[[#This Row],[f0115_1]]=1,"ANO","NE")</f>
        <v>NE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3</v>
      </c>
      <c r="AM9" s="10">
        <v>9.5</v>
      </c>
      <c r="AN9" s="10">
        <v>0</v>
      </c>
      <c r="AO9" s="10">
        <v>3.6</v>
      </c>
      <c r="AP9" s="10">
        <v>0</v>
      </c>
      <c r="AQ9" s="10">
        <v>1.5</v>
      </c>
      <c r="AR9" s="10">
        <v>8</v>
      </c>
      <c r="AS9" s="10">
        <v>14.6</v>
      </c>
      <c r="AT9" s="10">
        <v>11</v>
      </c>
      <c r="AU9" s="10">
        <v>13</v>
      </c>
      <c r="AV9" s="10">
        <v>7</v>
      </c>
      <c r="AW9" s="10">
        <v>138</v>
      </c>
      <c r="AX9" s="10">
        <v>134</v>
      </c>
      <c r="AY9" s="10">
        <v>0</v>
      </c>
      <c r="AZ9" s="10">
        <v>11</v>
      </c>
      <c r="BA9" s="10">
        <v>6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  <c r="CP9" s="10">
        <v>0</v>
      </c>
      <c r="CQ9" s="10">
        <v>1</v>
      </c>
      <c r="CR9" s="10">
        <v>1</v>
      </c>
      <c r="CS9" s="10">
        <v>17</v>
      </c>
      <c r="CT9" s="10">
        <v>17</v>
      </c>
      <c r="CU9" s="10">
        <v>1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14</v>
      </c>
      <c r="DX9" s="10">
        <v>8</v>
      </c>
      <c r="DY9" s="10">
        <v>155</v>
      </c>
      <c r="DZ9" s="10">
        <v>151</v>
      </c>
      <c r="EA9" s="10">
        <v>1</v>
      </c>
      <c r="EB9" s="10">
        <v>11</v>
      </c>
      <c r="EC9" s="10">
        <v>6</v>
      </c>
      <c r="ED9" s="10">
        <v>0</v>
      </c>
      <c r="EE9" s="10">
        <v>1</v>
      </c>
      <c r="EF9" s="10">
        <v>1</v>
      </c>
      <c r="EG9" s="10">
        <v>17</v>
      </c>
      <c r="EH9" s="10">
        <v>17</v>
      </c>
      <c r="EI9" s="10">
        <v>1</v>
      </c>
      <c r="EJ9" s="10">
        <v>0</v>
      </c>
      <c r="EK9" s="10">
        <v>0</v>
      </c>
      <c r="EL9" s="10">
        <v>0</v>
      </c>
      <c r="EM9" s="10">
        <v>152</v>
      </c>
      <c r="EN9" s="10">
        <v>12816</v>
      </c>
      <c r="EO9" s="10">
        <v>0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0</v>
      </c>
      <c r="FB9" s="10">
        <v>0</v>
      </c>
      <c r="FC9" s="10">
        <v>0</v>
      </c>
      <c r="FD9" s="10">
        <v>0</v>
      </c>
      <c r="FE9" s="10">
        <v>0</v>
      </c>
      <c r="FF9" s="10">
        <v>0</v>
      </c>
      <c r="FG9" s="10">
        <v>2</v>
      </c>
      <c r="FH9" s="10">
        <v>486</v>
      </c>
      <c r="FI9" s="10">
        <v>0</v>
      </c>
      <c r="FJ9" s="10">
        <v>0</v>
      </c>
      <c r="FK9" s="10">
        <v>1</v>
      </c>
      <c r="FL9" s="10">
        <v>79</v>
      </c>
      <c r="FM9" s="10">
        <v>0</v>
      </c>
      <c r="FN9" s="10">
        <v>0</v>
      </c>
      <c r="FO9" s="10">
        <v>1</v>
      </c>
      <c r="FP9" s="10">
        <v>0</v>
      </c>
      <c r="FQ9" s="13">
        <v>40274.592291666668</v>
      </c>
      <c r="FR9" s="10">
        <v>0</v>
      </c>
    </row>
    <row r="10" spans="1:174" x14ac:dyDescent="0.2">
      <c r="A10" s="13" t="s">
        <v>1169</v>
      </c>
      <c r="B10" s="10">
        <v>111</v>
      </c>
      <c r="C10" s="10" t="s">
        <v>782</v>
      </c>
      <c r="D10" s="10" t="str">
        <f>VLOOKUP(Tabulka_Dotaz_z_MySQLDivadla_17[[#This Row],[Kraj]],Tabulka_Dotaz_z_SQL3[],3,TRUE)</f>
        <v>Hlavní město Praha</v>
      </c>
      <c r="E10" s="10" t="str">
        <f>VLOOKUP(Tabulka_Dotaz_z_MySQLDivadla_17[[#This Row],[StatID]],Tabulka_Dotaz_z_SqlDivadla[],7,FALSE)</f>
        <v>21</v>
      </c>
      <c r="F10" s="10" t="str">
        <f>VLOOKUP(Tabulka_Dotaz_z_MySQLDivadla_17[[#This Row],[kodZriz]],Tabulka_Dotaz_z_SQL[],8,TRUE)</f>
        <v>stati</v>
      </c>
      <c r="G10" s="10" t="s">
        <v>788</v>
      </c>
      <c r="H10" s="10">
        <v>3</v>
      </c>
      <c r="I10" s="10">
        <v>0</v>
      </c>
      <c r="J10" s="10" t="s">
        <v>231</v>
      </c>
      <c r="K10" s="10">
        <v>482</v>
      </c>
      <c r="L10" s="10" t="s">
        <v>232</v>
      </c>
      <c r="M10" s="10">
        <v>56</v>
      </c>
      <c r="N10" s="10" t="s">
        <v>233</v>
      </c>
      <c r="O10" s="10">
        <v>202</v>
      </c>
      <c r="P10" s="10" t="s">
        <v>163</v>
      </c>
      <c r="Q10" s="10">
        <v>0</v>
      </c>
      <c r="R10" s="10">
        <v>1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 t="str">
        <f>IF(Tabulka_Dotaz_z_MySQLDivadla_17[[#This Row],[f0115_1]]=1,"ANO","NE")</f>
        <v>NE</v>
      </c>
      <c r="AC10" s="10">
        <v>26.3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13.2</v>
      </c>
      <c r="AK10" s="10">
        <v>39.5</v>
      </c>
      <c r="AL10" s="10">
        <v>165</v>
      </c>
      <c r="AM10" s="10">
        <v>38.299999999999997</v>
      </c>
      <c r="AN10" s="10">
        <v>0</v>
      </c>
      <c r="AO10" s="10">
        <v>17.5</v>
      </c>
      <c r="AP10" s="10">
        <v>0</v>
      </c>
      <c r="AQ10" s="10">
        <v>23.7</v>
      </c>
      <c r="AR10" s="10">
        <v>36</v>
      </c>
      <c r="AS10" s="10">
        <v>119</v>
      </c>
      <c r="AT10" s="10">
        <v>201</v>
      </c>
      <c r="AU10" s="10">
        <v>35</v>
      </c>
      <c r="AV10" s="10">
        <v>8</v>
      </c>
      <c r="AW10" s="10">
        <v>500</v>
      </c>
      <c r="AX10" s="10">
        <v>457</v>
      </c>
      <c r="AY10" s="10">
        <v>2</v>
      </c>
      <c r="AZ10" s="10">
        <v>2</v>
      </c>
      <c r="BA10" s="10">
        <v>2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2</v>
      </c>
      <c r="BY10" s="10">
        <v>2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5</v>
      </c>
      <c r="CO10" s="10">
        <v>5</v>
      </c>
      <c r="CP10" s="10">
        <v>3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3</v>
      </c>
      <c r="DU10" s="10">
        <v>3</v>
      </c>
      <c r="DV10" s="10">
        <v>0</v>
      </c>
      <c r="DW10" s="10">
        <v>35</v>
      </c>
      <c r="DX10" s="10">
        <v>8</v>
      </c>
      <c r="DY10" s="10">
        <v>500</v>
      </c>
      <c r="DZ10" s="10">
        <v>457</v>
      </c>
      <c r="EA10" s="10">
        <v>2</v>
      </c>
      <c r="EB10" s="10">
        <v>12</v>
      </c>
      <c r="EC10" s="10">
        <v>12</v>
      </c>
      <c r="ED10" s="10">
        <v>3</v>
      </c>
      <c r="EE10" s="10">
        <v>1</v>
      </c>
      <c r="EF10" s="10">
        <v>0</v>
      </c>
      <c r="EG10" s="10">
        <v>10</v>
      </c>
      <c r="EH10" s="10">
        <v>10</v>
      </c>
      <c r="EI10" s="10">
        <v>0</v>
      </c>
      <c r="EJ10" s="10">
        <v>2</v>
      </c>
      <c r="EK10" s="10">
        <v>2</v>
      </c>
      <c r="EL10" s="10">
        <v>0</v>
      </c>
      <c r="EM10" s="10">
        <v>457</v>
      </c>
      <c r="EN10" s="10">
        <v>122389</v>
      </c>
      <c r="EO10" s="10">
        <v>7</v>
      </c>
      <c r="EP10" s="10">
        <v>2450</v>
      </c>
      <c r="EQ10" s="10">
        <v>5</v>
      </c>
      <c r="ER10" s="10">
        <v>1750</v>
      </c>
      <c r="ES10" s="10">
        <v>0</v>
      </c>
      <c r="ET10" s="10">
        <v>0</v>
      </c>
      <c r="EU10" s="10">
        <v>2</v>
      </c>
      <c r="EV10" s="10">
        <v>700</v>
      </c>
      <c r="EW10" s="10">
        <v>2</v>
      </c>
      <c r="EX10" s="10">
        <v>700</v>
      </c>
      <c r="EY10" s="10">
        <v>6</v>
      </c>
      <c r="EZ10" s="10">
        <v>2100</v>
      </c>
      <c r="FA10" s="10">
        <v>5</v>
      </c>
      <c r="FB10" s="10">
        <v>1750</v>
      </c>
      <c r="FC10" s="10">
        <v>2</v>
      </c>
      <c r="FD10" s="10">
        <v>700</v>
      </c>
      <c r="FE10" s="10">
        <v>3</v>
      </c>
      <c r="FF10" s="10">
        <v>1050</v>
      </c>
      <c r="FG10" s="10">
        <v>1</v>
      </c>
      <c r="FH10" s="10">
        <v>350</v>
      </c>
      <c r="FI10" s="10">
        <v>0</v>
      </c>
      <c r="FJ10" s="10">
        <v>0</v>
      </c>
      <c r="FK10" s="10">
        <v>1</v>
      </c>
      <c r="FL10" s="10">
        <v>350</v>
      </c>
      <c r="FM10" s="10">
        <v>9</v>
      </c>
      <c r="FN10" s="10">
        <v>3150</v>
      </c>
      <c r="FO10" s="10">
        <v>1</v>
      </c>
      <c r="FP10" s="10">
        <v>1</v>
      </c>
      <c r="FQ10" s="13">
        <v>40262.597824074073</v>
      </c>
      <c r="FR10" s="10">
        <v>0</v>
      </c>
    </row>
    <row r="11" spans="1:174" x14ac:dyDescent="0.2">
      <c r="A11" s="13" t="s">
        <v>1220</v>
      </c>
      <c r="B11" s="10">
        <v>162</v>
      </c>
      <c r="C11" s="10" t="s">
        <v>782</v>
      </c>
      <c r="D11" s="10" t="str">
        <f>VLOOKUP(Tabulka_Dotaz_z_MySQLDivadla_17[[#This Row],[Kraj]],Tabulka_Dotaz_z_SQL3[],3,TRUE)</f>
        <v>Hlavní město Praha</v>
      </c>
      <c r="E11" s="10" t="str">
        <f>VLOOKUP(Tabulka_Dotaz_z_MySQLDivadla_17[[#This Row],[StatID]],Tabulka_Dotaz_z_SqlDivadla[],7,FALSE)</f>
        <v>71</v>
      </c>
      <c r="F11" s="10" t="str">
        <f>VLOOKUP(Tabulka_Dotaz_z_MySQLDivadla_17[[#This Row],[kodZriz]],Tabulka_Dotaz_z_SQL[],8,TRUE)</f>
        <v>crkve</v>
      </c>
      <c r="G11" s="10" t="s">
        <v>886</v>
      </c>
      <c r="H11" s="10">
        <v>1</v>
      </c>
      <c r="I11" s="10">
        <v>0</v>
      </c>
      <c r="J11" s="10" t="s">
        <v>214</v>
      </c>
      <c r="K11" s="10">
        <v>55</v>
      </c>
      <c r="L11" s="10" t="s">
        <v>163</v>
      </c>
      <c r="M11" s="10">
        <v>0</v>
      </c>
      <c r="N11" s="10" t="s">
        <v>163</v>
      </c>
      <c r="O11" s="10">
        <v>0</v>
      </c>
      <c r="P11" s="10" t="s">
        <v>163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1</v>
      </c>
      <c r="AB11" s="10" t="str">
        <f>IF(Tabulka_Dotaz_z_MySQLDivadla_17[[#This Row],[f0115_1]]=1,"ANO","NE")</f>
        <v>ANO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16</v>
      </c>
      <c r="AM11" s="10">
        <v>1</v>
      </c>
      <c r="AN11" s="10">
        <v>0</v>
      </c>
      <c r="AO11" s="10">
        <v>0</v>
      </c>
      <c r="AP11" s="10">
        <v>0</v>
      </c>
      <c r="AQ11" s="10">
        <v>0</v>
      </c>
      <c r="AR11" s="10">
        <v>9</v>
      </c>
      <c r="AS11" s="10">
        <v>1</v>
      </c>
      <c r="AT11" s="10">
        <v>25</v>
      </c>
      <c r="AU11" s="10">
        <v>9</v>
      </c>
      <c r="AV11" s="10">
        <v>5</v>
      </c>
      <c r="AW11" s="10">
        <v>63</v>
      </c>
      <c r="AX11" s="10">
        <v>61</v>
      </c>
      <c r="AY11" s="10">
        <v>0</v>
      </c>
      <c r="AZ11" s="10">
        <v>72</v>
      </c>
      <c r="BA11" s="10">
        <v>72</v>
      </c>
      <c r="BB11" s="10">
        <v>27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9</v>
      </c>
      <c r="DX11" s="10">
        <v>5</v>
      </c>
      <c r="DY11" s="10">
        <v>63</v>
      </c>
      <c r="DZ11" s="10">
        <v>61</v>
      </c>
      <c r="EA11" s="10">
        <v>0</v>
      </c>
      <c r="EB11" s="10">
        <v>72</v>
      </c>
      <c r="EC11" s="10">
        <v>72</v>
      </c>
      <c r="ED11" s="10">
        <v>27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61</v>
      </c>
      <c r="EN11" s="10">
        <v>2875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1</v>
      </c>
      <c r="FJ11" s="10">
        <v>70</v>
      </c>
      <c r="FK11" s="10">
        <v>0</v>
      </c>
      <c r="FL11" s="10">
        <v>0</v>
      </c>
      <c r="FM11" s="10">
        <v>1</v>
      </c>
      <c r="FN11" s="10">
        <v>70</v>
      </c>
      <c r="FO11" s="10">
        <v>1</v>
      </c>
      <c r="FP11" s="10">
        <v>1</v>
      </c>
      <c r="FQ11" s="13">
        <v>40281.359872685185</v>
      </c>
      <c r="FR11" s="10">
        <v>0</v>
      </c>
    </row>
    <row r="12" spans="1:174" x14ac:dyDescent="0.2">
      <c r="A12" s="13" t="s">
        <v>1165</v>
      </c>
      <c r="B12" s="10">
        <v>107</v>
      </c>
      <c r="C12" s="10" t="s">
        <v>782</v>
      </c>
      <c r="D12" s="10" t="str">
        <f>VLOOKUP(Tabulka_Dotaz_z_MySQLDivadla_17[[#This Row],[Kraj]],Tabulka_Dotaz_z_SQL3[],3,TRUE)</f>
        <v>Hlavní město Praha</v>
      </c>
      <c r="E12" s="10" t="str">
        <f>VLOOKUP(Tabulka_Dotaz_z_MySQLDivadla_17[[#This Row],[StatID]],Tabulka_Dotaz_z_SqlDivadla[],7,FALSE)</f>
        <v>50</v>
      </c>
      <c r="F12" s="10" t="str">
        <f>VLOOKUP(Tabulka_Dotaz_z_MySQLDivadla_17[[#This Row],[kodZriz]],Tabulka_Dotaz_z_SQL[],8,TRUE)</f>
        <v>podnk</v>
      </c>
      <c r="G12" s="10" t="s">
        <v>850</v>
      </c>
      <c r="H12" s="10">
        <v>2</v>
      </c>
      <c r="I12" s="10">
        <v>0</v>
      </c>
      <c r="J12" s="10" t="s">
        <v>228</v>
      </c>
      <c r="K12" s="10">
        <v>600</v>
      </c>
      <c r="L12" s="10" t="s">
        <v>229</v>
      </c>
      <c r="M12" s="10">
        <v>600</v>
      </c>
      <c r="N12" s="10" t="s">
        <v>163</v>
      </c>
      <c r="O12" s="10">
        <v>0</v>
      </c>
      <c r="P12" s="10" t="s">
        <v>163</v>
      </c>
      <c r="Q12" s="10">
        <v>0</v>
      </c>
      <c r="R12" s="10">
        <v>1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1</v>
      </c>
      <c r="AB12" s="10" t="str">
        <f>IF(Tabulka_Dotaz_z_MySQLDivadla_17[[#This Row],[f0115_1]]=1,"ANO","NE")</f>
        <v>ANO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5</v>
      </c>
      <c r="AP12" s="10">
        <v>0</v>
      </c>
      <c r="AQ12" s="10">
        <v>0</v>
      </c>
      <c r="AR12" s="10">
        <v>0</v>
      </c>
      <c r="AS12" s="10">
        <v>5</v>
      </c>
      <c r="AT12" s="10">
        <v>0</v>
      </c>
      <c r="AU12" s="10">
        <v>11</v>
      </c>
      <c r="AV12" s="10">
        <v>6</v>
      </c>
      <c r="AW12" s="10">
        <v>130</v>
      </c>
      <c r="AX12" s="10">
        <v>90</v>
      </c>
      <c r="AY12" s="10">
        <v>30</v>
      </c>
      <c r="AZ12" s="10">
        <v>32</v>
      </c>
      <c r="BA12" s="10">
        <v>32</v>
      </c>
      <c r="BB12" s="10">
        <v>29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11</v>
      </c>
      <c r="DX12" s="10">
        <v>6</v>
      </c>
      <c r="DY12" s="10">
        <v>130</v>
      </c>
      <c r="DZ12" s="10">
        <v>90</v>
      </c>
      <c r="EA12" s="10">
        <v>30</v>
      </c>
      <c r="EB12" s="10">
        <v>32</v>
      </c>
      <c r="EC12" s="10">
        <v>32</v>
      </c>
      <c r="ED12" s="10">
        <v>29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94</v>
      </c>
      <c r="EN12" s="10">
        <v>42360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25</v>
      </c>
      <c r="FH12" s="10">
        <v>15200</v>
      </c>
      <c r="FI12" s="10">
        <v>0</v>
      </c>
      <c r="FJ12" s="10">
        <v>0</v>
      </c>
      <c r="FK12" s="10">
        <v>0</v>
      </c>
      <c r="FL12" s="10">
        <v>0</v>
      </c>
      <c r="FM12" s="10">
        <v>11</v>
      </c>
      <c r="FN12" s="10">
        <v>6010</v>
      </c>
      <c r="FO12" s="10">
        <v>1</v>
      </c>
      <c r="FP12" s="10">
        <v>0</v>
      </c>
      <c r="FQ12" s="13">
        <v>40330.610798611109</v>
      </c>
      <c r="FR12" s="10">
        <v>0</v>
      </c>
    </row>
    <row r="13" spans="1:174" x14ac:dyDescent="0.2">
      <c r="A13" s="13" t="s">
        <v>1190</v>
      </c>
      <c r="B13" s="10">
        <v>132</v>
      </c>
      <c r="C13" s="10" t="s">
        <v>782</v>
      </c>
      <c r="D13" s="10" t="str">
        <f>VLOOKUP(Tabulka_Dotaz_z_MySQLDivadla_17[[#This Row],[Kraj]],Tabulka_Dotaz_z_SQL3[],3,TRUE)</f>
        <v>Hlavní město Praha</v>
      </c>
      <c r="E13" s="10" t="str">
        <f>VLOOKUP(Tabulka_Dotaz_z_MySQLDivadla_17[[#This Row],[StatID]],Tabulka_Dotaz_z_SqlDivadla[],7,FALSE)</f>
        <v>70</v>
      </c>
      <c r="F13" s="10" t="str">
        <f>VLOOKUP(Tabulka_Dotaz_z_MySQLDivadla_17[[#This Row],[kodZriz]],Tabulka_Dotaz_z_SQL[],8,TRUE)</f>
        <v>crkve</v>
      </c>
      <c r="G13" s="10" t="s">
        <v>864</v>
      </c>
      <c r="H13" s="10">
        <v>1</v>
      </c>
      <c r="I13" s="10">
        <v>0</v>
      </c>
      <c r="J13" s="10" t="s">
        <v>247</v>
      </c>
      <c r="K13" s="10">
        <v>180</v>
      </c>
      <c r="L13" s="10" t="s">
        <v>163</v>
      </c>
      <c r="M13" s="10">
        <v>0</v>
      </c>
      <c r="N13" s="10" t="s">
        <v>163</v>
      </c>
      <c r="O13" s="10">
        <v>0</v>
      </c>
      <c r="P13" s="10" t="s">
        <v>163</v>
      </c>
      <c r="Q13" s="10">
        <v>0</v>
      </c>
      <c r="R13" s="10">
        <v>1</v>
      </c>
      <c r="S13" s="10">
        <v>1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</v>
      </c>
      <c r="AB13" s="10" t="str">
        <f>IF(Tabulka_Dotaz_z_MySQLDivadla_17[[#This Row],[f0115_1]]=1,"ANO","NE")</f>
        <v>ANO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40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15</v>
      </c>
      <c r="AS13" s="10">
        <v>0</v>
      </c>
      <c r="AT13" s="10">
        <v>55</v>
      </c>
      <c r="AU13" s="10">
        <v>4</v>
      </c>
      <c r="AV13" s="10">
        <v>0</v>
      </c>
      <c r="AW13" s="10">
        <v>47</v>
      </c>
      <c r="AX13" s="10">
        <v>39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4</v>
      </c>
      <c r="DX13" s="10">
        <v>0</v>
      </c>
      <c r="DY13" s="10">
        <v>47</v>
      </c>
      <c r="DZ13" s="10">
        <v>39</v>
      </c>
      <c r="EA13" s="10">
        <v>0</v>
      </c>
      <c r="EB13" s="10">
        <v>0</v>
      </c>
      <c r="EC13" s="10">
        <v>0</v>
      </c>
      <c r="ED13" s="10">
        <v>0</v>
      </c>
      <c r="EE13" s="10">
        <v>4</v>
      </c>
      <c r="EF13" s="10">
        <v>0</v>
      </c>
      <c r="EG13" s="10">
        <v>27</v>
      </c>
      <c r="EH13" s="10">
        <v>19</v>
      </c>
      <c r="EI13" s="10">
        <v>0</v>
      </c>
      <c r="EJ13" s="10">
        <v>0</v>
      </c>
      <c r="EK13" s="10">
        <v>0</v>
      </c>
      <c r="EL13" s="10">
        <v>0</v>
      </c>
      <c r="EM13" s="10">
        <v>39</v>
      </c>
      <c r="EN13" s="10">
        <v>4550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8</v>
      </c>
      <c r="FB13" s="10">
        <v>850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1</v>
      </c>
      <c r="FP13" s="10">
        <v>1</v>
      </c>
      <c r="FQ13" s="13">
        <v>40301.577534722222</v>
      </c>
      <c r="FR13" s="10">
        <v>0</v>
      </c>
    </row>
    <row r="14" spans="1:174" x14ac:dyDescent="0.2">
      <c r="A14" s="13" t="s">
        <v>1251</v>
      </c>
      <c r="B14" s="10">
        <v>193</v>
      </c>
      <c r="C14" s="10" t="s">
        <v>782</v>
      </c>
      <c r="D14" s="10" t="str">
        <f>VLOOKUP(Tabulka_Dotaz_z_MySQLDivadla_17[[#This Row],[Kraj]],Tabulka_Dotaz_z_SQL3[],3,TRUE)</f>
        <v>Hlavní město Praha</v>
      </c>
      <c r="E14" s="10" t="str">
        <f>VLOOKUP(Tabulka_Dotaz_z_MySQLDivadla_17[[#This Row],[StatID]],Tabulka_Dotaz_z_SqlDivadla[],7,FALSE)</f>
        <v>60</v>
      </c>
      <c r="F14" s="10" t="str">
        <f>VLOOKUP(Tabulka_Dotaz_z_MySQLDivadla_17[[#This Row],[kodZriz]],Tabulka_Dotaz_z_SQL[],8,TRUE)</f>
        <v>podnk</v>
      </c>
      <c r="G14" s="10" t="s">
        <v>902</v>
      </c>
      <c r="H14" s="10">
        <v>0</v>
      </c>
      <c r="I14" s="10">
        <v>0</v>
      </c>
      <c r="J14" s="10" t="s">
        <v>163</v>
      </c>
      <c r="K14" s="10">
        <v>0</v>
      </c>
      <c r="L14" s="10" t="s">
        <v>163</v>
      </c>
      <c r="M14" s="10">
        <v>0</v>
      </c>
      <c r="N14" s="10" t="s">
        <v>163</v>
      </c>
      <c r="O14" s="10">
        <v>0</v>
      </c>
      <c r="P14" s="10" t="s">
        <v>163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</v>
      </c>
      <c r="AB14" s="10" t="str">
        <f>IF(Tabulka_Dotaz_z_MySQLDivadla_17[[#This Row],[f0115_1]]=1,"ANO","NE")</f>
        <v>ANO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13</v>
      </c>
      <c r="AV14" s="10">
        <v>1</v>
      </c>
      <c r="AW14" s="10">
        <v>179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13</v>
      </c>
      <c r="DX14" s="10">
        <v>1</v>
      </c>
      <c r="DY14" s="10">
        <v>179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50</v>
      </c>
      <c r="EN14" s="10">
        <v>20000</v>
      </c>
      <c r="EO14" s="10">
        <v>20</v>
      </c>
      <c r="EP14" s="10">
        <v>8000</v>
      </c>
      <c r="EQ14" s="10">
        <v>10</v>
      </c>
      <c r="ER14" s="10">
        <v>4000</v>
      </c>
      <c r="ES14" s="10">
        <v>15</v>
      </c>
      <c r="ET14" s="10">
        <v>6000</v>
      </c>
      <c r="EU14" s="10">
        <v>30</v>
      </c>
      <c r="EV14" s="10">
        <v>12000</v>
      </c>
      <c r="EW14" s="10">
        <v>25</v>
      </c>
      <c r="EX14" s="10">
        <v>10000</v>
      </c>
      <c r="EY14" s="10">
        <v>29</v>
      </c>
      <c r="EZ14" s="10">
        <v>11200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1</v>
      </c>
      <c r="FP14" s="10">
        <v>1</v>
      </c>
      <c r="FQ14" s="13">
        <v>40302.390416666669</v>
      </c>
      <c r="FR14" s="10">
        <v>0</v>
      </c>
    </row>
    <row r="15" spans="1:174" x14ac:dyDescent="0.2">
      <c r="A15" s="13" t="s">
        <v>1192</v>
      </c>
      <c r="B15" s="10">
        <v>134</v>
      </c>
      <c r="C15" s="10" t="s">
        <v>782</v>
      </c>
      <c r="D15" s="10" t="str">
        <f>VLOOKUP(Tabulka_Dotaz_z_MySQLDivadla_17[[#This Row],[Kraj]],Tabulka_Dotaz_z_SQL3[],3,TRUE)</f>
        <v>Hlavní město Praha</v>
      </c>
      <c r="E15" s="10" t="str">
        <f>VLOOKUP(Tabulka_Dotaz_z_MySQLDivadla_17[[#This Row],[StatID]],Tabulka_Dotaz_z_SqlDivadla[],7,FALSE)</f>
        <v>60</v>
      </c>
      <c r="F15" s="10" t="str">
        <f>VLOOKUP(Tabulka_Dotaz_z_MySQLDivadla_17[[#This Row],[kodZriz]],Tabulka_Dotaz_z_SQL[],8,TRUE)</f>
        <v>podnk</v>
      </c>
      <c r="G15" s="10" t="s">
        <v>866</v>
      </c>
      <c r="H15" s="10">
        <v>1</v>
      </c>
      <c r="I15" s="10">
        <v>0</v>
      </c>
      <c r="J15" s="10" t="s">
        <v>249</v>
      </c>
      <c r="K15" s="10">
        <v>74</v>
      </c>
      <c r="L15" s="10" t="s">
        <v>163</v>
      </c>
      <c r="M15" s="10">
        <v>0</v>
      </c>
      <c r="N15" s="10" t="s">
        <v>163</v>
      </c>
      <c r="O15" s="10">
        <v>0</v>
      </c>
      <c r="P15" s="10" t="s">
        <v>163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>
        <v>0</v>
      </c>
      <c r="AB15" s="10" t="str">
        <f>IF(Tabulka_Dotaz_z_MySQLDivadla_17[[#This Row],[f0115_1]]=1,"ANO","NE")</f>
        <v>NE</v>
      </c>
      <c r="AC15" s="10">
        <v>8</v>
      </c>
      <c r="AD15" s="10">
        <v>8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16</v>
      </c>
      <c r="AL15" s="10">
        <v>0</v>
      </c>
      <c r="AM15" s="10">
        <v>4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20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1</v>
      </c>
      <c r="DP15" s="10">
        <v>0</v>
      </c>
      <c r="DQ15" s="10">
        <v>221</v>
      </c>
      <c r="DR15" s="10">
        <v>221</v>
      </c>
      <c r="DS15" s="10">
        <v>0</v>
      </c>
      <c r="DT15" s="10">
        <v>0</v>
      </c>
      <c r="DU15" s="10">
        <v>0</v>
      </c>
      <c r="DV15" s="10">
        <v>0</v>
      </c>
      <c r="DW15" s="10">
        <v>1</v>
      </c>
      <c r="DX15" s="10">
        <v>0</v>
      </c>
      <c r="DY15" s="10">
        <v>221</v>
      </c>
      <c r="DZ15" s="10">
        <v>221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221</v>
      </c>
      <c r="EN15" s="10">
        <v>6507</v>
      </c>
      <c r="EO15" s="10">
        <v>0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0</v>
      </c>
      <c r="FO15" s="10">
        <v>1</v>
      </c>
      <c r="FP15" s="10">
        <v>0</v>
      </c>
      <c r="FQ15" s="13">
        <v>40269.661747685182</v>
      </c>
      <c r="FR15" s="10">
        <v>0</v>
      </c>
    </row>
    <row r="16" spans="1:174" x14ac:dyDescent="0.2">
      <c r="A16" s="13" t="s">
        <v>1258</v>
      </c>
      <c r="B16" s="10">
        <v>200</v>
      </c>
      <c r="C16" s="10" t="s">
        <v>782</v>
      </c>
      <c r="D16" s="10" t="str">
        <f>VLOOKUP(Tabulka_Dotaz_z_MySQLDivadla_17[[#This Row],[Kraj]],Tabulka_Dotaz_z_SQL3[],3,TRUE)</f>
        <v>Hlavní město Praha</v>
      </c>
      <c r="E16" s="10" t="str">
        <f>VLOOKUP(Tabulka_Dotaz_z_MySQLDivadla_17[[#This Row],[StatID]],Tabulka_Dotaz_z_SqlDivadla[],7,FALSE)</f>
        <v>60</v>
      </c>
      <c r="F16" s="10" t="str">
        <f>VLOOKUP(Tabulka_Dotaz_z_MySQLDivadla_17[[#This Row],[kodZriz]],Tabulka_Dotaz_z_SQL[],8,TRUE)</f>
        <v>podnk</v>
      </c>
      <c r="G16" s="10" t="s">
        <v>908</v>
      </c>
      <c r="H16" s="10">
        <v>1</v>
      </c>
      <c r="I16" s="10">
        <v>0</v>
      </c>
      <c r="J16" s="10" t="s">
        <v>285</v>
      </c>
      <c r="K16" s="10">
        <v>319</v>
      </c>
      <c r="L16" s="10" t="s">
        <v>163</v>
      </c>
      <c r="M16" s="10">
        <v>0</v>
      </c>
      <c r="N16" s="10" t="s">
        <v>163</v>
      </c>
      <c r="O16" s="10">
        <v>0</v>
      </c>
      <c r="P16" s="10" t="s">
        <v>163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1</v>
      </c>
      <c r="AB16" s="10" t="str">
        <f>IF(Tabulka_Dotaz_z_MySQLDivadla_17[[#This Row],[f0115_1]]=1,"ANO","NE")</f>
        <v>ANO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10</v>
      </c>
      <c r="AN16" s="10">
        <v>0</v>
      </c>
      <c r="AO16" s="10">
        <v>7</v>
      </c>
      <c r="AP16" s="10">
        <v>0</v>
      </c>
      <c r="AQ16" s="10">
        <v>1</v>
      </c>
      <c r="AR16" s="10">
        <v>0</v>
      </c>
      <c r="AS16" s="10">
        <v>18</v>
      </c>
      <c r="AT16" s="10">
        <v>0</v>
      </c>
      <c r="AU16" s="10">
        <v>16</v>
      </c>
      <c r="AV16" s="10">
        <v>1</v>
      </c>
      <c r="AW16" s="10">
        <v>346</v>
      </c>
      <c r="AX16" s="10">
        <v>301</v>
      </c>
      <c r="AY16" s="10">
        <v>0</v>
      </c>
      <c r="AZ16" s="10">
        <v>61</v>
      </c>
      <c r="BA16" s="10">
        <v>61</v>
      </c>
      <c r="BB16" s="10">
        <v>10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1</v>
      </c>
      <c r="BT16" s="10">
        <v>0</v>
      </c>
      <c r="BU16" s="10">
        <v>15</v>
      </c>
      <c r="BV16" s="10">
        <v>15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22</v>
      </c>
      <c r="DU16" s="10">
        <v>22</v>
      </c>
      <c r="DV16" s="10">
        <v>0</v>
      </c>
      <c r="DW16" s="10">
        <v>17</v>
      </c>
      <c r="DX16" s="10">
        <v>1</v>
      </c>
      <c r="DY16" s="10">
        <v>361</v>
      </c>
      <c r="DZ16" s="10">
        <v>316</v>
      </c>
      <c r="EA16" s="10">
        <v>0</v>
      </c>
      <c r="EB16" s="10">
        <v>83</v>
      </c>
      <c r="EC16" s="10">
        <v>83</v>
      </c>
      <c r="ED16" s="10">
        <v>10</v>
      </c>
      <c r="EE16" s="10">
        <v>1</v>
      </c>
      <c r="EF16" s="10">
        <v>0</v>
      </c>
      <c r="EG16" s="10">
        <v>26</v>
      </c>
      <c r="EH16" s="10">
        <v>26</v>
      </c>
      <c r="EI16" s="10">
        <v>0</v>
      </c>
      <c r="EJ16" s="10">
        <v>9</v>
      </c>
      <c r="EK16" s="10">
        <v>9</v>
      </c>
      <c r="EL16" s="10">
        <v>0</v>
      </c>
      <c r="EM16" s="10">
        <v>316</v>
      </c>
      <c r="EN16" s="10">
        <v>86924</v>
      </c>
      <c r="EO16" s="10">
        <v>8</v>
      </c>
      <c r="EP16" s="10">
        <v>2000</v>
      </c>
      <c r="EQ16" s="10">
        <v>6</v>
      </c>
      <c r="ER16" s="10">
        <v>1500</v>
      </c>
      <c r="ES16" s="10">
        <v>6</v>
      </c>
      <c r="ET16" s="10">
        <v>1500</v>
      </c>
      <c r="EU16" s="10">
        <v>3</v>
      </c>
      <c r="EV16" s="10">
        <v>750</v>
      </c>
      <c r="EW16" s="10">
        <v>5</v>
      </c>
      <c r="EX16" s="10">
        <v>1250</v>
      </c>
      <c r="EY16" s="10">
        <v>6</v>
      </c>
      <c r="EZ16" s="10">
        <v>1500</v>
      </c>
      <c r="FA16" s="10">
        <v>0</v>
      </c>
      <c r="FB16" s="10">
        <v>0</v>
      </c>
      <c r="FC16" s="10">
        <v>5</v>
      </c>
      <c r="FD16" s="10">
        <v>1250</v>
      </c>
      <c r="FE16" s="10">
        <v>0</v>
      </c>
      <c r="FF16" s="10">
        <v>0</v>
      </c>
      <c r="FG16" s="10">
        <v>2</v>
      </c>
      <c r="FH16" s="10">
        <v>500</v>
      </c>
      <c r="FI16" s="10">
        <v>2</v>
      </c>
      <c r="FJ16" s="10">
        <v>500</v>
      </c>
      <c r="FK16" s="10">
        <v>2</v>
      </c>
      <c r="FL16" s="10">
        <v>500</v>
      </c>
      <c r="FM16" s="10">
        <v>0</v>
      </c>
      <c r="FN16" s="10">
        <v>0</v>
      </c>
      <c r="FO16" s="10">
        <v>1</v>
      </c>
      <c r="FP16" s="10">
        <v>0</v>
      </c>
      <c r="FQ16" s="13">
        <v>40302.397372685184</v>
      </c>
      <c r="FR16" s="10">
        <v>0</v>
      </c>
    </row>
    <row r="17" spans="1:174" x14ac:dyDescent="0.2">
      <c r="A17" s="13" t="s">
        <v>1195</v>
      </c>
      <c r="B17" s="10">
        <v>137</v>
      </c>
      <c r="C17" s="10" t="s">
        <v>782</v>
      </c>
      <c r="D17" s="10" t="str">
        <f>VLOOKUP(Tabulka_Dotaz_z_MySQLDivadla_17[[#This Row],[Kraj]],Tabulka_Dotaz_z_SQL3[],3,TRUE)</f>
        <v>Hlavní město Praha</v>
      </c>
      <c r="E17" s="10" t="str">
        <f>VLOOKUP(Tabulka_Dotaz_z_MySQLDivadla_17[[#This Row],[StatID]],Tabulka_Dotaz_z_SqlDivadla[],7,FALSE)</f>
        <v>60</v>
      </c>
      <c r="F17" s="10" t="str">
        <f>VLOOKUP(Tabulka_Dotaz_z_MySQLDivadla_17[[#This Row],[kodZriz]],Tabulka_Dotaz_z_SQL[],8,TRUE)</f>
        <v>podnk</v>
      </c>
      <c r="G17" s="10" t="s">
        <v>868</v>
      </c>
      <c r="H17" s="10">
        <v>0</v>
      </c>
      <c r="I17" s="10">
        <v>0</v>
      </c>
      <c r="J17" s="10" t="s">
        <v>163</v>
      </c>
      <c r="K17" s="10">
        <v>0</v>
      </c>
      <c r="L17" s="10" t="s">
        <v>163</v>
      </c>
      <c r="M17" s="10">
        <v>0</v>
      </c>
      <c r="N17" s="10" t="s">
        <v>163</v>
      </c>
      <c r="O17" s="10">
        <v>0</v>
      </c>
      <c r="P17" s="10" t="s">
        <v>163</v>
      </c>
      <c r="Q17" s="10">
        <v>0</v>
      </c>
      <c r="R17" s="10">
        <v>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>
        <v>1</v>
      </c>
      <c r="AB17" s="10" t="str">
        <f>IF(Tabulka_Dotaz_z_MySQLDivadla_17[[#This Row],[f0115_1]]=1,"ANO","NE")</f>
        <v>ANO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2</v>
      </c>
      <c r="DP17" s="10">
        <v>0</v>
      </c>
      <c r="DQ17" s="10">
        <v>131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2</v>
      </c>
      <c r="DX17" s="10">
        <v>0</v>
      </c>
      <c r="DY17" s="10">
        <v>131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1</v>
      </c>
      <c r="EF17" s="10">
        <v>0</v>
      </c>
      <c r="EG17" s="10">
        <v>72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33</v>
      </c>
      <c r="EN17" s="10">
        <v>5016</v>
      </c>
      <c r="EO17" s="10">
        <v>14</v>
      </c>
      <c r="EP17" s="10">
        <v>2128</v>
      </c>
      <c r="EQ17" s="10">
        <v>17</v>
      </c>
      <c r="ER17" s="10">
        <v>2584</v>
      </c>
      <c r="ES17" s="10">
        <v>17</v>
      </c>
      <c r="ET17" s="10">
        <v>2499</v>
      </c>
      <c r="EU17" s="10">
        <v>10</v>
      </c>
      <c r="EV17" s="10">
        <v>1520</v>
      </c>
      <c r="EW17" s="10">
        <v>5</v>
      </c>
      <c r="EX17" s="10">
        <v>760</v>
      </c>
      <c r="EY17" s="10">
        <v>4</v>
      </c>
      <c r="EZ17" s="10">
        <v>608</v>
      </c>
      <c r="FA17" s="10">
        <v>3</v>
      </c>
      <c r="FB17" s="10">
        <v>468</v>
      </c>
      <c r="FC17" s="10">
        <v>3</v>
      </c>
      <c r="FD17" s="10">
        <v>511</v>
      </c>
      <c r="FE17" s="10">
        <v>5</v>
      </c>
      <c r="FF17" s="10">
        <v>735</v>
      </c>
      <c r="FG17" s="10">
        <v>3</v>
      </c>
      <c r="FH17" s="10">
        <v>411</v>
      </c>
      <c r="FI17" s="10">
        <v>3</v>
      </c>
      <c r="FJ17" s="10">
        <v>531</v>
      </c>
      <c r="FK17" s="10">
        <v>3</v>
      </c>
      <c r="FL17" s="10">
        <v>480</v>
      </c>
      <c r="FM17" s="10">
        <v>11</v>
      </c>
      <c r="FN17" s="10">
        <v>1738</v>
      </c>
      <c r="FO17" s="10">
        <v>1</v>
      </c>
      <c r="FP17" s="10">
        <v>0</v>
      </c>
      <c r="FQ17" s="13">
        <v>40330.628229166665</v>
      </c>
      <c r="FR17" s="10">
        <v>0</v>
      </c>
    </row>
    <row r="18" spans="1:174" x14ac:dyDescent="0.2">
      <c r="A18" s="13" t="s">
        <v>1237</v>
      </c>
      <c r="B18" s="10">
        <v>179</v>
      </c>
      <c r="C18" s="10" t="s">
        <v>782</v>
      </c>
      <c r="D18" s="10" t="str">
        <f>VLOOKUP(Tabulka_Dotaz_z_MySQLDivadla_17[[#This Row],[Kraj]],Tabulka_Dotaz_z_SQL3[],3,TRUE)</f>
        <v>Hlavní město Praha</v>
      </c>
      <c r="E18" s="10" t="str">
        <f>VLOOKUP(Tabulka_Dotaz_z_MySQLDivadla_17[[#This Row],[StatID]],Tabulka_Dotaz_z_SqlDivadla[],7,FALSE)</f>
        <v>50</v>
      </c>
      <c r="F18" s="10" t="str">
        <f>VLOOKUP(Tabulka_Dotaz_z_MySQLDivadla_17[[#This Row],[kodZriz]],Tabulka_Dotaz_z_SQL[],8,TRUE)</f>
        <v>podnk</v>
      </c>
      <c r="G18" s="10" t="s">
        <v>895</v>
      </c>
      <c r="H18" s="10">
        <v>4</v>
      </c>
      <c r="I18" s="10">
        <v>2</v>
      </c>
      <c r="J18" s="10" t="s">
        <v>273</v>
      </c>
      <c r="K18" s="10">
        <v>100</v>
      </c>
      <c r="L18" s="10" t="s">
        <v>274</v>
      </c>
      <c r="M18" s="10">
        <v>80</v>
      </c>
      <c r="N18" s="10" t="s">
        <v>163</v>
      </c>
      <c r="O18" s="10">
        <v>0</v>
      </c>
      <c r="P18" s="10" t="s">
        <v>163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0</v>
      </c>
      <c r="AB18" s="10" t="str">
        <f>IF(Tabulka_Dotaz_z_MySQLDivadla_17[[#This Row],[f0115_1]]=1,"ANO","NE")</f>
        <v>NE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2</v>
      </c>
      <c r="AN18" s="10">
        <v>0</v>
      </c>
      <c r="AO18" s="10">
        <v>2</v>
      </c>
      <c r="AP18" s="10">
        <v>0</v>
      </c>
      <c r="AQ18" s="10">
        <v>2</v>
      </c>
      <c r="AR18" s="10">
        <v>0</v>
      </c>
      <c r="AS18" s="10">
        <v>6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6</v>
      </c>
      <c r="CR18" s="10">
        <v>0</v>
      </c>
      <c r="CS18" s="10">
        <v>390</v>
      </c>
      <c r="CT18" s="10">
        <v>390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2</v>
      </c>
      <c r="DH18" s="10">
        <v>0</v>
      </c>
      <c r="DI18" s="10">
        <v>150</v>
      </c>
      <c r="DJ18" s="10">
        <v>150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8</v>
      </c>
      <c r="DX18" s="10">
        <v>0</v>
      </c>
      <c r="DY18" s="10">
        <v>540</v>
      </c>
      <c r="DZ18" s="10">
        <v>540</v>
      </c>
      <c r="EA18" s="10">
        <v>0</v>
      </c>
      <c r="EB18" s="10">
        <v>0</v>
      </c>
      <c r="EC18" s="10">
        <v>0</v>
      </c>
      <c r="ED18" s="10">
        <v>0</v>
      </c>
      <c r="EE18" s="10">
        <v>7</v>
      </c>
      <c r="EF18" s="10">
        <v>0</v>
      </c>
      <c r="EG18" s="10">
        <v>120</v>
      </c>
      <c r="EH18" s="10">
        <v>120</v>
      </c>
      <c r="EI18" s="10">
        <v>0</v>
      </c>
      <c r="EJ18" s="10">
        <v>0</v>
      </c>
      <c r="EK18" s="10">
        <v>0</v>
      </c>
      <c r="EL18" s="10">
        <v>0</v>
      </c>
      <c r="EM18" s="10">
        <v>540</v>
      </c>
      <c r="EN18" s="10">
        <v>22650</v>
      </c>
      <c r="EO18" s="10">
        <v>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1</v>
      </c>
      <c r="FP18" s="10">
        <v>0</v>
      </c>
      <c r="FQ18" s="13">
        <v>40284.432233796295</v>
      </c>
      <c r="FR18" s="10">
        <v>0</v>
      </c>
    </row>
    <row r="19" spans="1:174" x14ac:dyDescent="0.2">
      <c r="A19" s="13" t="s">
        <v>1219</v>
      </c>
      <c r="B19" s="10">
        <v>161</v>
      </c>
      <c r="C19" s="10" t="s">
        <v>782</v>
      </c>
      <c r="D19" s="10" t="str">
        <f>VLOOKUP(Tabulka_Dotaz_z_MySQLDivadla_17[[#This Row],[Kraj]],Tabulka_Dotaz_z_SQL3[],3,TRUE)</f>
        <v>Hlavní město Praha</v>
      </c>
      <c r="E19" s="10" t="str">
        <f>VLOOKUP(Tabulka_Dotaz_z_MySQLDivadla_17[[#This Row],[StatID]],Tabulka_Dotaz_z_SqlDivadla[],7,FALSE)</f>
        <v>70</v>
      </c>
      <c r="F19" s="10" t="str">
        <f>VLOOKUP(Tabulka_Dotaz_z_MySQLDivadla_17[[#This Row],[kodZriz]],Tabulka_Dotaz_z_SQL[],8,TRUE)</f>
        <v>crkve</v>
      </c>
      <c r="G19" s="10" t="s">
        <v>885</v>
      </c>
      <c r="H19" s="10">
        <v>0</v>
      </c>
      <c r="I19" s="10">
        <v>0</v>
      </c>
      <c r="J19" s="10" t="s">
        <v>163</v>
      </c>
      <c r="K19" s="10">
        <v>0</v>
      </c>
      <c r="L19" s="10" t="s">
        <v>163</v>
      </c>
      <c r="M19" s="10">
        <v>0</v>
      </c>
      <c r="N19" s="10" t="s">
        <v>163</v>
      </c>
      <c r="O19" s="10">
        <v>0</v>
      </c>
      <c r="P19" s="10" t="s">
        <v>163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 t="str">
        <f>IF(Tabulka_Dotaz_z_MySQLDivadla_17[[#This Row],[f0115_1]]=1,"ANO","NE")</f>
        <v>ANO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8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9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5</v>
      </c>
      <c r="CZ19" s="10">
        <v>2</v>
      </c>
      <c r="DA19" s="10">
        <v>5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5</v>
      </c>
      <c r="DX19" s="10">
        <v>2</v>
      </c>
      <c r="DY19" s="10">
        <v>5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4</v>
      </c>
      <c r="EN19" s="10">
        <v>210</v>
      </c>
      <c r="EO19" s="10">
        <v>0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1</v>
      </c>
      <c r="EZ19" s="10">
        <v>85</v>
      </c>
      <c r="FA19" s="10">
        <v>0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0</v>
      </c>
      <c r="FM19" s="10">
        <v>0</v>
      </c>
      <c r="FN19" s="10">
        <v>0</v>
      </c>
      <c r="FO19" s="10">
        <v>1</v>
      </c>
      <c r="FP19" s="10">
        <v>1</v>
      </c>
      <c r="FQ19" s="13">
        <v>40281.360347222224</v>
      </c>
      <c r="FR19" s="10">
        <v>0</v>
      </c>
    </row>
    <row r="20" spans="1:174" x14ac:dyDescent="0.2">
      <c r="A20" s="13" t="s">
        <v>1207</v>
      </c>
      <c r="B20" s="10">
        <v>149</v>
      </c>
      <c r="C20" s="10" t="s">
        <v>782</v>
      </c>
      <c r="D20" s="10" t="str">
        <f>VLOOKUP(Tabulka_Dotaz_z_MySQLDivadla_17[[#This Row],[Kraj]],Tabulka_Dotaz_z_SQL3[],3,TRUE)</f>
        <v>Hlavní město Praha</v>
      </c>
      <c r="E20" s="10" t="str">
        <f>VLOOKUP(Tabulka_Dotaz_z_MySQLDivadla_17[[#This Row],[StatID]],Tabulka_Dotaz_z_SqlDivadla[],7,FALSE)</f>
        <v>60</v>
      </c>
      <c r="F20" s="10" t="str">
        <f>VLOOKUP(Tabulka_Dotaz_z_MySQLDivadla_17[[#This Row],[kodZriz]],Tabulka_Dotaz_z_SQL[],8,TRUE)</f>
        <v>podnk</v>
      </c>
      <c r="G20" s="10" t="s">
        <v>875</v>
      </c>
      <c r="H20" s="10">
        <v>1</v>
      </c>
      <c r="I20" s="10">
        <v>0</v>
      </c>
      <c r="J20" s="10" t="s">
        <v>254</v>
      </c>
      <c r="K20" s="10">
        <v>81</v>
      </c>
      <c r="L20" s="10" t="s">
        <v>163</v>
      </c>
      <c r="M20" s="10">
        <v>0</v>
      </c>
      <c r="N20" s="10" t="s">
        <v>163</v>
      </c>
      <c r="O20" s="10">
        <v>0</v>
      </c>
      <c r="P20" s="10" t="s">
        <v>163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 t="str">
        <f>IF(Tabulka_Dotaz_z_MySQLDivadla_17[[#This Row],[f0115_1]]=1,"ANO","NE")</f>
        <v>ANO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35</v>
      </c>
      <c r="AM20" s="10">
        <v>0</v>
      </c>
      <c r="AN20" s="10">
        <v>0</v>
      </c>
      <c r="AO20" s="10">
        <v>0</v>
      </c>
      <c r="AP20" s="10">
        <v>0</v>
      </c>
      <c r="AQ20" s="10">
        <v>2</v>
      </c>
      <c r="AR20" s="10">
        <v>20</v>
      </c>
      <c r="AS20" s="10">
        <v>2</v>
      </c>
      <c r="AT20" s="10">
        <v>55</v>
      </c>
      <c r="AU20" s="10">
        <v>12</v>
      </c>
      <c r="AV20" s="10">
        <v>2</v>
      </c>
      <c r="AW20" s="10">
        <v>308</v>
      </c>
      <c r="AX20" s="10">
        <v>205</v>
      </c>
      <c r="AY20" s="10">
        <v>5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2</v>
      </c>
      <c r="DP20" s="10">
        <v>0</v>
      </c>
      <c r="DQ20" s="10">
        <v>38</v>
      </c>
      <c r="DR20" s="10">
        <v>15</v>
      </c>
      <c r="DS20" s="10">
        <v>1</v>
      </c>
      <c r="DT20" s="10">
        <v>0</v>
      </c>
      <c r="DU20" s="10">
        <v>0</v>
      </c>
      <c r="DV20" s="10">
        <v>0</v>
      </c>
      <c r="DW20" s="10">
        <v>14</v>
      </c>
      <c r="DX20" s="10">
        <v>2</v>
      </c>
      <c r="DY20" s="10">
        <v>346</v>
      </c>
      <c r="DZ20" s="10">
        <v>220</v>
      </c>
      <c r="EA20" s="10">
        <v>6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220</v>
      </c>
      <c r="EN20" s="10">
        <v>0</v>
      </c>
      <c r="EO20" s="10">
        <v>12</v>
      </c>
      <c r="EP20" s="10">
        <v>0</v>
      </c>
      <c r="EQ20" s="10">
        <v>16</v>
      </c>
      <c r="ER20" s="10">
        <v>0</v>
      </c>
      <c r="ES20" s="10">
        <v>7</v>
      </c>
      <c r="ET20" s="10">
        <v>0</v>
      </c>
      <c r="EU20" s="10">
        <v>12</v>
      </c>
      <c r="EV20" s="10">
        <v>0</v>
      </c>
      <c r="EW20" s="10">
        <v>3</v>
      </c>
      <c r="EX20" s="10">
        <v>0</v>
      </c>
      <c r="EY20" s="10">
        <v>7</v>
      </c>
      <c r="EZ20" s="10">
        <v>0</v>
      </c>
      <c r="FA20" s="10">
        <v>10</v>
      </c>
      <c r="FB20" s="10">
        <v>0</v>
      </c>
      <c r="FC20" s="10">
        <v>6</v>
      </c>
      <c r="FD20" s="10">
        <v>0</v>
      </c>
      <c r="FE20" s="10">
        <v>7</v>
      </c>
      <c r="FF20" s="10">
        <v>0</v>
      </c>
      <c r="FG20" s="10">
        <v>14</v>
      </c>
      <c r="FH20" s="10">
        <v>0</v>
      </c>
      <c r="FI20" s="10">
        <v>8</v>
      </c>
      <c r="FJ20" s="10">
        <v>0</v>
      </c>
      <c r="FK20" s="10">
        <v>7</v>
      </c>
      <c r="FL20" s="10">
        <v>0</v>
      </c>
      <c r="FM20" s="10">
        <v>17</v>
      </c>
      <c r="FN20" s="10">
        <v>0</v>
      </c>
      <c r="FO20" s="10">
        <v>0</v>
      </c>
      <c r="FP20" s="10">
        <v>0</v>
      </c>
      <c r="FQ20" s="13">
        <v>40276.442465277774</v>
      </c>
      <c r="FR20" s="10">
        <v>0</v>
      </c>
    </row>
    <row r="21" spans="1:174" x14ac:dyDescent="0.2">
      <c r="A21" s="13" t="s">
        <v>1263</v>
      </c>
      <c r="B21" s="10">
        <v>206</v>
      </c>
      <c r="C21" s="10" t="s">
        <v>782</v>
      </c>
      <c r="D21" s="10" t="str">
        <f>VLOOKUP(Tabulka_Dotaz_z_MySQLDivadla_17[[#This Row],[Kraj]],Tabulka_Dotaz_z_SQL3[],3,TRUE)</f>
        <v>Hlavní město Praha</v>
      </c>
      <c r="E21" s="10" t="str">
        <f>VLOOKUP(Tabulka_Dotaz_z_MySQLDivadla_17[[#This Row],[StatID]],Tabulka_Dotaz_z_SqlDivadla[],7,FALSE)</f>
        <v>70</v>
      </c>
      <c r="F21" s="10" t="str">
        <f>VLOOKUP(Tabulka_Dotaz_z_MySQLDivadla_17[[#This Row],[kodZriz]],Tabulka_Dotaz_z_SQL[],8,TRUE)</f>
        <v>crkve</v>
      </c>
      <c r="G21" s="10" t="s">
        <v>914</v>
      </c>
      <c r="H21" s="10">
        <v>0</v>
      </c>
      <c r="I21" s="10">
        <v>0</v>
      </c>
      <c r="J21" s="10" t="s">
        <v>163</v>
      </c>
      <c r="K21" s="10">
        <v>0</v>
      </c>
      <c r="L21" s="10" t="s">
        <v>163</v>
      </c>
      <c r="M21" s="10">
        <v>0</v>
      </c>
      <c r="N21" s="10" t="s">
        <v>163</v>
      </c>
      <c r="O21" s="10">
        <v>0</v>
      </c>
      <c r="P21" s="10" t="s">
        <v>163</v>
      </c>
      <c r="Q21" s="10">
        <v>0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  <c r="Z21" s="10">
        <v>0</v>
      </c>
      <c r="AA21" s="10">
        <v>1</v>
      </c>
      <c r="AB21" s="10" t="str">
        <f>IF(Tabulka_Dotaz_z_MySQLDivadla_17[[#This Row],[f0115_1]]=1,"ANO","NE")</f>
        <v>ANO</v>
      </c>
      <c r="AC21" s="10">
        <v>0</v>
      </c>
      <c r="AD21" s="10">
        <v>3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3</v>
      </c>
      <c r="AL21" s="10">
        <v>7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4</v>
      </c>
      <c r="AT21" s="10">
        <v>7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3</v>
      </c>
      <c r="CJ21" s="10">
        <v>1</v>
      </c>
      <c r="CK21" s="10">
        <v>27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3</v>
      </c>
      <c r="DX21" s="10">
        <v>1</v>
      </c>
      <c r="DY21" s="10">
        <v>27</v>
      </c>
      <c r="DZ21" s="10">
        <v>0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  <c r="EM21" s="10">
        <v>22</v>
      </c>
      <c r="EN21" s="10">
        <v>1872</v>
      </c>
      <c r="EO21" s="10">
        <v>0</v>
      </c>
      <c r="EP21" s="10">
        <v>0</v>
      </c>
      <c r="EQ21" s="10">
        <v>1</v>
      </c>
      <c r="ER21" s="10">
        <v>120</v>
      </c>
      <c r="ES21" s="10">
        <v>1</v>
      </c>
      <c r="ET21" s="10">
        <v>120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10">
        <v>0</v>
      </c>
      <c r="FB21" s="10">
        <v>0</v>
      </c>
      <c r="FC21" s="10">
        <v>0</v>
      </c>
      <c r="FD21" s="10">
        <v>0</v>
      </c>
      <c r="FE21" s="10">
        <v>0</v>
      </c>
      <c r="FF21" s="10">
        <v>0</v>
      </c>
      <c r="FG21" s="10">
        <v>2</v>
      </c>
      <c r="FH21" s="10">
        <v>260</v>
      </c>
      <c r="FI21" s="10">
        <v>0</v>
      </c>
      <c r="FJ21" s="10">
        <v>0</v>
      </c>
      <c r="FK21" s="10">
        <v>0</v>
      </c>
      <c r="FL21" s="10">
        <v>0</v>
      </c>
      <c r="FM21" s="10">
        <v>1</v>
      </c>
      <c r="FN21" s="10">
        <v>100</v>
      </c>
      <c r="FO21" s="10">
        <v>1</v>
      </c>
      <c r="FP21" s="10">
        <v>1</v>
      </c>
      <c r="FQ21" s="13">
        <v>40294.63821759259</v>
      </c>
      <c r="FR21" s="10">
        <v>0</v>
      </c>
    </row>
    <row r="22" spans="1:174" x14ac:dyDescent="0.2">
      <c r="A22" s="13" t="s">
        <v>1149</v>
      </c>
      <c r="B22" s="10">
        <v>91</v>
      </c>
      <c r="C22" s="10" t="s">
        <v>782</v>
      </c>
      <c r="D22" s="10" t="str">
        <f>VLOOKUP(Tabulka_Dotaz_z_MySQLDivadla_17[[#This Row],[Kraj]],Tabulka_Dotaz_z_SQL3[],3,TRUE)</f>
        <v>Hlavní město Praha</v>
      </c>
      <c r="E22" s="10" t="str">
        <f>VLOOKUP(Tabulka_Dotaz_z_MySQLDivadla_17[[#This Row],[StatID]],Tabulka_Dotaz_z_SqlDivadla[],7,FALSE)</f>
        <v>60</v>
      </c>
      <c r="F22" s="10" t="str">
        <f>VLOOKUP(Tabulka_Dotaz_z_MySQLDivadla_17[[#This Row],[kodZriz]],Tabulka_Dotaz_z_SQL[],8,TRUE)</f>
        <v>podnk</v>
      </c>
      <c r="G22" s="10" t="s">
        <v>846</v>
      </c>
      <c r="H22" s="10">
        <v>1</v>
      </c>
      <c r="I22" s="10">
        <v>0</v>
      </c>
      <c r="J22" s="10" t="s">
        <v>227</v>
      </c>
      <c r="K22" s="10">
        <v>150</v>
      </c>
      <c r="L22" s="10" t="s">
        <v>163</v>
      </c>
      <c r="M22" s="10">
        <v>0</v>
      </c>
      <c r="N22" s="10" t="s">
        <v>163</v>
      </c>
      <c r="O22" s="10">
        <v>0</v>
      </c>
      <c r="P22" s="10" t="s">
        <v>163</v>
      </c>
      <c r="Q22" s="10">
        <v>0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</v>
      </c>
      <c r="Y22" s="10">
        <v>0</v>
      </c>
      <c r="Z22" s="10">
        <v>0</v>
      </c>
      <c r="AA22" s="10">
        <v>0</v>
      </c>
      <c r="AB22" s="10" t="str">
        <f>IF(Tabulka_Dotaz_z_MySQLDivadla_17[[#This Row],[f0115_1]]=1,"ANO","NE")</f>
        <v>NE</v>
      </c>
      <c r="AC22" s="10">
        <v>7</v>
      </c>
      <c r="AD22" s="10">
        <v>17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2</v>
      </c>
      <c r="AK22" s="10">
        <v>26</v>
      </c>
      <c r="AL22" s="10">
        <v>0</v>
      </c>
      <c r="AM22" s="10">
        <v>7</v>
      </c>
      <c r="AN22" s="10">
        <v>0</v>
      </c>
      <c r="AO22" s="10">
        <v>3</v>
      </c>
      <c r="AP22" s="10">
        <v>0</v>
      </c>
      <c r="AQ22" s="10">
        <v>5</v>
      </c>
      <c r="AR22" s="10">
        <v>0</v>
      </c>
      <c r="AS22" s="10">
        <v>41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4</v>
      </c>
      <c r="CJ22" s="10">
        <v>0</v>
      </c>
      <c r="CK22" s="10">
        <v>368</v>
      </c>
      <c r="CL22" s="10">
        <v>366</v>
      </c>
      <c r="CM22" s="10">
        <v>5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4</v>
      </c>
      <c r="DX22" s="10">
        <v>0</v>
      </c>
      <c r="DY22" s="10">
        <v>368</v>
      </c>
      <c r="DZ22" s="10">
        <v>366</v>
      </c>
      <c r="EA22" s="10">
        <v>5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368</v>
      </c>
      <c r="EN22" s="10">
        <v>51108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1</v>
      </c>
      <c r="FP22" s="10">
        <v>1</v>
      </c>
      <c r="FQ22" s="13">
        <v>40248.625914351855</v>
      </c>
      <c r="FR22" s="10">
        <v>0</v>
      </c>
    </row>
    <row r="23" spans="1:174" x14ac:dyDescent="0.2">
      <c r="A23" s="13" t="s">
        <v>1259</v>
      </c>
      <c r="B23" s="10">
        <v>201</v>
      </c>
      <c r="C23" s="10" t="s">
        <v>782</v>
      </c>
      <c r="D23" s="10" t="str">
        <f>VLOOKUP(Tabulka_Dotaz_z_MySQLDivadla_17[[#This Row],[Kraj]],Tabulka_Dotaz_z_SQL3[],3,TRUE)</f>
        <v>Hlavní město Praha</v>
      </c>
      <c r="E23" s="10" t="str">
        <f>VLOOKUP(Tabulka_Dotaz_z_MySQLDivadla_17[[#This Row],[StatID]],Tabulka_Dotaz_z_SqlDivadla[],7,FALSE)</f>
        <v>70</v>
      </c>
      <c r="F23" s="10" t="str">
        <f>VLOOKUP(Tabulka_Dotaz_z_MySQLDivadla_17[[#This Row],[kodZriz]],Tabulka_Dotaz_z_SQL[],8,TRUE)</f>
        <v>crkve</v>
      </c>
      <c r="G23" s="10" t="s">
        <v>909</v>
      </c>
      <c r="H23" s="10">
        <v>1</v>
      </c>
      <c r="I23" s="10">
        <v>0</v>
      </c>
      <c r="J23" s="10" t="s">
        <v>247</v>
      </c>
      <c r="K23" s="10">
        <v>186</v>
      </c>
      <c r="L23" s="10" t="s">
        <v>163</v>
      </c>
      <c r="M23" s="10">
        <v>0</v>
      </c>
      <c r="N23" s="10" t="s">
        <v>163</v>
      </c>
      <c r="O23" s="10">
        <v>0</v>
      </c>
      <c r="P23" s="10" t="s">
        <v>163</v>
      </c>
      <c r="Q23" s="10">
        <v>0</v>
      </c>
      <c r="R23" s="10">
        <v>1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 t="str">
        <f>IF(Tabulka_Dotaz_z_MySQLDivadla_17[[#This Row],[f0115_1]]=1,"ANO","NE")</f>
        <v>NE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39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8</v>
      </c>
      <c r="AS23" s="10">
        <v>0</v>
      </c>
      <c r="AT23" s="10">
        <v>47</v>
      </c>
      <c r="AU23" s="10">
        <v>24</v>
      </c>
      <c r="AV23" s="10">
        <v>4</v>
      </c>
      <c r="AW23" s="10">
        <v>269</v>
      </c>
      <c r="AX23" s="10">
        <v>213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24</v>
      </c>
      <c r="DX23" s="10">
        <v>4</v>
      </c>
      <c r="DY23" s="10">
        <v>269</v>
      </c>
      <c r="DZ23" s="10">
        <v>213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220</v>
      </c>
      <c r="EN23" s="10">
        <v>20650</v>
      </c>
      <c r="EO23" s="10">
        <v>3</v>
      </c>
      <c r="EP23" s="10">
        <v>350</v>
      </c>
      <c r="EQ23" s="10">
        <v>3</v>
      </c>
      <c r="ER23" s="10">
        <v>300</v>
      </c>
      <c r="ES23" s="10">
        <v>7</v>
      </c>
      <c r="ET23" s="10">
        <v>1400</v>
      </c>
      <c r="EU23" s="10">
        <v>5</v>
      </c>
      <c r="EV23" s="10">
        <v>1000</v>
      </c>
      <c r="EW23" s="10">
        <v>7</v>
      </c>
      <c r="EX23" s="10">
        <v>1500</v>
      </c>
      <c r="EY23" s="10">
        <v>3</v>
      </c>
      <c r="EZ23" s="10">
        <v>500</v>
      </c>
      <c r="FA23" s="10">
        <v>0</v>
      </c>
      <c r="FB23" s="10">
        <v>0</v>
      </c>
      <c r="FC23" s="10">
        <v>2</v>
      </c>
      <c r="FD23" s="10">
        <v>200</v>
      </c>
      <c r="FE23" s="10">
        <v>1</v>
      </c>
      <c r="FF23" s="10">
        <v>100</v>
      </c>
      <c r="FG23" s="10">
        <v>2</v>
      </c>
      <c r="FH23" s="10">
        <v>200</v>
      </c>
      <c r="FI23" s="10">
        <v>1</v>
      </c>
      <c r="FJ23" s="10">
        <v>100</v>
      </c>
      <c r="FK23" s="10">
        <v>5</v>
      </c>
      <c r="FL23" s="10">
        <v>1300</v>
      </c>
      <c r="FM23" s="10">
        <v>10</v>
      </c>
      <c r="FN23" s="10">
        <v>1900</v>
      </c>
      <c r="FO23" s="10">
        <v>1</v>
      </c>
      <c r="FP23" s="10">
        <v>1</v>
      </c>
      <c r="FQ23" s="13">
        <v>40442.467847222222</v>
      </c>
      <c r="FR23" s="10">
        <v>0</v>
      </c>
    </row>
    <row r="24" spans="1:174" x14ac:dyDescent="0.2">
      <c r="A24" s="13" t="s">
        <v>1180</v>
      </c>
      <c r="B24" s="10">
        <v>122</v>
      </c>
      <c r="C24" s="10" t="s">
        <v>782</v>
      </c>
      <c r="D24" s="10" t="str">
        <f>VLOOKUP(Tabulka_Dotaz_z_MySQLDivadla_17[[#This Row],[Kraj]],Tabulka_Dotaz_z_SQL3[],3,TRUE)</f>
        <v>Hlavní město Praha</v>
      </c>
      <c r="E24" s="10" t="str">
        <f>VLOOKUP(Tabulka_Dotaz_z_MySQLDivadla_17[[#This Row],[StatID]],Tabulka_Dotaz_z_SqlDivadla[],7,FALSE)</f>
        <v>71</v>
      </c>
      <c r="F24" s="10" t="str">
        <f>VLOOKUP(Tabulka_Dotaz_z_MySQLDivadla_17[[#This Row],[kodZriz]],Tabulka_Dotaz_z_SQL[],8,TRUE)</f>
        <v>crkve</v>
      </c>
      <c r="G24" s="10" t="s">
        <v>858</v>
      </c>
      <c r="H24" s="10">
        <v>0</v>
      </c>
      <c r="I24" s="10">
        <v>0</v>
      </c>
      <c r="J24" s="10" t="s">
        <v>163</v>
      </c>
      <c r="K24" s="10">
        <v>0</v>
      </c>
      <c r="L24" s="10" t="s">
        <v>163</v>
      </c>
      <c r="M24" s="10">
        <v>0</v>
      </c>
      <c r="N24" s="10" t="s">
        <v>163</v>
      </c>
      <c r="O24" s="10">
        <v>0</v>
      </c>
      <c r="P24" s="10" t="s">
        <v>163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 t="str">
        <f>IF(Tabulka_Dotaz_z_MySQLDivadla_17[[#This Row],[f0115_1]]=1,"ANO","NE")</f>
        <v>ANO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1</v>
      </c>
      <c r="AS24" s="10">
        <v>0</v>
      </c>
      <c r="AT24" s="10">
        <v>1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0</v>
      </c>
      <c r="DO24" s="10">
        <v>1</v>
      </c>
      <c r="DP24" s="10">
        <v>0</v>
      </c>
      <c r="DQ24" s="10">
        <v>3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1</v>
      </c>
      <c r="DX24" s="10">
        <v>0</v>
      </c>
      <c r="DY24" s="10">
        <v>3</v>
      </c>
      <c r="DZ24" s="10">
        <v>0</v>
      </c>
      <c r="EA24" s="10">
        <v>0</v>
      </c>
      <c r="EB24" s="10">
        <v>0</v>
      </c>
      <c r="EC24" s="10">
        <v>0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1</v>
      </c>
      <c r="EN24" s="10">
        <v>200</v>
      </c>
      <c r="EO24" s="10">
        <v>1</v>
      </c>
      <c r="EP24" s="10">
        <v>60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0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0</v>
      </c>
      <c r="FM24" s="10">
        <v>1</v>
      </c>
      <c r="FN24" s="10">
        <v>250</v>
      </c>
      <c r="FO24" s="10">
        <v>1</v>
      </c>
      <c r="FP24" s="10">
        <v>1</v>
      </c>
      <c r="FQ24" s="13">
        <v>40267.471539351849</v>
      </c>
      <c r="FR24" s="10">
        <v>0</v>
      </c>
    </row>
    <row r="25" spans="1:174" x14ac:dyDescent="0.2">
      <c r="A25" s="13" t="s">
        <v>1130</v>
      </c>
      <c r="B25" s="10">
        <v>69</v>
      </c>
      <c r="C25" s="10" t="s">
        <v>782</v>
      </c>
      <c r="D25" s="10" t="str">
        <f>VLOOKUP(Tabulka_Dotaz_z_MySQLDivadla_17[[#This Row],[Kraj]],Tabulka_Dotaz_z_SQL3[],3,TRUE)</f>
        <v>Hlavní město Praha</v>
      </c>
      <c r="E25" s="10" t="str">
        <f>VLOOKUP(Tabulka_Dotaz_z_MySQLDivadla_17[[#This Row],[StatID]],Tabulka_Dotaz_z_SqlDivadla[],7,FALSE)</f>
        <v>70</v>
      </c>
      <c r="F25" s="10" t="str">
        <f>VLOOKUP(Tabulka_Dotaz_z_MySQLDivadla_17[[#This Row],[kodZriz]],Tabulka_Dotaz_z_SQL[],8,TRUE)</f>
        <v>crkve</v>
      </c>
      <c r="G25" s="10" t="s">
        <v>834</v>
      </c>
      <c r="H25" s="10">
        <v>0</v>
      </c>
      <c r="I25" s="10">
        <v>0</v>
      </c>
      <c r="J25" s="10" t="s">
        <v>163</v>
      </c>
      <c r="K25" s="10">
        <v>0</v>
      </c>
      <c r="L25" s="10" t="s">
        <v>163</v>
      </c>
      <c r="M25" s="10">
        <v>0</v>
      </c>
      <c r="N25" s="10" t="s">
        <v>163</v>
      </c>
      <c r="O25" s="10">
        <v>0</v>
      </c>
      <c r="P25" s="10" t="s">
        <v>163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 t="str">
        <f>IF(Tabulka_Dotaz_z_MySQLDivadla_17[[#This Row],[f0115_1]]=1,"ANO","NE")</f>
        <v>ANO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1</v>
      </c>
      <c r="AV25" s="10">
        <v>1</v>
      </c>
      <c r="AW25" s="10">
        <v>4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1</v>
      </c>
      <c r="DX25" s="10">
        <v>1</v>
      </c>
      <c r="DY25" s="10">
        <v>4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4</v>
      </c>
      <c r="EN25" s="10">
        <v>458</v>
      </c>
      <c r="EO25" s="10">
        <v>0</v>
      </c>
      <c r="EP25" s="10">
        <v>0</v>
      </c>
      <c r="EQ25" s="10">
        <v>0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1</v>
      </c>
      <c r="FP25" s="10">
        <v>1</v>
      </c>
      <c r="FQ25" s="13">
        <v>40255.421099537038</v>
      </c>
      <c r="FR25" s="10">
        <v>0</v>
      </c>
    </row>
    <row r="26" spans="1:174" x14ac:dyDescent="0.2">
      <c r="A26" s="13" t="s">
        <v>1254</v>
      </c>
      <c r="B26" s="10">
        <v>196</v>
      </c>
      <c r="C26" s="10" t="s">
        <v>782</v>
      </c>
      <c r="D26" s="10" t="str">
        <f>VLOOKUP(Tabulka_Dotaz_z_MySQLDivadla_17[[#This Row],[Kraj]],Tabulka_Dotaz_z_SQL3[],3,TRUE)</f>
        <v>Hlavní město Praha</v>
      </c>
      <c r="E26" s="10" t="str">
        <f>VLOOKUP(Tabulka_Dotaz_z_MySQLDivadla_17[[#This Row],[StatID]],Tabulka_Dotaz_z_SqlDivadla[],7,FALSE)</f>
        <v>70</v>
      </c>
      <c r="F26" s="10" t="str">
        <f>VLOOKUP(Tabulka_Dotaz_z_MySQLDivadla_17[[#This Row],[kodZriz]],Tabulka_Dotaz_z_SQL[],8,TRUE)</f>
        <v>crkve</v>
      </c>
      <c r="G26" s="10" t="s">
        <v>905</v>
      </c>
      <c r="H26" s="10">
        <v>0</v>
      </c>
      <c r="I26" s="10">
        <v>0</v>
      </c>
      <c r="J26" s="10" t="s">
        <v>163</v>
      </c>
      <c r="K26" s="10">
        <v>0</v>
      </c>
      <c r="L26" s="10" t="s">
        <v>163</v>
      </c>
      <c r="M26" s="10">
        <v>0</v>
      </c>
      <c r="N26" s="10" t="s">
        <v>163</v>
      </c>
      <c r="O26" s="10">
        <v>0</v>
      </c>
      <c r="P26" s="10" t="s">
        <v>163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</v>
      </c>
      <c r="AB26" s="10" t="str">
        <f>IF(Tabulka_Dotaz_z_MySQLDivadla_17[[#This Row],[f0115_1]]=1,"ANO","NE")</f>
        <v>ANO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10</v>
      </c>
      <c r="AS26" s="10">
        <v>0</v>
      </c>
      <c r="AT26" s="10">
        <v>10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3</v>
      </c>
      <c r="CJ26" s="10">
        <v>2</v>
      </c>
      <c r="CK26" s="10">
        <v>15</v>
      </c>
      <c r="CL26" s="10">
        <v>0</v>
      </c>
      <c r="CM26" s="10">
        <v>0</v>
      </c>
      <c r="CN26" s="10">
        <v>0</v>
      </c>
      <c r="CO26" s="10">
        <v>0</v>
      </c>
      <c r="CP26" s="10">
        <v>0</v>
      </c>
      <c r="CQ26" s="10">
        <v>2</v>
      </c>
      <c r="CR26" s="10">
        <v>0</v>
      </c>
      <c r="CS26" s="10">
        <v>16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1</v>
      </c>
      <c r="DH26" s="10">
        <v>0</v>
      </c>
      <c r="DI26" s="10">
        <v>6</v>
      </c>
      <c r="DJ26" s="10">
        <v>0</v>
      </c>
      <c r="DK26" s="10">
        <v>0</v>
      </c>
      <c r="DL26" s="10">
        <v>0</v>
      </c>
      <c r="DM26" s="10">
        <v>0</v>
      </c>
      <c r="DN26" s="10">
        <v>0</v>
      </c>
      <c r="DO26" s="10">
        <v>7</v>
      </c>
      <c r="DP26" s="10">
        <v>7</v>
      </c>
      <c r="DQ26" s="10">
        <v>7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13</v>
      </c>
      <c r="DX26" s="10">
        <v>9</v>
      </c>
      <c r="DY26" s="10">
        <v>44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9</v>
      </c>
      <c r="EF26" s="10">
        <v>7</v>
      </c>
      <c r="EG26" s="10">
        <v>23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39</v>
      </c>
      <c r="EN26" s="10">
        <v>4510</v>
      </c>
      <c r="EO26" s="10">
        <v>0</v>
      </c>
      <c r="EP26" s="10">
        <v>0</v>
      </c>
      <c r="EQ26" s="10">
        <v>0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10">
        <v>3</v>
      </c>
      <c r="FB26" s="10">
        <v>620</v>
      </c>
      <c r="FC26" s="10">
        <v>0</v>
      </c>
      <c r="FD26" s="10">
        <v>0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2</v>
      </c>
      <c r="FN26" s="10">
        <v>200</v>
      </c>
      <c r="FO26" s="10">
        <v>1</v>
      </c>
      <c r="FP26" s="10">
        <v>1</v>
      </c>
      <c r="FQ26" s="13">
        <v>40286.55574074074</v>
      </c>
      <c r="FR26" s="10">
        <v>0</v>
      </c>
    </row>
    <row r="27" spans="1:174" x14ac:dyDescent="0.2">
      <c r="A27" s="13" t="s">
        <v>1090</v>
      </c>
      <c r="B27" s="10">
        <v>26</v>
      </c>
      <c r="C27" s="10" t="s">
        <v>782</v>
      </c>
      <c r="D27" s="10" t="str">
        <f>VLOOKUP(Tabulka_Dotaz_z_MySQLDivadla_17[[#This Row],[Kraj]],Tabulka_Dotaz_z_SQL3[],3,TRUE)</f>
        <v>Hlavní město Praha</v>
      </c>
      <c r="E27" s="10" t="str">
        <f>VLOOKUP(Tabulka_Dotaz_z_MySQLDivadla_17[[#This Row],[StatID]],Tabulka_Dotaz_z_SqlDivadla[],7,FALSE)</f>
        <v>71</v>
      </c>
      <c r="F27" s="10" t="str">
        <f>VLOOKUP(Tabulka_Dotaz_z_MySQLDivadla_17[[#This Row],[kodZriz]],Tabulka_Dotaz_z_SQL[],8,TRUE)</f>
        <v>crkve</v>
      </c>
      <c r="G27" s="10" t="s">
        <v>793</v>
      </c>
      <c r="H27" s="10">
        <v>1</v>
      </c>
      <c r="I27" s="10">
        <v>0</v>
      </c>
      <c r="J27" s="10" t="s">
        <v>169</v>
      </c>
      <c r="K27" s="10">
        <v>77</v>
      </c>
      <c r="L27" s="10" t="s">
        <v>163</v>
      </c>
      <c r="M27" s="10">
        <v>0</v>
      </c>
      <c r="N27" s="10" t="s">
        <v>163</v>
      </c>
      <c r="O27" s="10">
        <v>0</v>
      </c>
      <c r="P27" s="10" t="s">
        <v>163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</v>
      </c>
      <c r="AB27" s="10" t="str">
        <f>IF(Tabulka_Dotaz_z_MySQLDivadla_17[[#This Row],[f0115_1]]=1,"ANO","NE")</f>
        <v>ANO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3</v>
      </c>
      <c r="AR27" s="10">
        <v>6</v>
      </c>
      <c r="AS27" s="10">
        <v>3</v>
      </c>
      <c r="AT27" s="10">
        <v>6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44</v>
      </c>
      <c r="DP27" s="10">
        <v>5</v>
      </c>
      <c r="DQ27" s="10">
        <v>212</v>
      </c>
      <c r="DR27" s="10">
        <v>212</v>
      </c>
      <c r="DS27" s="10">
        <v>0</v>
      </c>
      <c r="DT27" s="10">
        <v>0</v>
      </c>
      <c r="DU27" s="10">
        <v>0</v>
      </c>
      <c r="DV27" s="10">
        <v>0</v>
      </c>
      <c r="DW27" s="10">
        <v>44</v>
      </c>
      <c r="DX27" s="10">
        <v>5</v>
      </c>
      <c r="DY27" s="10">
        <v>212</v>
      </c>
      <c r="DZ27" s="10">
        <v>212</v>
      </c>
      <c r="EA27" s="10">
        <v>0</v>
      </c>
      <c r="EB27" s="10">
        <v>0</v>
      </c>
      <c r="EC27" s="10">
        <v>0</v>
      </c>
      <c r="ED27" s="10">
        <v>0</v>
      </c>
      <c r="EE27" s="10">
        <v>8</v>
      </c>
      <c r="EF27" s="10">
        <v>0</v>
      </c>
      <c r="EG27" s="10">
        <v>21</v>
      </c>
      <c r="EH27" s="10">
        <v>21</v>
      </c>
      <c r="EI27" s="10">
        <v>0</v>
      </c>
      <c r="EJ27" s="10">
        <v>0</v>
      </c>
      <c r="EK27" s="10">
        <v>0</v>
      </c>
      <c r="EL27" s="10">
        <v>0</v>
      </c>
      <c r="EM27" s="10">
        <v>212</v>
      </c>
      <c r="EN27" s="10">
        <v>12331</v>
      </c>
      <c r="EO27" s="10">
        <v>0</v>
      </c>
      <c r="EP27" s="10">
        <v>0</v>
      </c>
      <c r="EQ27" s="10">
        <v>0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1</v>
      </c>
      <c r="FP27" s="10">
        <v>0</v>
      </c>
      <c r="FQ27" s="13">
        <v>40301.61550925926</v>
      </c>
      <c r="FR27" s="10">
        <v>0</v>
      </c>
    </row>
    <row r="28" spans="1:174" x14ac:dyDescent="0.2">
      <c r="A28" s="13" t="s">
        <v>1102</v>
      </c>
      <c r="B28" s="10">
        <v>39</v>
      </c>
      <c r="C28" s="10" t="s">
        <v>782</v>
      </c>
      <c r="D28" s="10" t="str">
        <f>VLOOKUP(Tabulka_Dotaz_z_MySQLDivadla_17[[#This Row],[Kraj]],Tabulka_Dotaz_z_SQL3[],3,TRUE)</f>
        <v>Hlavní město Praha</v>
      </c>
      <c r="E28" s="10" t="str">
        <f>VLOOKUP(Tabulka_Dotaz_z_MySQLDivadla_17[[#This Row],[StatID]],Tabulka_Dotaz_z_SqlDivadla[],7,FALSE)</f>
        <v>21</v>
      </c>
      <c r="F28" s="10" t="str">
        <f>VLOOKUP(Tabulka_Dotaz_z_MySQLDivadla_17[[#This Row],[kodZriz]],Tabulka_Dotaz_z_SQL[],8,TRUE)</f>
        <v>stati</v>
      </c>
      <c r="G28" s="10" t="s">
        <v>807</v>
      </c>
      <c r="H28" s="10">
        <v>2</v>
      </c>
      <c r="I28" s="10">
        <v>0</v>
      </c>
      <c r="J28" s="10" t="s">
        <v>186</v>
      </c>
      <c r="K28" s="10">
        <v>629</v>
      </c>
      <c r="L28" s="10" t="s">
        <v>187</v>
      </c>
      <c r="M28" s="10">
        <v>60</v>
      </c>
      <c r="N28" s="10" t="s">
        <v>163</v>
      </c>
      <c r="O28" s="10">
        <v>0</v>
      </c>
      <c r="P28" s="10" t="s">
        <v>163</v>
      </c>
      <c r="Q28" s="10">
        <v>0</v>
      </c>
      <c r="R28" s="10">
        <v>1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 t="str">
        <f>IF(Tabulka_Dotaz_z_MySQLDivadla_17[[#This Row],[f0115_1]]=1,"ANO","NE")</f>
        <v>NE</v>
      </c>
      <c r="AC28" s="10">
        <v>36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13</v>
      </c>
      <c r="AK28" s="10">
        <v>49</v>
      </c>
      <c r="AL28" s="10">
        <v>0</v>
      </c>
      <c r="AM28" s="10">
        <v>80</v>
      </c>
      <c r="AN28" s="10">
        <v>0</v>
      </c>
      <c r="AO28" s="10">
        <v>24</v>
      </c>
      <c r="AP28" s="10">
        <v>0</v>
      </c>
      <c r="AQ28" s="10">
        <v>51</v>
      </c>
      <c r="AR28" s="10">
        <v>0</v>
      </c>
      <c r="AS28" s="10">
        <v>204</v>
      </c>
      <c r="AT28" s="10">
        <v>0</v>
      </c>
      <c r="AU28" s="10">
        <v>16</v>
      </c>
      <c r="AV28" s="10">
        <v>6</v>
      </c>
      <c r="AW28" s="10">
        <v>292</v>
      </c>
      <c r="AX28" s="10">
        <v>291</v>
      </c>
      <c r="AY28" s="10">
        <v>0</v>
      </c>
      <c r="AZ28" s="10">
        <v>12</v>
      </c>
      <c r="BA28" s="10">
        <v>12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16</v>
      </c>
      <c r="DX28" s="10">
        <v>6</v>
      </c>
      <c r="DY28" s="10">
        <v>292</v>
      </c>
      <c r="DZ28" s="10">
        <v>291</v>
      </c>
      <c r="EA28" s="10">
        <v>0</v>
      </c>
      <c r="EB28" s="10">
        <v>12</v>
      </c>
      <c r="EC28" s="10">
        <v>12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291</v>
      </c>
      <c r="EN28" s="10">
        <v>122399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1</v>
      </c>
      <c r="FB28" s="10">
        <v>600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1</v>
      </c>
      <c r="FP28" s="10">
        <v>1</v>
      </c>
      <c r="FQ28" s="13">
        <v>40210.613067129627</v>
      </c>
      <c r="FR28" s="10">
        <v>0</v>
      </c>
    </row>
    <row r="29" spans="1:174" x14ac:dyDescent="0.2">
      <c r="A29" s="13" t="s">
        <v>1093</v>
      </c>
      <c r="B29" s="10">
        <v>29</v>
      </c>
      <c r="C29" s="10" t="s">
        <v>782</v>
      </c>
      <c r="D29" s="10" t="str">
        <f>VLOOKUP(Tabulka_Dotaz_z_MySQLDivadla_17[[#This Row],[Kraj]],Tabulka_Dotaz_z_SQL3[],3,TRUE)</f>
        <v>Hlavní město Praha</v>
      </c>
      <c r="E29" s="10" t="str">
        <f>VLOOKUP(Tabulka_Dotaz_z_MySQLDivadla_17[[#This Row],[StatID]],Tabulka_Dotaz_z_SqlDivadla[],7,FALSE)</f>
        <v>50</v>
      </c>
      <c r="F29" s="10" t="str">
        <f>VLOOKUP(Tabulka_Dotaz_z_MySQLDivadla_17[[#This Row],[kodZriz]],Tabulka_Dotaz_z_SQL[],8,TRUE)</f>
        <v>podnk</v>
      </c>
      <c r="G29" s="10" t="s">
        <v>796</v>
      </c>
      <c r="H29" s="10">
        <v>1</v>
      </c>
      <c r="I29" s="10">
        <v>0</v>
      </c>
      <c r="J29" s="10" t="s">
        <v>170</v>
      </c>
      <c r="K29" s="10">
        <v>176</v>
      </c>
      <c r="L29" s="10" t="s">
        <v>163</v>
      </c>
      <c r="M29" s="10">
        <v>0</v>
      </c>
      <c r="N29" s="10" t="s">
        <v>163</v>
      </c>
      <c r="O29" s="10">
        <v>0</v>
      </c>
      <c r="P29" s="10" t="s">
        <v>163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 t="str">
        <f>IF(Tabulka_Dotaz_z_MySQLDivadla_17[[#This Row],[f0115_1]]=1,"ANO","NE")</f>
        <v>ANO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94</v>
      </c>
      <c r="AM29" s="10">
        <v>0</v>
      </c>
      <c r="AN29" s="10">
        <v>0</v>
      </c>
      <c r="AO29" s="10">
        <v>1</v>
      </c>
      <c r="AP29" s="10">
        <v>0</v>
      </c>
      <c r="AQ29" s="10">
        <v>0</v>
      </c>
      <c r="AR29" s="10">
        <v>26</v>
      </c>
      <c r="AS29" s="10">
        <v>1</v>
      </c>
      <c r="AT29" s="10">
        <v>120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15</v>
      </c>
      <c r="DP29" s="10">
        <v>3</v>
      </c>
      <c r="DQ29" s="10">
        <v>144</v>
      </c>
      <c r="DR29" s="10">
        <v>144</v>
      </c>
      <c r="DS29" s="10">
        <v>0</v>
      </c>
      <c r="DT29" s="10">
        <v>66</v>
      </c>
      <c r="DU29" s="10">
        <v>66</v>
      </c>
      <c r="DV29" s="10">
        <v>0</v>
      </c>
      <c r="DW29" s="10">
        <v>15</v>
      </c>
      <c r="DX29" s="10">
        <v>3</v>
      </c>
      <c r="DY29" s="10">
        <v>144</v>
      </c>
      <c r="DZ29" s="10">
        <v>144</v>
      </c>
      <c r="EA29" s="10">
        <v>0</v>
      </c>
      <c r="EB29" s="10">
        <v>66</v>
      </c>
      <c r="EC29" s="10">
        <v>66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3</v>
      </c>
      <c r="EK29" s="10">
        <v>3</v>
      </c>
      <c r="EL29" s="10">
        <v>0</v>
      </c>
      <c r="EM29" s="10">
        <v>144</v>
      </c>
      <c r="EN29" s="10">
        <v>18410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1</v>
      </c>
      <c r="FP29" s="10">
        <v>1</v>
      </c>
      <c r="FQ29" s="13">
        <v>40302.411805555559</v>
      </c>
      <c r="FR29" s="10">
        <v>0</v>
      </c>
    </row>
    <row r="30" spans="1:174" x14ac:dyDescent="0.2">
      <c r="A30" s="13" t="s">
        <v>1224</v>
      </c>
      <c r="B30" s="10">
        <v>166</v>
      </c>
      <c r="C30" s="10" t="s">
        <v>782</v>
      </c>
      <c r="D30" s="10" t="str">
        <f>VLOOKUP(Tabulka_Dotaz_z_MySQLDivadla_17[[#This Row],[Kraj]],Tabulka_Dotaz_z_SQL3[],3,TRUE)</f>
        <v>Hlavní město Praha</v>
      </c>
      <c r="E30" s="10" t="str">
        <f>VLOOKUP(Tabulka_Dotaz_z_MySQLDivadla_17[[#This Row],[StatID]],Tabulka_Dotaz_z_SqlDivadla[],7,FALSE)</f>
        <v>50</v>
      </c>
      <c r="F30" s="10" t="str">
        <f>VLOOKUP(Tabulka_Dotaz_z_MySQLDivadla_17[[#This Row],[kodZriz]],Tabulka_Dotaz_z_SQL[],8,TRUE)</f>
        <v>podnk</v>
      </c>
      <c r="G30" s="10" t="s">
        <v>890</v>
      </c>
      <c r="H30" s="10">
        <v>0</v>
      </c>
      <c r="I30" s="10">
        <v>0</v>
      </c>
      <c r="J30" s="10" t="s">
        <v>163</v>
      </c>
      <c r="K30" s="10">
        <v>0</v>
      </c>
      <c r="L30" s="10" t="s">
        <v>163</v>
      </c>
      <c r="M30" s="10">
        <v>0</v>
      </c>
      <c r="N30" s="10" t="s">
        <v>163</v>
      </c>
      <c r="O30" s="10">
        <v>0</v>
      </c>
      <c r="P30" s="10" t="s">
        <v>163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0" t="str">
        <f>IF(Tabulka_Dotaz_z_MySQLDivadla_17[[#This Row],[f0115_1]]=1,"ANO","NE")</f>
        <v>ANO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4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4</v>
      </c>
      <c r="AU30" s="10">
        <v>3</v>
      </c>
      <c r="AV30" s="10">
        <v>0</v>
      </c>
      <c r="AW30" s="10">
        <v>156</v>
      </c>
      <c r="AX30" s="10">
        <v>0</v>
      </c>
      <c r="AY30" s="10">
        <v>2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3</v>
      </c>
      <c r="DX30" s="10">
        <v>0</v>
      </c>
      <c r="DY30" s="10">
        <v>156</v>
      </c>
      <c r="DZ30" s="10">
        <v>0</v>
      </c>
      <c r="EA30" s="10">
        <v>2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84</v>
      </c>
      <c r="EN30" s="10">
        <v>25590</v>
      </c>
      <c r="EO30" s="10">
        <v>6</v>
      </c>
      <c r="EP30" s="10">
        <v>1800</v>
      </c>
      <c r="EQ30" s="10">
        <v>6</v>
      </c>
      <c r="ER30" s="10">
        <v>1700</v>
      </c>
      <c r="ES30" s="10">
        <v>4</v>
      </c>
      <c r="ET30" s="10">
        <v>1200</v>
      </c>
      <c r="EU30" s="10">
        <v>4</v>
      </c>
      <c r="EV30" s="10">
        <v>1200</v>
      </c>
      <c r="EW30" s="10">
        <v>4</v>
      </c>
      <c r="EX30" s="10">
        <v>1000</v>
      </c>
      <c r="EY30" s="10">
        <v>3</v>
      </c>
      <c r="EZ30" s="10">
        <v>900</v>
      </c>
      <c r="FA30" s="10">
        <v>3</v>
      </c>
      <c r="FB30" s="10">
        <v>800</v>
      </c>
      <c r="FC30" s="10">
        <v>2</v>
      </c>
      <c r="FD30" s="10">
        <v>550</v>
      </c>
      <c r="FE30" s="10">
        <v>4</v>
      </c>
      <c r="FF30" s="10">
        <v>1000</v>
      </c>
      <c r="FG30" s="10">
        <v>20</v>
      </c>
      <c r="FH30" s="10">
        <v>3830</v>
      </c>
      <c r="FI30" s="10">
        <v>3</v>
      </c>
      <c r="FJ30" s="10">
        <v>800</v>
      </c>
      <c r="FK30" s="10">
        <v>4</v>
      </c>
      <c r="FL30" s="10">
        <v>1000</v>
      </c>
      <c r="FM30" s="10">
        <v>9</v>
      </c>
      <c r="FN30" s="10">
        <v>2863</v>
      </c>
      <c r="FO30" s="10">
        <v>1</v>
      </c>
      <c r="FP30" s="10">
        <v>1</v>
      </c>
      <c r="FQ30" s="13">
        <v>40281.426435185182</v>
      </c>
      <c r="FR30" s="10">
        <v>0</v>
      </c>
    </row>
    <row r="31" spans="1:174" x14ac:dyDescent="0.2">
      <c r="A31" s="13" t="s">
        <v>1129</v>
      </c>
      <c r="B31" s="10">
        <v>68</v>
      </c>
      <c r="C31" s="10" t="s">
        <v>782</v>
      </c>
      <c r="D31" s="10" t="str">
        <f>VLOOKUP(Tabulka_Dotaz_z_MySQLDivadla_17[[#This Row],[Kraj]],Tabulka_Dotaz_z_SQL3[],3,TRUE)</f>
        <v>Hlavní město Praha</v>
      </c>
      <c r="E31" s="10" t="str">
        <f>VLOOKUP(Tabulka_Dotaz_z_MySQLDivadla_17[[#This Row],[StatID]],Tabulka_Dotaz_z_SqlDivadla[],7,FALSE)</f>
        <v>70</v>
      </c>
      <c r="F31" s="10" t="str">
        <f>VLOOKUP(Tabulka_Dotaz_z_MySQLDivadla_17[[#This Row],[kodZriz]],Tabulka_Dotaz_z_SQL[],8,TRUE)</f>
        <v>crkve</v>
      </c>
      <c r="G31" s="10" t="s">
        <v>833</v>
      </c>
      <c r="H31" s="10">
        <v>0</v>
      </c>
      <c r="I31" s="10">
        <v>0</v>
      </c>
      <c r="J31" s="10" t="s">
        <v>163</v>
      </c>
      <c r="K31" s="10">
        <v>0</v>
      </c>
      <c r="L31" s="10" t="s">
        <v>163</v>
      </c>
      <c r="M31" s="10">
        <v>0</v>
      </c>
      <c r="N31" s="10" t="s">
        <v>163</v>
      </c>
      <c r="O31" s="10">
        <v>0</v>
      </c>
      <c r="P31" s="10" t="s">
        <v>163</v>
      </c>
      <c r="Q31" s="10">
        <v>0</v>
      </c>
      <c r="R31" s="10">
        <v>1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0" t="str">
        <f>IF(Tabulka_Dotaz_z_MySQLDivadla_17[[#This Row],[f0115_1]]=1,"ANO","NE")</f>
        <v>ANO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10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10</v>
      </c>
      <c r="AU31" s="10">
        <v>8</v>
      </c>
      <c r="AV31" s="10">
        <v>2</v>
      </c>
      <c r="AW31" s="10">
        <v>17</v>
      </c>
      <c r="AX31" s="10">
        <v>7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8</v>
      </c>
      <c r="DX31" s="10">
        <v>2</v>
      </c>
      <c r="DY31" s="10">
        <v>17</v>
      </c>
      <c r="DZ31" s="10">
        <v>7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13</v>
      </c>
      <c r="EN31" s="10">
        <v>305</v>
      </c>
      <c r="EO31" s="10">
        <v>0</v>
      </c>
      <c r="EP31" s="10">
        <v>0</v>
      </c>
      <c r="EQ31" s="10">
        <v>1</v>
      </c>
      <c r="ER31" s="10">
        <v>40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10">
        <v>3</v>
      </c>
      <c r="FB31" s="10">
        <v>105</v>
      </c>
      <c r="FC31" s="10">
        <v>0</v>
      </c>
      <c r="FD31" s="10">
        <v>0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0</v>
      </c>
      <c r="FM31" s="10">
        <v>0</v>
      </c>
      <c r="FN31" s="10">
        <v>0</v>
      </c>
      <c r="FO31" s="10">
        <v>1</v>
      </c>
      <c r="FP31" s="10">
        <v>1</v>
      </c>
      <c r="FQ31" s="13">
        <v>40288.6559375</v>
      </c>
      <c r="FR31" s="10">
        <v>0</v>
      </c>
    </row>
    <row r="32" spans="1:174" x14ac:dyDescent="0.2">
      <c r="A32" s="13" t="s">
        <v>1261</v>
      </c>
      <c r="B32" s="10">
        <v>203</v>
      </c>
      <c r="C32" s="10" t="s">
        <v>782</v>
      </c>
      <c r="D32" s="10" t="str">
        <f>VLOOKUP(Tabulka_Dotaz_z_MySQLDivadla_17[[#This Row],[Kraj]],Tabulka_Dotaz_z_SQL3[],3,TRUE)</f>
        <v>Hlavní město Praha</v>
      </c>
      <c r="E32" s="10" t="str">
        <f>VLOOKUP(Tabulka_Dotaz_z_MySQLDivadla_17[[#This Row],[StatID]],Tabulka_Dotaz_z_SqlDivadla[],7,FALSE)</f>
        <v>50</v>
      </c>
      <c r="F32" s="10" t="str">
        <f>VLOOKUP(Tabulka_Dotaz_z_MySQLDivadla_17[[#This Row],[kodZriz]],Tabulka_Dotaz_z_SQL[],8,TRUE)</f>
        <v>podnk</v>
      </c>
      <c r="G32" s="10" t="s">
        <v>911</v>
      </c>
      <c r="H32" s="10">
        <v>1</v>
      </c>
      <c r="I32" s="10">
        <v>0</v>
      </c>
      <c r="J32" s="10" t="s">
        <v>286</v>
      </c>
      <c r="K32" s="10">
        <v>432</v>
      </c>
      <c r="L32" s="10" t="s">
        <v>163</v>
      </c>
      <c r="M32" s="10">
        <v>0</v>
      </c>
      <c r="N32" s="10" t="s">
        <v>163</v>
      </c>
      <c r="O32" s="10">
        <v>0</v>
      </c>
      <c r="P32" s="10" t="s">
        <v>163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1</v>
      </c>
      <c r="AB32" s="10" t="str">
        <f>IF(Tabulka_Dotaz_z_MySQLDivadla_17[[#This Row],[f0115_1]]=1,"ANO","NE")</f>
        <v>ANO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212</v>
      </c>
      <c r="AM32" s="10">
        <v>4</v>
      </c>
      <c r="AN32" s="10">
        <v>0</v>
      </c>
      <c r="AO32" s="10">
        <v>7</v>
      </c>
      <c r="AP32" s="10">
        <v>0</v>
      </c>
      <c r="AQ32" s="10">
        <v>3</v>
      </c>
      <c r="AR32" s="10">
        <v>0</v>
      </c>
      <c r="AS32" s="10">
        <v>14</v>
      </c>
      <c r="AT32" s="10">
        <v>212</v>
      </c>
      <c r="AU32" s="10">
        <v>13</v>
      </c>
      <c r="AV32" s="10">
        <v>3</v>
      </c>
      <c r="AW32" s="10">
        <v>308</v>
      </c>
      <c r="AX32" s="10">
        <v>148</v>
      </c>
      <c r="AY32" s="10">
        <v>9</v>
      </c>
      <c r="AZ32" s="10">
        <v>6</v>
      </c>
      <c r="BA32" s="10">
        <v>6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5</v>
      </c>
      <c r="BT32" s="10">
        <v>2</v>
      </c>
      <c r="BU32" s="10">
        <v>201</v>
      </c>
      <c r="BV32" s="10">
        <v>153</v>
      </c>
      <c r="BW32" s="10">
        <v>48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18</v>
      </c>
      <c r="DX32" s="10">
        <v>5</v>
      </c>
      <c r="DY32" s="10">
        <v>509</v>
      </c>
      <c r="DZ32" s="10">
        <v>301</v>
      </c>
      <c r="EA32" s="10">
        <v>57</v>
      </c>
      <c r="EB32" s="10">
        <v>6</v>
      </c>
      <c r="EC32" s="10">
        <v>6</v>
      </c>
      <c r="ED32" s="10">
        <v>0</v>
      </c>
      <c r="EE32" s="10">
        <v>1</v>
      </c>
      <c r="EF32" s="10">
        <v>1</v>
      </c>
      <c r="EG32" s="10">
        <v>32</v>
      </c>
      <c r="EH32" s="10">
        <v>32</v>
      </c>
      <c r="EI32" s="10">
        <v>0</v>
      </c>
      <c r="EJ32" s="10">
        <v>0</v>
      </c>
      <c r="EK32" s="10">
        <v>0</v>
      </c>
      <c r="EL32" s="10">
        <v>0</v>
      </c>
      <c r="EM32" s="10">
        <v>358</v>
      </c>
      <c r="EN32" s="10">
        <v>116393</v>
      </c>
      <c r="EO32" s="10">
        <v>21</v>
      </c>
      <c r="EP32" s="10">
        <v>9864</v>
      </c>
      <c r="EQ32" s="10">
        <v>14</v>
      </c>
      <c r="ER32" s="10">
        <v>6760</v>
      </c>
      <c r="ES32" s="10">
        <v>9</v>
      </c>
      <c r="ET32" s="10">
        <v>4338</v>
      </c>
      <c r="EU32" s="10">
        <v>5</v>
      </c>
      <c r="EV32" s="10">
        <v>2332</v>
      </c>
      <c r="EW32" s="10">
        <v>3</v>
      </c>
      <c r="EX32" s="10">
        <v>1402</v>
      </c>
      <c r="EY32" s="10">
        <v>5</v>
      </c>
      <c r="EZ32" s="10">
        <v>2604</v>
      </c>
      <c r="FA32" s="10">
        <v>11</v>
      </c>
      <c r="FB32" s="10">
        <v>5742</v>
      </c>
      <c r="FC32" s="10">
        <v>6</v>
      </c>
      <c r="FD32" s="10">
        <v>2900</v>
      </c>
      <c r="FE32" s="10">
        <v>13</v>
      </c>
      <c r="FF32" s="10">
        <v>6552</v>
      </c>
      <c r="FG32" s="10">
        <v>12</v>
      </c>
      <c r="FH32" s="10">
        <v>5989</v>
      </c>
      <c r="FI32" s="10">
        <v>11</v>
      </c>
      <c r="FJ32" s="10">
        <v>5433</v>
      </c>
      <c r="FK32" s="10">
        <v>19</v>
      </c>
      <c r="FL32" s="10">
        <v>9340</v>
      </c>
      <c r="FM32" s="10">
        <v>22</v>
      </c>
      <c r="FN32" s="10">
        <v>10998</v>
      </c>
      <c r="FO32" s="10">
        <v>1</v>
      </c>
      <c r="FP32" s="10">
        <v>1</v>
      </c>
      <c r="FQ32" s="13">
        <v>40302.413252314815</v>
      </c>
      <c r="FR32" s="10">
        <v>0</v>
      </c>
    </row>
    <row r="33" spans="1:174" x14ac:dyDescent="0.2">
      <c r="A33" s="13" t="s">
        <v>1206</v>
      </c>
      <c r="B33" s="10">
        <v>148</v>
      </c>
      <c r="C33" s="10" t="s">
        <v>782</v>
      </c>
      <c r="D33" s="10" t="str">
        <f>VLOOKUP(Tabulka_Dotaz_z_MySQLDivadla_17[[#This Row],[Kraj]],Tabulka_Dotaz_z_SQL3[],3,TRUE)</f>
        <v>Hlavní město Praha</v>
      </c>
      <c r="E33" s="10" t="str">
        <f>VLOOKUP(Tabulka_Dotaz_z_MySQLDivadla_17[[#This Row],[StatID]],Tabulka_Dotaz_z_SqlDivadla[],7,FALSE)</f>
        <v>50</v>
      </c>
      <c r="F33" s="10" t="str">
        <f>VLOOKUP(Tabulka_Dotaz_z_MySQLDivadla_17[[#This Row],[kodZriz]],Tabulka_Dotaz_z_SQL[],8,TRUE)</f>
        <v>podnk</v>
      </c>
      <c r="G33" s="10" t="s">
        <v>874</v>
      </c>
      <c r="H33" s="10">
        <v>1</v>
      </c>
      <c r="I33" s="10">
        <v>0</v>
      </c>
      <c r="J33" s="10" t="s">
        <v>669</v>
      </c>
      <c r="K33" s="10">
        <v>230</v>
      </c>
      <c r="L33" s="10" t="s">
        <v>163</v>
      </c>
      <c r="M33" s="10">
        <v>0</v>
      </c>
      <c r="N33" s="10" t="s">
        <v>163</v>
      </c>
      <c r="O33" s="10">
        <v>0</v>
      </c>
      <c r="P33" s="10" t="s">
        <v>163</v>
      </c>
      <c r="Q33" s="10">
        <v>0</v>
      </c>
      <c r="R33" s="10">
        <v>1</v>
      </c>
      <c r="S33" s="10">
        <v>1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1</v>
      </c>
      <c r="AB33" s="10" t="str">
        <f>IF(Tabulka_Dotaz_z_MySQLDivadla_17[[#This Row],[f0115_1]]=1,"ANO","NE")</f>
        <v>ANO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21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21</v>
      </c>
      <c r="AU33" s="10">
        <v>15</v>
      </c>
      <c r="AV33" s="10">
        <v>0</v>
      </c>
      <c r="AW33" s="10">
        <v>269</v>
      </c>
      <c r="AX33" s="10">
        <v>142</v>
      </c>
      <c r="AY33" s="10">
        <v>1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15</v>
      </c>
      <c r="DX33" s="10">
        <v>0</v>
      </c>
      <c r="DY33" s="10">
        <v>269</v>
      </c>
      <c r="DZ33" s="10">
        <v>142</v>
      </c>
      <c r="EA33" s="10">
        <v>1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142</v>
      </c>
      <c r="EN33" s="10">
        <v>0</v>
      </c>
      <c r="EO33" s="10">
        <v>2</v>
      </c>
      <c r="EP33" s="10">
        <v>0</v>
      </c>
      <c r="EQ33" s="10">
        <v>17</v>
      </c>
      <c r="ER33" s="10">
        <v>0</v>
      </c>
      <c r="ES33" s="10">
        <v>10</v>
      </c>
      <c r="ET33" s="10">
        <v>0</v>
      </c>
      <c r="EU33" s="10">
        <v>10</v>
      </c>
      <c r="EV33" s="10">
        <v>0</v>
      </c>
      <c r="EW33" s="10">
        <v>0</v>
      </c>
      <c r="EX33" s="10">
        <v>0</v>
      </c>
      <c r="EY33" s="10">
        <v>6</v>
      </c>
      <c r="EZ33" s="10">
        <v>0</v>
      </c>
      <c r="FA33" s="10">
        <v>15</v>
      </c>
      <c r="FB33" s="10">
        <v>0</v>
      </c>
      <c r="FC33" s="10">
        <v>6</v>
      </c>
      <c r="FD33" s="10">
        <v>0</v>
      </c>
      <c r="FE33" s="10">
        <v>17</v>
      </c>
      <c r="FF33" s="10">
        <v>0</v>
      </c>
      <c r="FG33" s="10">
        <v>22</v>
      </c>
      <c r="FH33" s="10">
        <v>0</v>
      </c>
      <c r="FI33" s="10">
        <v>5</v>
      </c>
      <c r="FJ33" s="10">
        <v>0</v>
      </c>
      <c r="FK33" s="10">
        <v>3</v>
      </c>
      <c r="FL33" s="10">
        <v>0</v>
      </c>
      <c r="FM33" s="10">
        <v>14</v>
      </c>
      <c r="FN33" s="10">
        <v>0</v>
      </c>
      <c r="FO33" s="10">
        <v>0</v>
      </c>
      <c r="FP33" s="10">
        <v>1</v>
      </c>
      <c r="FQ33" s="13">
        <v>40330.646805555552</v>
      </c>
      <c r="FR33" s="10">
        <v>0</v>
      </c>
    </row>
    <row r="34" spans="1:174" x14ac:dyDescent="0.2">
      <c r="A34" s="13" t="s">
        <v>1137</v>
      </c>
      <c r="B34" s="10">
        <v>79</v>
      </c>
      <c r="C34" s="10" t="s">
        <v>782</v>
      </c>
      <c r="D34" s="10" t="str">
        <f>VLOOKUP(Tabulka_Dotaz_z_MySQLDivadla_17[[#This Row],[Kraj]],Tabulka_Dotaz_z_SQL3[],3,TRUE)</f>
        <v>Hlavní město Praha</v>
      </c>
      <c r="E34" s="10" t="str">
        <f>VLOOKUP(Tabulka_Dotaz_z_MySQLDivadla_17[[#This Row],[StatID]],Tabulka_Dotaz_z_SqlDivadla[],7,FALSE)</f>
        <v>60</v>
      </c>
      <c r="F34" s="10" t="str">
        <f>VLOOKUP(Tabulka_Dotaz_z_MySQLDivadla_17[[#This Row],[kodZriz]],Tabulka_Dotaz_z_SQL[],8,TRUE)</f>
        <v>podnk</v>
      </c>
      <c r="G34" s="10" t="s">
        <v>837</v>
      </c>
      <c r="H34" s="10">
        <v>0</v>
      </c>
      <c r="I34" s="10">
        <v>0</v>
      </c>
      <c r="J34" s="10" t="s">
        <v>163</v>
      </c>
      <c r="K34" s="10">
        <v>0</v>
      </c>
      <c r="L34" s="10" t="s">
        <v>163</v>
      </c>
      <c r="M34" s="10">
        <v>0</v>
      </c>
      <c r="N34" s="10" t="s">
        <v>163</v>
      </c>
      <c r="O34" s="10">
        <v>0</v>
      </c>
      <c r="P34" s="10" t="s">
        <v>163</v>
      </c>
      <c r="Q34" s="10">
        <v>0</v>
      </c>
      <c r="R34" s="10">
        <v>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>
        <v>1</v>
      </c>
      <c r="AB34" s="10" t="str">
        <f>IF(Tabulka_Dotaz_z_MySQLDivadla_17[[#This Row],[f0115_1]]=1,"ANO","NE")</f>
        <v>ANO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1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1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3</v>
      </c>
      <c r="CJ34" s="10">
        <v>0</v>
      </c>
      <c r="CK34" s="10">
        <v>4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3</v>
      </c>
      <c r="DX34" s="10">
        <v>0</v>
      </c>
      <c r="DY34" s="10">
        <v>4</v>
      </c>
      <c r="DZ34" s="10">
        <v>0</v>
      </c>
      <c r="EA34" s="10">
        <v>0</v>
      </c>
      <c r="EB34" s="10">
        <v>0</v>
      </c>
      <c r="EC34" s="10">
        <v>0</v>
      </c>
      <c r="ED34" s="10">
        <v>0</v>
      </c>
      <c r="EE34" s="10">
        <v>2</v>
      </c>
      <c r="EF34" s="10">
        <v>0</v>
      </c>
      <c r="EG34" s="10">
        <v>4</v>
      </c>
      <c r="EH34" s="10">
        <v>0</v>
      </c>
      <c r="EI34" s="10">
        <v>0</v>
      </c>
      <c r="EJ34" s="10">
        <v>0</v>
      </c>
      <c r="EK34" s="10">
        <v>0</v>
      </c>
      <c r="EL34" s="10">
        <v>0</v>
      </c>
      <c r="EM34" s="10">
        <v>2</v>
      </c>
      <c r="EN34" s="10">
        <v>200</v>
      </c>
      <c r="EO34" s="10">
        <v>1</v>
      </c>
      <c r="EP34" s="10">
        <v>100</v>
      </c>
      <c r="EQ34" s="10">
        <v>0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1</v>
      </c>
      <c r="EZ34" s="10">
        <v>100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1</v>
      </c>
      <c r="FP34" s="10">
        <v>1</v>
      </c>
      <c r="FQ34" s="13">
        <v>40246.612361111111</v>
      </c>
      <c r="FR34" s="10">
        <v>0</v>
      </c>
    </row>
    <row r="35" spans="1:174" x14ac:dyDescent="0.2">
      <c r="A35" s="13" t="s">
        <v>1140</v>
      </c>
      <c r="B35" s="10">
        <v>82</v>
      </c>
      <c r="C35" s="10" t="s">
        <v>782</v>
      </c>
      <c r="D35" s="10" t="str">
        <f>VLOOKUP(Tabulka_Dotaz_z_MySQLDivadla_17[[#This Row],[Kraj]],Tabulka_Dotaz_z_SQL3[],3,TRUE)</f>
        <v>Hlavní město Praha</v>
      </c>
      <c r="E35" s="10" t="str">
        <f>VLOOKUP(Tabulka_Dotaz_z_MySQLDivadla_17[[#This Row],[StatID]],Tabulka_Dotaz_z_SqlDivadla[],7,FALSE)</f>
        <v>50</v>
      </c>
      <c r="F35" s="10" t="str">
        <f>VLOOKUP(Tabulka_Dotaz_z_MySQLDivadla_17[[#This Row],[kodZriz]],Tabulka_Dotaz_z_SQL[],8,TRUE)</f>
        <v>podnk</v>
      </c>
      <c r="G35" s="10" t="s">
        <v>839</v>
      </c>
      <c r="H35" s="10">
        <v>2</v>
      </c>
      <c r="I35" s="10">
        <v>0</v>
      </c>
      <c r="J35" s="10" t="s">
        <v>219</v>
      </c>
      <c r="K35" s="10">
        <v>520</v>
      </c>
      <c r="L35" s="10" t="s">
        <v>220</v>
      </c>
      <c r="M35" s="10">
        <v>160</v>
      </c>
      <c r="N35" s="10" t="s">
        <v>163</v>
      </c>
      <c r="O35" s="10">
        <v>0</v>
      </c>
      <c r="P35" s="10" t="s">
        <v>163</v>
      </c>
      <c r="Q35" s="10">
        <v>0</v>
      </c>
      <c r="R35" s="10">
        <v>1</v>
      </c>
      <c r="S35" s="10">
        <v>1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1</v>
      </c>
      <c r="AB35" s="10" t="str">
        <f>IF(Tabulka_Dotaz_z_MySQLDivadla_17[[#This Row],[f0115_1]]=1,"ANO","NE")</f>
        <v>ANO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6</v>
      </c>
      <c r="AK35" s="10">
        <v>6</v>
      </c>
      <c r="AL35" s="10">
        <v>67</v>
      </c>
      <c r="AM35" s="10">
        <v>22</v>
      </c>
      <c r="AN35" s="10">
        <v>0</v>
      </c>
      <c r="AO35" s="10">
        <v>6</v>
      </c>
      <c r="AP35" s="10">
        <v>0</v>
      </c>
      <c r="AQ35" s="10">
        <v>29</v>
      </c>
      <c r="AR35" s="10">
        <v>0</v>
      </c>
      <c r="AS35" s="10">
        <v>63</v>
      </c>
      <c r="AT35" s="10">
        <v>67</v>
      </c>
      <c r="AU35" s="10">
        <v>23</v>
      </c>
      <c r="AV35" s="10">
        <v>7</v>
      </c>
      <c r="AW35" s="10">
        <v>313</v>
      </c>
      <c r="AX35" s="10">
        <v>288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7</v>
      </c>
      <c r="BT35" s="10">
        <v>1</v>
      </c>
      <c r="BU35" s="10">
        <v>68</v>
      </c>
      <c r="BV35" s="10">
        <v>65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30</v>
      </c>
      <c r="DX35" s="10">
        <v>8</v>
      </c>
      <c r="DY35" s="10">
        <v>381</v>
      </c>
      <c r="DZ35" s="10">
        <v>353</v>
      </c>
      <c r="EA35" s="10">
        <v>0</v>
      </c>
      <c r="EB35" s="10">
        <v>0</v>
      </c>
      <c r="EC35" s="10">
        <v>0</v>
      </c>
      <c r="ED35" s="10">
        <v>0</v>
      </c>
      <c r="EE35" s="10">
        <v>5</v>
      </c>
      <c r="EF35" s="10">
        <v>0</v>
      </c>
      <c r="EG35" s="10">
        <v>27</v>
      </c>
      <c r="EH35" s="10">
        <v>27</v>
      </c>
      <c r="EI35" s="10">
        <v>0</v>
      </c>
      <c r="EJ35" s="10">
        <v>0</v>
      </c>
      <c r="EK35" s="10">
        <v>0</v>
      </c>
      <c r="EL35" s="10">
        <v>0</v>
      </c>
      <c r="EM35" s="10">
        <v>353</v>
      </c>
      <c r="EN35" s="10">
        <v>87530</v>
      </c>
      <c r="EO35" s="10">
        <v>8</v>
      </c>
      <c r="EP35" s="10">
        <v>1600</v>
      </c>
      <c r="EQ35" s="10">
        <v>3</v>
      </c>
      <c r="ER35" s="10">
        <v>600</v>
      </c>
      <c r="ES35" s="10">
        <v>0</v>
      </c>
      <c r="ET35" s="10">
        <v>0</v>
      </c>
      <c r="EU35" s="10">
        <v>5</v>
      </c>
      <c r="EV35" s="10">
        <v>1000</v>
      </c>
      <c r="EW35" s="10">
        <v>1</v>
      </c>
      <c r="EX35" s="10">
        <v>200</v>
      </c>
      <c r="EY35" s="10">
        <v>2</v>
      </c>
      <c r="EZ35" s="10">
        <v>400</v>
      </c>
      <c r="FA35" s="10">
        <v>2</v>
      </c>
      <c r="FB35" s="10">
        <v>400</v>
      </c>
      <c r="FC35" s="10">
        <v>4</v>
      </c>
      <c r="FD35" s="10">
        <v>800</v>
      </c>
      <c r="FE35" s="10">
        <v>0</v>
      </c>
      <c r="FF35" s="10">
        <v>0</v>
      </c>
      <c r="FG35" s="10">
        <v>0</v>
      </c>
      <c r="FH35" s="10">
        <v>0</v>
      </c>
      <c r="FI35" s="10">
        <v>1</v>
      </c>
      <c r="FJ35" s="10">
        <v>200</v>
      </c>
      <c r="FK35" s="10">
        <v>0</v>
      </c>
      <c r="FL35" s="10">
        <v>0</v>
      </c>
      <c r="FM35" s="10">
        <v>2</v>
      </c>
      <c r="FN35" s="10">
        <v>400</v>
      </c>
      <c r="FO35" s="10">
        <v>1</v>
      </c>
      <c r="FP35" s="10">
        <v>1</v>
      </c>
      <c r="FQ35" s="13">
        <v>40247.483530092592</v>
      </c>
      <c r="FR35" s="10">
        <v>0</v>
      </c>
    </row>
    <row r="36" spans="1:174" x14ac:dyDescent="0.2">
      <c r="A36" s="13" t="s">
        <v>1119</v>
      </c>
      <c r="B36" s="10">
        <v>57</v>
      </c>
      <c r="C36" s="10" t="s">
        <v>782</v>
      </c>
      <c r="D36" s="10" t="str">
        <f>VLOOKUP(Tabulka_Dotaz_z_MySQLDivadla_17[[#This Row],[Kraj]],Tabulka_Dotaz_z_SQL3[],3,TRUE)</f>
        <v>Hlavní město Praha</v>
      </c>
      <c r="E36" s="10" t="str">
        <f>VLOOKUP(Tabulka_Dotaz_z_MySQLDivadla_17[[#This Row],[StatID]],Tabulka_Dotaz_z_SqlDivadla[],7,FALSE)</f>
        <v>71</v>
      </c>
      <c r="F36" s="10" t="str">
        <f>VLOOKUP(Tabulka_Dotaz_z_MySQLDivadla_17[[#This Row],[kodZriz]],Tabulka_Dotaz_z_SQL[],8,TRUE)</f>
        <v>crkve</v>
      </c>
      <c r="G36" s="10" t="s">
        <v>822</v>
      </c>
      <c r="H36" s="10">
        <v>1</v>
      </c>
      <c r="I36" s="10">
        <v>0</v>
      </c>
      <c r="J36" s="10" t="s">
        <v>205</v>
      </c>
      <c r="K36" s="10">
        <v>110</v>
      </c>
      <c r="L36" s="10" t="s">
        <v>163</v>
      </c>
      <c r="M36" s="10">
        <v>0</v>
      </c>
      <c r="N36" s="10" t="s">
        <v>163</v>
      </c>
      <c r="O36" s="10">
        <v>0</v>
      </c>
      <c r="P36" s="10" t="s">
        <v>163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0" t="str">
        <f>IF(Tabulka_Dotaz_z_MySQLDivadla_17[[#This Row],[f0115_1]]=1,"ANO","NE")</f>
        <v>ANO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5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3</v>
      </c>
      <c r="AS36" s="10">
        <v>0</v>
      </c>
      <c r="AT36" s="10">
        <v>8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10</v>
      </c>
      <c r="CJ36" s="10">
        <v>10</v>
      </c>
      <c r="CK36" s="10">
        <v>24</v>
      </c>
      <c r="CL36" s="10">
        <v>24</v>
      </c>
      <c r="CM36" s="10">
        <v>0</v>
      </c>
      <c r="CN36" s="10">
        <v>24</v>
      </c>
      <c r="CO36" s="10">
        <v>24</v>
      </c>
      <c r="CP36" s="10">
        <v>8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2</v>
      </c>
      <c r="DP36" s="10">
        <v>0</v>
      </c>
      <c r="DQ36" s="10">
        <v>13</v>
      </c>
      <c r="DR36" s="10">
        <v>13</v>
      </c>
      <c r="DS36" s="10">
        <v>0</v>
      </c>
      <c r="DT36" s="10">
        <v>0</v>
      </c>
      <c r="DU36" s="10">
        <v>0</v>
      </c>
      <c r="DV36" s="10">
        <v>0</v>
      </c>
      <c r="DW36" s="10">
        <v>12</v>
      </c>
      <c r="DX36" s="10">
        <v>10</v>
      </c>
      <c r="DY36" s="10">
        <v>37</v>
      </c>
      <c r="DZ36" s="10">
        <v>37</v>
      </c>
      <c r="EA36" s="10">
        <v>0</v>
      </c>
      <c r="EB36" s="10">
        <v>24</v>
      </c>
      <c r="EC36" s="10">
        <v>24</v>
      </c>
      <c r="ED36" s="10">
        <v>8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37</v>
      </c>
      <c r="EN36" s="10">
        <v>3400</v>
      </c>
      <c r="EO36" s="10">
        <v>0</v>
      </c>
      <c r="EP36" s="10">
        <v>0</v>
      </c>
      <c r="EQ36" s="10">
        <v>0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0</v>
      </c>
      <c r="FC36" s="10">
        <v>0</v>
      </c>
      <c r="FD36" s="10">
        <v>0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1</v>
      </c>
      <c r="FP36" s="10">
        <v>1</v>
      </c>
      <c r="FQ36" s="13">
        <v>40301.427337962959</v>
      </c>
      <c r="FR36" s="10">
        <v>0</v>
      </c>
    </row>
    <row r="37" spans="1:174" x14ac:dyDescent="0.2">
      <c r="A37" s="13" t="s">
        <v>1198</v>
      </c>
      <c r="B37" s="10">
        <v>140</v>
      </c>
      <c r="C37" s="10" t="s">
        <v>782</v>
      </c>
      <c r="D37" s="10" t="str">
        <f>VLOOKUP(Tabulka_Dotaz_z_MySQLDivadla_17[[#This Row],[Kraj]],Tabulka_Dotaz_z_SQL3[],3,TRUE)</f>
        <v>Hlavní město Praha</v>
      </c>
      <c r="E37" s="10" t="str">
        <f>VLOOKUP(Tabulka_Dotaz_z_MySQLDivadla_17[[#This Row],[StatID]],Tabulka_Dotaz_z_SqlDivadla[],7,FALSE)</f>
        <v>50</v>
      </c>
      <c r="F37" s="10" t="str">
        <f>VLOOKUP(Tabulka_Dotaz_z_MySQLDivadla_17[[#This Row],[kodZriz]],Tabulka_Dotaz_z_SQL[],8,TRUE)</f>
        <v>podnk</v>
      </c>
      <c r="G37" s="10" t="s">
        <v>871</v>
      </c>
      <c r="H37" s="10">
        <v>0</v>
      </c>
      <c r="I37" s="10">
        <v>0</v>
      </c>
      <c r="J37" s="10" t="s">
        <v>163</v>
      </c>
      <c r="K37" s="10">
        <v>0</v>
      </c>
      <c r="L37" s="10" t="s">
        <v>163</v>
      </c>
      <c r="M37" s="10">
        <v>0</v>
      </c>
      <c r="N37" s="10" t="s">
        <v>163</v>
      </c>
      <c r="O37" s="10">
        <v>0</v>
      </c>
      <c r="P37" s="10" t="s">
        <v>163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0" t="str">
        <f>IF(Tabulka_Dotaz_z_MySQLDivadla_17[[#This Row],[f0115_1]]=1,"ANO","NE")</f>
        <v>ANO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4</v>
      </c>
      <c r="AV37" s="10">
        <v>1</v>
      </c>
      <c r="AW37" s="10">
        <v>68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4</v>
      </c>
      <c r="DX37" s="10">
        <v>1</v>
      </c>
      <c r="DY37" s="10">
        <v>68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44</v>
      </c>
      <c r="EN37" s="10">
        <v>0</v>
      </c>
      <c r="EO37" s="10">
        <v>2</v>
      </c>
      <c r="EP37" s="10">
        <v>0</v>
      </c>
      <c r="EQ37" s="10">
        <v>4</v>
      </c>
      <c r="ER37" s="10">
        <v>0</v>
      </c>
      <c r="ES37" s="10">
        <v>1</v>
      </c>
      <c r="ET37" s="10">
        <v>0</v>
      </c>
      <c r="EU37" s="10">
        <v>3</v>
      </c>
      <c r="EV37" s="10">
        <v>0</v>
      </c>
      <c r="EW37" s="10">
        <v>0</v>
      </c>
      <c r="EX37" s="10">
        <v>0</v>
      </c>
      <c r="EY37" s="10">
        <v>1</v>
      </c>
      <c r="EZ37" s="10">
        <v>0</v>
      </c>
      <c r="FA37" s="10">
        <v>0</v>
      </c>
      <c r="FB37" s="10">
        <v>0</v>
      </c>
      <c r="FC37" s="10">
        <v>2</v>
      </c>
      <c r="FD37" s="10">
        <v>0</v>
      </c>
      <c r="FE37" s="10">
        <v>3</v>
      </c>
      <c r="FF37" s="10">
        <v>0</v>
      </c>
      <c r="FG37" s="10">
        <v>3</v>
      </c>
      <c r="FH37" s="10">
        <v>0</v>
      </c>
      <c r="FI37" s="10">
        <v>0</v>
      </c>
      <c r="FJ37" s="10">
        <v>0</v>
      </c>
      <c r="FK37" s="10">
        <v>1</v>
      </c>
      <c r="FL37" s="10">
        <v>0</v>
      </c>
      <c r="FM37" s="10">
        <v>4</v>
      </c>
      <c r="FN37" s="10">
        <v>0</v>
      </c>
      <c r="FO37" s="10">
        <v>0</v>
      </c>
      <c r="FP37" s="10">
        <v>1</v>
      </c>
      <c r="FQ37" s="13">
        <v>40301.467615740738</v>
      </c>
      <c r="FR37" s="10">
        <v>0</v>
      </c>
    </row>
    <row r="38" spans="1:174" x14ac:dyDescent="0.2">
      <c r="A38" s="13" t="s">
        <v>1151</v>
      </c>
      <c r="B38" s="10">
        <v>93</v>
      </c>
      <c r="C38" s="10" t="s">
        <v>782</v>
      </c>
      <c r="D38" s="10" t="str">
        <f>VLOOKUP(Tabulka_Dotaz_z_MySQLDivadla_17[[#This Row],[Kraj]],Tabulka_Dotaz_z_SQL3[],3,TRUE)</f>
        <v>Hlavní město Praha</v>
      </c>
      <c r="E38" s="10" t="str">
        <f>VLOOKUP(Tabulka_Dotaz_z_MySQLDivadla_17[[#This Row],[StatID]],Tabulka_Dotaz_z_SqlDivadla[],7,FALSE)</f>
        <v>60</v>
      </c>
      <c r="F38" s="10" t="str">
        <f>VLOOKUP(Tabulka_Dotaz_z_MySQLDivadla_17[[#This Row],[kodZriz]],Tabulka_Dotaz_z_SQL[],8,TRUE)</f>
        <v>podnk</v>
      </c>
      <c r="G38" s="10" t="s">
        <v>848</v>
      </c>
      <c r="H38" s="10">
        <v>0</v>
      </c>
      <c r="I38" s="10">
        <v>0</v>
      </c>
      <c r="J38" s="10" t="s">
        <v>163</v>
      </c>
      <c r="K38" s="10">
        <v>0</v>
      </c>
      <c r="L38" s="10" t="s">
        <v>163</v>
      </c>
      <c r="M38" s="10">
        <v>0</v>
      </c>
      <c r="N38" s="10" t="s">
        <v>163</v>
      </c>
      <c r="O38" s="10">
        <v>0</v>
      </c>
      <c r="P38" s="10" t="s">
        <v>163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0" t="str">
        <f>IF(Tabulka_Dotaz_z_MySQLDivadla_17[[#This Row],[f0115_1]]=1,"ANO","NE")</f>
        <v>ANO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21</v>
      </c>
      <c r="AV38" s="10">
        <v>1</v>
      </c>
      <c r="AW38" s="10">
        <v>280</v>
      </c>
      <c r="AX38" s="10">
        <v>0</v>
      </c>
      <c r="AY38" s="10">
        <v>6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2</v>
      </c>
      <c r="DP38" s="10">
        <v>0</v>
      </c>
      <c r="DQ38" s="10">
        <v>51</v>
      </c>
      <c r="DR38" s="10">
        <v>0</v>
      </c>
      <c r="DS38" s="10">
        <v>10</v>
      </c>
      <c r="DT38" s="10">
        <v>0</v>
      </c>
      <c r="DU38" s="10">
        <v>0</v>
      </c>
      <c r="DV38" s="10">
        <v>0</v>
      </c>
      <c r="DW38" s="10">
        <v>23</v>
      </c>
      <c r="DX38" s="10">
        <v>1</v>
      </c>
      <c r="DY38" s="10">
        <v>331</v>
      </c>
      <c r="DZ38" s="10">
        <v>0</v>
      </c>
      <c r="EA38" s="10">
        <v>16</v>
      </c>
      <c r="EB38" s="10">
        <v>0</v>
      </c>
      <c r="EC38" s="10">
        <v>0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95</v>
      </c>
      <c r="EN38" s="10">
        <v>38000</v>
      </c>
      <c r="EO38" s="10">
        <v>14</v>
      </c>
      <c r="EP38" s="10">
        <v>5600</v>
      </c>
      <c r="EQ38" s="10">
        <v>20</v>
      </c>
      <c r="ER38" s="10">
        <v>8000</v>
      </c>
      <c r="ES38" s="10">
        <v>13</v>
      </c>
      <c r="ET38" s="10">
        <v>5200</v>
      </c>
      <c r="EU38" s="10">
        <v>9</v>
      </c>
      <c r="EV38" s="10">
        <v>3600</v>
      </c>
      <c r="EW38" s="10">
        <v>13</v>
      </c>
      <c r="EX38" s="10">
        <v>5200</v>
      </c>
      <c r="EY38" s="10">
        <v>12</v>
      </c>
      <c r="EZ38" s="10">
        <v>4800</v>
      </c>
      <c r="FA38" s="10">
        <v>13</v>
      </c>
      <c r="FB38" s="10">
        <v>5200</v>
      </c>
      <c r="FC38" s="10">
        <v>21</v>
      </c>
      <c r="FD38" s="10">
        <v>8400</v>
      </c>
      <c r="FE38" s="10">
        <v>19</v>
      </c>
      <c r="FF38" s="10">
        <v>7600</v>
      </c>
      <c r="FG38" s="10">
        <v>35</v>
      </c>
      <c r="FH38" s="10">
        <v>14000</v>
      </c>
      <c r="FI38" s="10">
        <v>26</v>
      </c>
      <c r="FJ38" s="10">
        <v>10400</v>
      </c>
      <c r="FK38" s="10">
        <v>30</v>
      </c>
      <c r="FL38" s="10">
        <v>12000</v>
      </c>
      <c r="FM38" s="10">
        <v>11</v>
      </c>
      <c r="FN38" s="10">
        <v>4400</v>
      </c>
      <c r="FO38" s="10">
        <v>1</v>
      </c>
      <c r="FP38" s="10">
        <v>1</v>
      </c>
      <c r="FQ38" s="13">
        <v>40302.414212962962</v>
      </c>
      <c r="FR38" s="10">
        <v>0</v>
      </c>
    </row>
    <row r="39" spans="1:174" x14ac:dyDescent="0.2">
      <c r="A39" s="13" t="s">
        <v>1196</v>
      </c>
      <c r="B39" s="10">
        <v>138</v>
      </c>
      <c r="C39" s="10" t="s">
        <v>782</v>
      </c>
      <c r="D39" s="10" t="str">
        <f>VLOOKUP(Tabulka_Dotaz_z_MySQLDivadla_17[[#This Row],[Kraj]],Tabulka_Dotaz_z_SQL3[],3,TRUE)</f>
        <v>Hlavní město Praha</v>
      </c>
      <c r="E39" s="10" t="str">
        <f>VLOOKUP(Tabulka_Dotaz_z_MySQLDivadla_17[[#This Row],[StatID]],Tabulka_Dotaz_z_SqlDivadla[],7,FALSE)</f>
        <v>50</v>
      </c>
      <c r="F39" s="10" t="str">
        <f>VLOOKUP(Tabulka_Dotaz_z_MySQLDivadla_17[[#This Row],[kodZriz]],Tabulka_Dotaz_z_SQL[],8,TRUE)</f>
        <v>podnk</v>
      </c>
      <c r="G39" s="10" t="s">
        <v>869</v>
      </c>
      <c r="H39" s="10">
        <v>1</v>
      </c>
      <c r="I39" s="10">
        <v>0</v>
      </c>
      <c r="J39" s="10" t="s">
        <v>251</v>
      </c>
      <c r="K39" s="10">
        <v>76</v>
      </c>
      <c r="L39" s="10" t="s">
        <v>163</v>
      </c>
      <c r="M39" s="10">
        <v>0</v>
      </c>
      <c r="N39" s="10" t="s">
        <v>163</v>
      </c>
      <c r="O39" s="10">
        <v>0</v>
      </c>
      <c r="P39" s="10" t="s">
        <v>163</v>
      </c>
      <c r="Q39" s="10">
        <v>0</v>
      </c>
      <c r="R39" s="10">
        <v>2</v>
      </c>
      <c r="S39" s="10">
        <v>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0" t="str">
        <f>IF(Tabulka_Dotaz_z_MySQLDivadla_17[[#This Row],[f0115_1]]=1,"ANO","NE")</f>
        <v>ANO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2</v>
      </c>
      <c r="AP39" s="10">
        <v>0</v>
      </c>
      <c r="AQ39" s="10">
        <v>8</v>
      </c>
      <c r="AR39" s="10">
        <v>0</v>
      </c>
      <c r="AS39" s="10">
        <v>10</v>
      </c>
      <c r="AT39" s="10">
        <v>0</v>
      </c>
      <c r="AU39" s="10">
        <v>13</v>
      </c>
      <c r="AV39" s="10">
        <v>8</v>
      </c>
      <c r="AW39" s="10">
        <v>103</v>
      </c>
      <c r="AX39" s="10">
        <v>92</v>
      </c>
      <c r="AY39" s="10">
        <v>0</v>
      </c>
      <c r="AZ39" s="10">
        <v>4</v>
      </c>
      <c r="BA39" s="10">
        <v>4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10</v>
      </c>
      <c r="CR39" s="10">
        <v>3</v>
      </c>
      <c r="CS39" s="10">
        <v>134</v>
      </c>
      <c r="CT39" s="10">
        <v>103</v>
      </c>
      <c r="CU39" s="10">
        <v>0</v>
      </c>
      <c r="CV39" s="10">
        <v>3</v>
      </c>
      <c r="CW39" s="10">
        <v>3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0</v>
      </c>
      <c r="DO39" s="10">
        <v>2</v>
      </c>
      <c r="DP39" s="10">
        <v>1</v>
      </c>
      <c r="DQ39" s="10">
        <v>7</v>
      </c>
      <c r="DR39" s="10">
        <v>7</v>
      </c>
      <c r="DS39" s="10">
        <v>0</v>
      </c>
      <c r="DT39" s="10">
        <v>0</v>
      </c>
      <c r="DU39" s="10">
        <v>0</v>
      </c>
      <c r="DV39" s="10">
        <v>0</v>
      </c>
      <c r="DW39" s="10">
        <v>25</v>
      </c>
      <c r="DX39" s="10">
        <v>12</v>
      </c>
      <c r="DY39" s="10">
        <v>244</v>
      </c>
      <c r="DZ39" s="10">
        <v>202</v>
      </c>
      <c r="EA39" s="10">
        <v>0</v>
      </c>
      <c r="EB39" s="10">
        <v>7</v>
      </c>
      <c r="EC39" s="10">
        <v>7</v>
      </c>
      <c r="ED39" s="10">
        <v>0</v>
      </c>
      <c r="EE39" s="10">
        <v>25</v>
      </c>
      <c r="EF39" s="10">
        <v>12</v>
      </c>
      <c r="EG39" s="10">
        <v>244</v>
      </c>
      <c r="EH39" s="10">
        <v>202</v>
      </c>
      <c r="EI39" s="10">
        <v>0</v>
      </c>
      <c r="EJ39" s="10">
        <v>7</v>
      </c>
      <c r="EK39" s="10">
        <v>7</v>
      </c>
      <c r="EL39" s="10">
        <v>0</v>
      </c>
      <c r="EM39" s="10">
        <v>226</v>
      </c>
      <c r="EN39" s="10">
        <v>8766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11</v>
      </c>
      <c r="EX39" s="10">
        <v>1001</v>
      </c>
      <c r="EY39" s="10">
        <v>0</v>
      </c>
      <c r="EZ39" s="10">
        <v>0</v>
      </c>
      <c r="FA39" s="10">
        <v>0</v>
      </c>
      <c r="FB39" s="10">
        <v>0</v>
      </c>
      <c r="FC39" s="10">
        <v>4</v>
      </c>
      <c r="FD39" s="10">
        <v>488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3</v>
      </c>
      <c r="FL39" s="10">
        <v>222</v>
      </c>
      <c r="FM39" s="10">
        <v>0</v>
      </c>
      <c r="FN39" s="10">
        <v>0</v>
      </c>
      <c r="FO39" s="10">
        <v>1</v>
      </c>
      <c r="FP39" s="10">
        <v>1</v>
      </c>
      <c r="FQ39" s="13">
        <v>40274.514421296299</v>
      </c>
      <c r="FR39" s="10">
        <v>0</v>
      </c>
    </row>
    <row r="40" spans="1:174" x14ac:dyDescent="0.2">
      <c r="A40" s="13" t="s">
        <v>1235</v>
      </c>
      <c r="B40" s="10">
        <v>177</v>
      </c>
      <c r="C40" s="10" t="s">
        <v>782</v>
      </c>
      <c r="D40" s="10" t="str">
        <f>VLOOKUP(Tabulka_Dotaz_z_MySQLDivadla_17[[#This Row],[Kraj]],Tabulka_Dotaz_z_SQL3[],3,TRUE)</f>
        <v>Hlavní město Praha</v>
      </c>
      <c r="E40" s="10" t="str">
        <f>VLOOKUP(Tabulka_Dotaz_z_MySQLDivadla_17[[#This Row],[StatID]],Tabulka_Dotaz_z_SqlDivadla[],7,FALSE)</f>
        <v>21</v>
      </c>
      <c r="F40" s="10" t="str">
        <f>VLOOKUP(Tabulka_Dotaz_z_MySQLDivadla_17[[#This Row],[kodZriz]],Tabulka_Dotaz_z_SQL[],8,TRUE)</f>
        <v>stati</v>
      </c>
      <c r="G40" s="10" t="s">
        <v>788</v>
      </c>
      <c r="H40" s="10">
        <v>2</v>
      </c>
      <c r="I40" s="10">
        <v>0</v>
      </c>
      <c r="J40" s="10" t="s">
        <v>195</v>
      </c>
      <c r="K40" s="10">
        <v>300</v>
      </c>
      <c r="L40" s="10" t="s">
        <v>270</v>
      </c>
      <c r="M40" s="10">
        <v>100</v>
      </c>
      <c r="N40" s="10" t="s">
        <v>163</v>
      </c>
      <c r="O40" s="10">
        <v>0</v>
      </c>
      <c r="P40" s="10" t="s">
        <v>163</v>
      </c>
      <c r="Q40" s="10">
        <v>0</v>
      </c>
      <c r="R40" s="10">
        <v>1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 t="str">
        <f>IF(Tabulka_Dotaz_z_MySQLDivadla_17[[#This Row],[f0115_1]]=1,"ANO","NE")</f>
        <v>NE</v>
      </c>
      <c r="AC40" s="10">
        <v>15.2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7.2</v>
      </c>
      <c r="AK40" s="10">
        <v>22.4</v>
      </c>
      <c r="AL40" s="10">
        <v>107</v>
      </c>
      <c r="AM40" s="10">
        <v>26.3</v>
      </c>
      <c r="AN40" s="10">
        <v>0</v>
      </c>
      <c r="AO40" s="10">
        <v>16.399999999999999</v>
      </c>
      <c r="AP40" s="10">
        <v>0</v>
      </c>
      <c r="AQ40" s="10">
        <v>7</v>
      </c>
      <c r="AR40" s="10">
        <v>0</v>
      </c>
      <c r="AS40" s="10">
        <v>72.099999999999994</v>
      </c>
      <c r="AT40" s="10">
        <v>107</v>
      </c>
      <c r="AU40" s="10">
        <v>20</v>
      </c>
      <c r="AV40" s="10">
        <v>5</v>
      </c>
      <c r="AW40" s="10">
        <v>255</v>
      </c>
      <c r="AX40" s="10">
        <v>236</v>
      </c>
      <c r="AY40" s="10">
        <v>3</v>
      </c>
      <c r="AZ40" s="10">
        <v>47</v>
      </c>
      <c r="BA40" s="10">
        <v>47</v>
      </c>
      <c r="BB40" s="10">
        <v>2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74</v>
      </c>
      <c r="CW40" s="10">
        <v>74</v>
      </c>
      <c r="CX40" s="10">
        <v>0</v>
      </c>
      <c r="CY40" s="10">
        <v>0</v>
      </c>
      <c r="CZ40" s="10">
        <v>0</v>
      </c>
      <c r="DA40" s="10">
        <v>0</v>
      </c>
      <c r="DB40" s="10">
        <v>0</v>
      </c>
      <c r="DC40" s="10">
        <v>0</v>
      </c>
      <c r="DD40" s="10">
        <v>10</v>
      </c>
      <c r="DE40" s="10">
        <v>10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41</v>
      </c>
      <c r="DU40" s="10">
        <v>41</v>
      </c>
      <c r="DV40" s="10">
        <v>0</v>
      </c>
      <c r="DW40" s="10">
        <v>20</v>
      </c>
      <c r="DX40" s="10">
        <v>5</v>
      </c>
      <c r="DY40" s="10">
        <v>255</v>
      </c>
      <c r="DZ40" s="10">
        <v>236</v>
      </c>
      <c r="EA40" s="10">
        <v>3</v>
      </c>
      <c r="EB40" s="10">
        <v>172</v>
      </c>
      <c r="EC40" s="10">
        <v>172</v>
      </c>
      <c r="ED40" s="10">
        <v>2</v>
      </c>
      <c r="EE40" s="10">
        <v>0</v>
      </c>
      <c r="EF40" s="10">
        <v>0</v>
      </c>
      <c r="EG40" s="10">
        <v>2</v>
      </c>
      <c r="EH40" s="10">
        <v>2</v>
      </c>
      <c r="EI40" s="10">
        <v>0</v>
      </c>
      <c r="EJ40" s="10">
        <v>42</v>
      </c>
      <c r="EK40" s="10">
        <v>42</v>
      </c>
      <c r="EL40" s="10">
        <v>0</v>
      </c>
      <c r="EM40" s="10">
        <v>236</v>
      </c>
      <c r="EN40" s="10">
        <v>37880</v>
      </c>
      <c r="EO40" s="10">
        <v>5</v>
      </c>
      <c r="EP40" s="10">
        <v>1820</v>
      </c>
      <c r="EQ40" s="10">
        <v>3</v>
      </c>
      <c r="ER40" s="10">
        <v>1405</v>
      </c>
      <c r="ES40" s="10">
        <v>0</v>
      </c>
      <c r="ET40" s="10">
        <v>0</v>
      </c>
      <c r="EU40" s="10">
        <v>1</v>
      </c>
      <c r="EV40" s="10">
        <v>108</v>
      </c>
      <c r="EW40" s="10">
        <v>3</v>
      </c>
      <c r="EX40" s="10">
        <v>740</v>
      </c>
      <c r="EY40" s="10">
        <v>1</v>
      </c>
      <c r="EZ40" s="10">
        <v>474</v>
      </c>
      <c r="FA40" s="10">
        <v>1</v>
      </c>
      <c r="FB40" s="10">
        <v>386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1</v>
      </c>
      <c r="FJ40" s="10">
        <v>498</v>
      </c>
      <c r="FK40" s="10">
        <v>0</v>
      </c>
      <c r="FL40" s="10">
        <v>0</v>
      </c>
      <c r="FM40" s="10">
        <v>4</v>
      </c>
      <c r="FN40" s="10">
        <v>1022</v>
      </c>
      <c r="FO40" s="10">
        <v>1</v>
      </c>
      <c r="FP40" s="10">
        <v>1</v>
      </c>
      <c r="FQ40" s="13">
        <v>40283.672800925924</v>
      </c>
      <c r="FR40" s="10">
        <v>0</v>
      </c>
    </row>
    <row r="41" spans="1:174" x14ac:dyDescent="0.2">
      <c r="A41" s="13" t="s">
        <v>1147</v>
      </c>
      <c r="B41" s="10">
        <v>89</v>
      </c>
      <c r="C41" s="10" t="s">
        <v>782</v>
      </c>
      <c r="D41" s="10" t="str">
        <f>VLOOKUP(Tabulka_Dotaz_z_MySQLDivadla_17[[#This Row],[Kraj]],Tabulka_Dotaz_z_SQL3[],3,TRUE)</f>
        <v>Hlavní město Praha</v>
      </c>
      <c r="E41" s="10" t="str">
        <f>VLOOKUP(Tabulka_Dotaz_z_MySQLDivadla_17[[#This Row],[StatID]],Tabulka_Dotaz_z_SqlDivadla[],7,FALSE)</f>
        <v>60</v>
      </c>
      <c r="F41" s="10" t="str">
        <f>VLOOKUP(Tabulka_Dotaz_z_MySQLDivadla_17[[#This Row],[kodZriz]],Tabulka_Dotaz_z_SQL[],8,TRUE)</f>
        <v>podnk</v>
      </c>
      <c r="G41" s="10" t="s">
        <v>845</v>
      </c>
      <c r="H41" s="10">
        <v>1</v>
      </c>
      <c r="I41" s="10">
        <v>0</v>
      </c>
      <c r="J41" s="10" t="s">
        <v>226</v>
      </c>
      <c r="K41" s="10">
        <v>100</v>
      </c>
      <c r="L41" s="10" t="s">
        <v>163</v>
      </c>
      <c r="M41" s="10">
        <v>0</v>
      </c>
      <c r="N41" s="10" t="s">
        <v>163</v>
      </c>
      <c r="O41" s="10">
        <v>0</v>
      </c>
      <c r="P41" s="10" t="s">
        <v>163</v>
      </c>
      <c r="Q41" s="10">
        <v>0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1</v>
      </c>
      <c r="Y41" s="10">
        <v>0</v>
      </c>
      <c r="Z41" s="10">
        <v>0</v>
      </c>
      <c r="AA41" s="10">
        <v>1</v>
      </c>
      <c r="AB41" s="10" t="str">
        <f>IF(Tabulka_Dotaz_z_MySQLDivadla_17[[#This Row],[f0115_1]]=1,"ANO","NE")</f>
        <v>ANO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12</v>
      </c>
      <c r="AM41" s="10">
        <v>2</v>
      </c>
      <c r="AN41" s="10">
        <v>0</v>
      </c>
      <c r="AO41" s="10">
        <v>1</v>
      </c>
      <c r="AP41" s="10">
        <v>0</v>
      </c>
      <c r="AQ41" s="10">
        <v>0</v>
      </c>
      <c r="AR41" s="10">
        <v>0</v>
      </c>
      <c r="AS41" s="10">
        <v>3</v>
      </c>
      <c r="AT41" s="10">
        <v>12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1</v>
      </c>
      <c r="CJ41" s="10">
        <v>0</v>
      </c>
      <c r="CK41" s="10">
        <v>116</v>
      </c>
      <c r="CL41" s="10">
        <v>116</v>
      </c>
      <c r="CM41" s="10">
        <v>62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1</v>
      </c>
      <c r="DX41" s="10">
        <v>0</v>
      </c>
      <c r="DY41" s="10">
        <v>116</v>
      </c>
      <c r="DZ41" s="10">
        <v>116</v>
      </c>
      <c r="EA41" s="10">
        <v>62</v>
      </c>
      <c r="EB41" s="10">
        <v>0</v>
      </c>
      <c r="EC41" s="10">
        <v>0</v>
      </c>
      <c r="ED41" s="10">
        <v>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116</v>
      </c>
      <c r="EN41" s="10">
        <v>3480</v>
      </c>
      <c r="EO41" s="10">
        <v>0</v>
      </c>
      <c r="EP41" s="10">
        <v>0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1</v>
      </c>
      <c r="FP41" s="10">
        <v>1</v>
      </c>
      <c r="FQ41" s="13">
        <v>40248.606307870374</v>
      </c>
      <c r="FR41" s="10">
        <v>0</v>
      </c>
    </row>
    <row r="42" spans="1:174" x14ac:dyDescent="0.2">
      <c r="A42" s="13" t="s">
        <v>1103</v>
      </c>
      <c r="B42" s="10">
        <v>40</v>
      </c>
      <c r="C42" s="10" t="s">
        <v>782</v>
      </c>
      <c r="D42" s="10" t="str">
        <f>VLOOKUP(Tabulka_Dotaz_z_MySQLDivadla_17[[#This Row],[Kraj]],Tabulka_Dotaz_z_SQL3[],3,TRUE)</f>
        <v>Hlavní město Praha</v>
      </c>
      <c r="E42" s="10" t="str">
        <f>VLOOKUP(Tabulka_Dotaz_z_MySQLDivadla_17[[#This Row],[StatID]],Tabulka_Dotaz_z_SqlDivadla[],7,FALSE)</f>
        <v>70</v>
      </c>
      <c r="F42" s="10" t="str">
        <f>VLOOKUP(Tabulka_Dotaz_z_MySQLDivadla_17[[#This Row],[kodZriz]],Tabulka_Dotaz_z_SQL[],8,TRUE)</f>
        <v>crkve</v>
      </c>
      <c r="G42" s="10" t="s">
        <v>808</v>
      </c>
      <c r="H42" s="10">
        <v>0</v>
      </c>
      <c r="I42" s="10">
        <v>0</v>
      </c>
      <c r="J42" s="10" t="s">
        <v>163</v>
      </c>
      <c r="K42" s="10">
        <v>0</v>
      </c>
      <c r="L42" s="10" t="s">
        <v>163</v>
      </c>
      <c r="M42" s="10">
        <v>0</v>
      </c>
      <c r="N42" s="10" t="s">
        <v>163</v>
      </c>
      <c r="O42" s="10">
        <v>0</v>
      </c>
      <c r="P42" s="10" t="s">
        <v>163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</v>
      </c>
      <c r="Z42" s="10">
        <v>0</v>
      </c>
      <c r="AA42" s="10">
        <v>1</v>
      </c>
      <c r="AB42" s="10" t="str">
        <f>IF(Tabulka_Dotaz_z_MySQLDivadla_17[[#This Row],[f0115_1]]=1,"ANO","NE")</f>
        <v>ANO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15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15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4</v>
      </c>
      <c r="CR42" s="10">
        <v>0</v>
      </c>
      <c r="CS42" s="10">
        <v>22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4</v>
      </c>
      <c r="DX42" s="10">
        <v>0</v>
      </c>
      <c r="DY42" s="10">
        <v>22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4</v>
      </c>
      <c r="EF42" s="10">
        <v>0</v>
      </c>
      <c r="EG42" s="10">
        <v>22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5</v>
      </c>
      <c r="EN42" s="10">
        <v>270</v>
      </c>
      <c r="EO42" s="10">
        <v>3</v>
      </c>
      <c r="EP42" s="10">
        <v>150</v>
      </c>
      <c r="EQ42" s="10">
        <v>4</v>
      </c>
      <c r="ER42" s="10">
        <v>280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1</v>
      </c>
      <c r="FB42" s="10">
        <v>30</v>
      </c>
      <c r="FC42" s="10">
        <v>9</v>
      </c>
      <c r="FD42" s="10">
        <v>605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1</v>
      </c>
      <c r="FP42" s="10">
        <v>1</v>
      </c>
      <c r="FQ42" s="13">
        <v>40301.617546296293</v>
      </c>
      <c r="FR42" s="10">
        <v>0</v>
      </c>
    </row>
    <row r="43" spans="1:174" x14ac:dyDescent="0.2">
      <c r="A43" s="13" t="s">
        <v>1146</v>
      </c>
      <c r="B43" s="10">
        <v>88</v>
      </c>
      <c r="C43" s="10" t="s">
        <v>782</v>
      </c>
      <c r="D43" s="10" t="str">
        <f>VLOOKUP(Tabulka_Dotaz_z_MySQLDivadla_17[[#This Row],[Kraj]],Tabulka_Dotaz_z_SQL3[],3,TRUE)</f>
        <v>Hlavní město Praha</v>
      </c>
      <c r="E43" s="10" t="str">
        <f>VLOOKUP(Tabulka_Dotaz_z_MySQLDivadla_17[[#This Row],[StatID]],Tabulka_Dotaz_z_SqlDivadla[],7,FALSE)</f>
        <v>60</v>
      </c>
      <c r="F43" s="10" t="str">
        <f>VLOOKUP(Tabulka_Dotaz_z_MySQLDivadla_17[[#This Row],[kodZriz]],Tabulka_Dotaz_z_SQL[],8,TRUE)</f>
        <v>podnk</v>
      </c>
      <c r="G43" s="10" t="s">
        <v>844</v>
      </c>
      <c r="H43" s="10">
        <v>0</v>
      </c>
      <c r="I43" s="10">
        <v>0</v>
      </c>
      <c r="J43" s="10" t="s">
        <v>163</v>
      </c>
      <c r="K43" s="10">
        <v>0</v>
      </c>
      <c r="L43" s="10" t="s">
        <v>163</v>
      </c>
      <c r="M43" s="10">
        <v>0</v>
      </c>
      <c r="N43" s="10" t="s">
        <v>163</v>
      </c>
      <c r="O43" s="10">
        <v>0</v>
      </c>
      <c r="P43" s="10" t="s">
        <v>163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</v>
      </c>
      <c r="AB43" s="10" t="str">
        <f>IF(Tabulka_Dotaz_z_MySQLDivadla_17[[#This Row],[f0115_1]]=1,"ANO","NE")</f>
        <v>ANO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5</v>
      </c>
      <c r="BD43" s="10">
        <v>0</v>
      </c>
      <c r="BE43" s="10">
        <v>115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5</v>
      </c>
      <c r="DX43" s="10">
        <v>0</v>
      </c>
      <c r="DY43" s="10">
        <v>115</v>
      </c>
      <c r="DZ43" s="10">
        <v>0</v>
      </c>
      <c r="EA43" s="10">
        <v>0</v>
      </c>
      <c r="EB43" s="10">
        <v>0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0</v>
      </c>
      <c r="EL43" s="10">
        <v>0</v>
      </c>
      <c r="EM43" s="10">
        <v>115</v>
      </c>
      <c r="EN43" s="10">
        <v>3669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1</v>
      </c>
      <c r="FP43" s="10">
        <v>1</v>
      </c>
      <c r="FQ43" s="13">
        <v>40302.415763888886</v>
      </c>
      <c r="FR43" s="10">
        <v>0</v>
      </c>
    </row>
    <row r="44" spans="1:174" x14ac:dyDescent="0.2">
      <c r="A44" s="13" t="s">
        <v>1240</v>
      </c>
      <c r="B44" s="10">
        <v>182</v>
      </c>
      <c r="C44" s="10" t="s">
        <v>782</v>
      </c>
      <c r="D44" s="10" t="str">
        <f>VLOOKUP(Tabulka_Dotaz_z_MySQLDivadla_17[[#This Row],[Kraj]],Tabulka_Dotaz_z_SQL3[],3,TRUE)</f>
        <v>Hlavní město Praha</v>
      </c>
      <c r="E44" s="10" t="str">
        <f>VLOOKUP(Tabulka_Dotaz_z_MySQLDivadla_17[[#This Row],[StatID]],Tabulka_Dotaz_z_SqlDivadla[],7,FALSE)</f>
        <v>71</v>
      </c>
      <c r="F44" s="10" t="str">
        <f>VLOOKUP(Tabulka_Dotaz_z_MySQLDivadla_17[[#This Row],[kodZriz]],Tabulka_Dotaz_z_SQL[],8,TRUE)</f>
        <v>crkve</v>
      </c>
      <c r="G44" s="10" t="s">
        <v>897</v>
      </c>
      <c r="H44" s="10">
        <v>1</v>
      </c>
      <c r="I44" s="10">
        <v>0</v>
      </c>
      <c r="J44" s="10" t="s">
        <v>278</v>
      </c>
      <c r="K44" s="10">
        <v>125</v>
      </c>
      <c r="L44" s="10" t="s">
        <v>163</v>
      </c>
      <c r="M44" s="10">
        <v>0</v>
      </c>
      <c r="N44" s="10" t="s">
        <v>163</v>
      </c>
      <c r="O44" s="10">
        <v>0</v>
      </c>
      <c r="P44" s="10" t="s">
        <v>163</v>
      </c>
      <c r="Q44" s="10">
        <v>0</v>
      </c>
      <c r="R44" s="10">
        <v>1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 t="str">
        <f>IF(Tabulka_Dotaz_z_MySQLDivadla_17[[#This Row],[f0115_1]]=1,"ANO","NE")</f>
        <v>ANO</v>
      </c>
      <c r="AC44" s="10">
        <v>7.5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3.5</v>
      </c>
      <c r="AK44" s="10">
        <v>11</v>
      </c>
      <c r="AL44" s="10">
        <v>27</v>
      </c>
      <c r="AM44" s="10">
        <v>11</v>
      </c>
      <c r="AN44" s="10">
        <v>0</v>
      </c>
      <c r="AO44" s="10">
        <v>11.2</v>
      </c>
      <c r="AP44" s="10">
        <v>0</v>
      </c>
      <c r="AQ44" s="10">
        <v>4.9000000000000004</v>
      </c>
      <c r="AR44" s="10">
        <v>13</v>
      </c>
      <c r="AS44" s="10">
        <v>38.1</v>
      </c>
      <c r="AT44" s="10">
        <v>40</v>
      </c>
      <c r="AU44" s="10">
        <v>13</v>
      </c>
      <c r="AV44" s="10">
        <v>3</v>
      </c>
      <c r="AW44" s="10">
        <v>229</v>
      </c>
      <c r="AX44" s="10">
        <v>188</v>
      </c>
      <c r="AY44" s="10">
        <v>4</v>
      </c>
      <c r="AZ44" s="10">
        <v>19</v>
      </c>
      <c r="BA44" s="10">
        <v>19</v>
      </c>
      <c r="BB44" s="10">
        <v>1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12</v>
      </c>
      <c r="CW44" s="10">
        <v>12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13</v>
      </c>
      <c r="DX44" s="10">
        <v>3</v>
      </c>
      <c r="DY44" s="10">
        <v>229</v>
      </c>
      <c r="DZ44" s="10">
        <v>188</v>
      </c>
      <c r="EA44" s="10">
        <v>4</v>
      </c>
      <c r="EB44" s="10">
        <v>31</v>
      </c>
      <c r="EC44" s="10">
        <v>31</v>
      </c>
      <c r="ED44" s="10">
        <v>1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12</v>
      </c>
      <c r="EK44" s="10">
        <v>12</v>
      </c>
      <c r="EL44" s="10">
        <v>0</v>
      </c>
      <c r="EM44" s="10">
        <v>190</v>
      </c>
      <c r="EN44" s="10">
        <v>23631</v>
      </c>
      <c r="EO44" s="10">
        <v>10</v>
      </c>
      <c r="EP44" s="10">
        <v>4370</v>
      </c>
      <c r="EQ44" s="10">
        <v>4</v>
      </c>
      <c r="ER44" s="10">
        <v>1270</v>
      </c>
      <c r="ES44" s="10">
        <v>4</v>
      </c>
      <c r="ET44" s="10">
        <v>1300</v>
      </c>
      <c r="EU44" s="10">
        <v>2</v>
      </c>
      <c r="EV44" s="10">
        <v>510</v>
      </c>
      <c r="EW44" s="10">
        <v>3</v>
      </c>
      <c r="EX44" s="10">
        <v>1228</v>
      </c>
      <c r="EY44" s="10">
        <v>6</v>
      </c>
      <c r="EZ44" s="10">
        <v>1611</v>
      </c>
      <c r="FA44" s="10">
        <v>0</v>
      </c>
      <c r="FB44" s="10">
        <v>0</v>
      </c>
      <c r="FC44" s="10">
        <v>3</v>
      </c>
      <c r="FD44" s="10">
        <v>1230</v>
      </c>
      <c r="FE44" s="10">
        <v>0</v>
      </c>
      <c r="FF44" s="10">
        <v>0</v>
      </c>
      <c r="FG44" s="10">
        <v>2</v>
      </c>
      <c r="FH44" s="10">
        <v>500</v>
      </c>
      <c r="FI44" s="10">
        <v>0</v>
      </c>
      <c r="FJ44" s="10">
        <v>0</v>
      </c>
      <c r="FK44" s="10">
        <v>1</v>
      </c>
      <c r="FL44" s="10">
        <v>260</v>
      </c>
      <c r="FM44" s="10">
        <v>4</v>
      </c>
      <c r="FN44" s="10">
        <v>1470</v>
      </c>
      <c r="FO44" s="10">
        <v>1</v>
      </c>
      <c r="FP44" s="10">
        <v>1</v>
      </c>
      <c r="FQ44" s="13">
        <v>40284.483715277776</v>
      </c>
      <c r="FR44" s="10">
        <v>0</v>
      </c>
    </row>
    <row r="45" spans="1:174" x14ac:dyDescent="0.2">
      <c r="A45" s="13" t="s">
        <v>1086</v>
      </c>
      <c r="B45" s="10">
        <v>21</v>
      </c>
      <c r="C45" s="10" t="s">
        <v>782</v>
      </c>
      <c r="D45" s="10" t="str">
        <f>VLOOKUP(Tabulka_Dotaz_z_MySQLDivadla_17[[#This Row],[Kraj]],Tabulka_Dotaz_z_SQL3[],3,TRUE)</f>
        <v>Hlavní město Praha</v>
      </c>
      <c r="E45" s="10" t="str">
        <f>VLOOKUP(Tabulka_Dotaz_z_MySQLDivadla_17[[#This Row],[StatID]],Tabulka_Dotaz_z_SqlDivadla[],7,FALSE)</f>
        <v>21</v>
      </c>
      <c r="F45" s="10" t="str">
        <f>VLOOKUP(Tabulka_Dotaz_z_MySQLDivadla_17[[#This Row],[kodZriz]],Tabulka_Dotaz_z_SQL[],8,TRUE)</f>
        <v>stati</v>
      </c>
      <c r="G45" s="10" t="s">
        <v>788</v>
      </c>
      <c r="H45" s="10">
        <v>1</v>
      </c>
      <c r="I45" s="10">
        <v>0</v>
      </c>
      <c r="J45" s="10" t="s">
        <v>166</v>
      </c>
      <c r="K45" s="10">
        <v>250</v>
      </c>
      <c r="L45" s="10" t="s">
        <v>163</v>
      </c>
      <c r="M45" s="10">
        <v>0</v>
      </c>
      <c r="N45" s="10" t="s">
        <v>163</v>
      </c>
      <c r="O45" s="10">
        <v>0</v>
      </c>
      <c r="P45" s="10" t="s">
        <v>163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</v>
      </c>
      <c r="Z45" s="10">
        <v>0</v>
      </c>
      <c r="AA45" s="10">
        <v>1</v>
      </c>
      <c r="AB45" s="10" t="str">
        <f>IF(Tabulka_Dotaz_z_MySQLDivadla_17[[#This Row],[f0115_1]]=1,"ANO","NE")</f>
        <v>ANO</v>
      </c>
      <c r="AC45" s="10">
        <v>12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1</v>
      </c>
      <c r="AK45" s="10">
        <v>13</v>
      </c>
      <c r="AL45" s="10">
        <v>0</v>
      </c>
      <c r="AM45" s="10">
        <v>8</v>
      </c>
      <c r="AN45" s="10">
        <v>0</v>
      </c>
      <c r="AO45" s="10">
        <v>9</v>
      </c>
      <c r="AP45" s="10">
        <v>0</v>
      </c>
      <c r="AQ45" s="10">
        <v>0</v>
      </c>
      <c r="AR45" s="10">
        <v>0</v>
      </c>
      <c r="AS45" s="10">
        <v>30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10</v>
      </c>
      <c r="CR45" s="10">
        <v>0</v>
      </c>
      <c r="CS45" s="10">
        <v>232</v>
      </c>
      <c r="CT45" s="10">
        <v>188</v>
      </c>
      <c r="CU45" s="10">
        <v>52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10</v>
      </c>
      <c r="DX45" s="10">
        <v>0</v>
      </c>
      <c r="DY45" s="10">
        <v>232</v>
      </c>
      <c r="DZ45" s="10">
        <v>188</v>
      </c>
      <c r="EA45" s="10">
        <v>52</v>
      </c>
      <c r="EB45" s="10">
        <v>0</v>
      </c>
      <c r="EC45" s="10">
        <v>0</v>
      </c>
      <c r="ED45" s="10">
        <v>0</v>
      </c>
      <c r="EE45" s="10">
        <v>8</v>
      </c>
      <c r="EF45" s="10">
        <v>0</v>
      </c>
      <c r="EG45" s="10">
        <v>215</v>
      </c>
      <c r="EH45" s="10">
        <v>174</v>
      </c>
      <c r="EI45" s="10">
        <v>20</v>
      </c>
      <c r="EJ45" s="10">
        <v>0</v>
      </c>
      <c r="EK45" s="10">
        <v>0</v>
      </c>
      <c r="EL45" s="10">
        <v>0</v>
      </c>
      <c r="EM45" s="10">
        <v>188</v>
      </c>
      <c r="EN45" s="10">
        <v>34832</v>
      </c>
      <c r="EO45" s="10">
        <v>11</v>
      </c>
      <c r="EP45" s="10">
        <v>2710</v>
      </c>
      <c r="EQ45" s="10">
        <v>2</v>
      </c>
      <c r="ER45" s="10">
        <v>450</v>
      </c>
      <c r="ES45" s="10">
        <v>0</v>
      </c>
      <c r="ET45" s="10">
        <v>0</v>
      </c>
      <c r="EU45" s="10">
        <v>2</v>
      </c>
      <c r="EV45" s="10">
        <v>520</v>
      </c>
      <c r="EW45" s="10">
        <v>0</v>
      </c>
      <c r="EX45" s="10">
        <v>0</v>
      </c>
      <c r="EY45" s="10">
        <v>1</v>
      </c>
      <c r="EZ45" s="10">
        <v>325</v>
      </c>
      <c r="FA45" s="10">
        <v>0</v>
      </c>
      <c r="FB45" s="10">
        <v>0</v>
      </c>
      <c r="FC45" s="10">
        <v>0</v>
      </c>
      <c r="FD45" s="10">
        <v>0</v>
      </c>
      <c r="FE45" s="10">
        <v>1</v>
      </c>
      <c r="FF45" s="10">
        <v>320</v>
      </c>
      <c r="FG45" s="10">
        <v>6</v>
      </c>
      <c r="FH45" s="10">
        <v>1750</v>
      </c>
      <c r="FI45" s="10">
        <v>0</v>
      </c>
      <c r="FJ45" s="10">
        <v>0</v>
      </c>
      <c r="FK45" s="10">
        <v>10</v>
      </c>
      <c r="FL45" s="10">
        <v>3205</v>
      </c>
      <c r="FM45" s="10">
        <v>11</v>
      </c>
      <c r="FN45" s="10">
        <v>4350</v>
      </c>
      <c r="FO45" s="10">
        <v>1</v>
      </c>
      <c r="FP45" s="10">
        <v>1</v>
      </c>
      <c r="FQ45" s="13">
        <v>40302.444791666669</v>
      </c>
      <c r="FR45" s="10">
        <v>0</v>
      </c>
    </row>
    <row r="46" spans="1:174" x14ac:dyDescent="0.2">
      <c r="A46" s="13" t="s">
        <v>1187</v>
      </c>
      <c r="B46" s="10">
        <v>129</v>
      </c>
      <c r="C46" s="10" t="s">
        <v>782</v>
      </c>
      <c r="D46" s="10" t="str">
        <f>VLOOKUP(Tabulka_Dotaz_z_MySQLDivadla_17[[#This Row],[Kraj]],Tabulka_Dotaz_z_SQL3[],3,TRUE)</f>
        <v>Hlavní město Praha</v>
      </c>
      <c r="E46" s="10" t="str">
        <f>VLOOKUP(Tabulka_Dotaz_z_MySQLDivadla_17[[#This Row],[StatID]],Tabulka_Dotaz_z_SqlDivadla[],7,FALSE)</f>
        <v>70</v>
      </c>
      <c r="F46" s="10" t="str">
        <f>VLOOKUP(Tabulka_Dotaz_z_MySQLDivadla_17[[#This Row],[kodZriz]],Tabulka_Dotaz_z_SQL[],8,TRUE)</f>
        <v>crkve</v>
      </c>
      <c r="G46" s="10" t="s">
        <v>861</v>
      </c>
      <c r="H46" s="10">
        <v>0</v>
      </c>
      <c r="I46" s="10">
        <v>0</v>
      </c>
      <c r="J46" s="10" t="s">
        <v>163</v>
      </c>
      <c r="K46" s="10">
        <v>0</v>
      </c>
      <c r="L46" s="10" t="s">
        <v>163</v>
      </c>
      <c r="M46" s="10">
        <v>0</v>
      </c>
      <c r="N46" s="10" t="s">
        <v>163</v>
      </c>
      <c r="O46" s="10">
        <v>0</v>
      </c>
      <c r="P46" s="10" t="s">
        <v>163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0" t="str">
        <f>IF(Tabulka_Dotaz_z_MySQLDivadla_17[[#This Row],[f0115_1]]=1,"ANO","NE")</f>
        <v>NE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8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8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15</v>
      </c>
      <c r="CR46" s="10">
        <v>2</v>
      </c>
      <c r="CS46" s="10">
        <v>208</v>
      </c>
      <c r="CT46" s="10">
        <v>0</v>
      </c>
      <c r="CU46" s="10">
        <v>11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15</v>
      </c>
      <c r="DX46" s="10">
        <v>2</v>
      </c>
      <c r="DY46" s="10">
        <v>208</v>
      </c>
      <c r="DZ46" s="10">
        <v>0</v>
      </c>
      <c r="EA46" s="10">
        <v>11</v>
      </c>
      <c r="EB46" s="10">
        <v>0</v>
      </c>
      <c r="EC46" s="10">
        <v>0</v>
      </c>
      <c r="ED46" s="10">
        <v>0</v>
      </c>
      <c r="EE46" s="10">
        <v>7</v>
      </c>
      <c r="EF46" s="10">
        <v>1</v>
      </c>
      <c r="EG46" s="10">
        <v>134</v>
      </c>
      <c r="EH46" s="10">
        <v>0</v>
      </c>
      <c r="EI46" s="10">
        <v>5</v>
      </c>
      <c r="EJ46" s="10">
        <v>0</v>
      </c>
      <c r="EK46" s="10">
        <v>0</v>
      </c>
      <c r="EL46" s="10">
        <v>0</v>
      </c>
      <c r="EM46" s="10">
        <v>139</v>
      </c>
      <c r="EN46" s="10">
        <v>0</v>
      </c>
      <c r="EO46" s="10">
        <v>28</v>
      </c>
      <c r="EP46" s="10">
        <v>0</v>
      </c>
      <c r="EQ46" s="10">
        <v>3</v>
      </c>
      <c r="ER46" s="10">
        <v>0</v>
      </c>
      <c r="ES46" s="10">
        <v>3</v>
      </c>
      <c r="ET46" s="10">
        <v>0</v>
      </c>
      <c r="EU46" s="10">
        <v>7</v>
      </c>
      <c r="EV46" s="10">
        <v>0</v>
      </c>
      <c r="EW46" s="10">
        <v>3</v>
      </c>
      <c r="EX46" s="10">
        <v>0</v>
      </c>
      <c r="EY46" s="10">
        <v>5</v>
      </c>
      <c r="EZ46" s="10">
        <v>0</v>
      </c>
      <c r="FA46" s="10">
        <v>7</v>
      </c>
      <c r="FB46" s="10">
        <v>0</v>
      </c>
      <c r="FC46" s="10">
        <v>1</v>
      </c>
      <c r="FD46" s="10">
        <v>0</v>
      </c>
      <c r="FE46" s="10">
        <v>1</v>
      </c>
      <c r="FF46" s="10">
        <v>0</v>
      </c>
      <c r="FG46" s="10">
        <v>2</v>
      </c>
      <c r="FH46" s="10">
        <v>0</v>
      </c>
      <c r="FI46" s="10">
        <v>3</v>
      </c>
      <c r="FJ46" s="10">
        <v>0</v>
      </c>
      <c r="FK46" s="10">
        <v>3</v>
      </c>
      <c r="FL46" s="10">
        <v>0</v>
      </c>
      <c r="FM46" s="10">
        <v>3</v>
      </c>
      <c r="FN46" s="10">
        <v>0</v>
      </c>
      <c r="FO46" s="10">
        <v>0</v>
      </c>
      <c r="FP46" s="10">
        <v>1</v>
      </c>
      <c r="FQ46" s="13">
        <v>40269.469259259262</v>
      </c>
      <c r="FR46" s="10">
        <v>0</v>
      </c>
    </row>
    <row r="47" spans="1:174" x14ac:dyDescent="0.2">
      <c r="A47" s="13" t="s">
        <v>1239</v>
      </c>
      <c r="B47" s="10">
        <v>181</v>
      </c>
      <c r="C47" s="10" t="s">
        <v>782</v>
      </c>
      <c r="D47" s="10" t="str">
        <f>VLOOKUP(Tabulka_Dotaz_z_MySQLDivadla_17[[#This Row],[Kraj]],Tabulka_Dotaz_z_SQL3[],3,TRUE)</f>
        <v>Hlavní město Praha</v>
      </c>
      <c r="E47" s="10" t="str">
        <f>VLOOKUP(Tabulka_Dotaz_z_MySQLDivadla_17[[#This Row],[StatID]],Tabulka_Dotaz_z_SqlDivadla[],7,FALSE)</f>
        <v>70</v>
      </c>
      <c r="F47" s="10" t="str">
        <f>VLOOKUP(Tabulka_Dotaz_z_MySQLDivadla_17[[#This Row],[kodZriz]],Tabulka_Dotaz_z_SQL[],8,TRUE)</f>
        <v>crkve</v>
      </c>
      <c r="G47" s="10" t="s">
        <v>894</v>
      </c>
      <c r="H47" s="10">
        <v>2</v>
      </c>
      <c r="I47" s="10">
        <v>0</v>
      </c>
      <c r="J47" s="10" t="s">
        <v>276</v>
      </c>
      <c r="K47" s="10">
        <v>120</v>
      </c>
      <c r="L47" s="10" t="s">
        <v>277</v>
      </c>
      <c r="M47" s="10">
        <v>170</v>
      </c>
      <c r="N47" s="10" t="s">
        <v>163</v>
      </c>
      <c r="O47" s="10">
        <v>0</v>
      </c>
      <c r="P47" s="10" t="s">
        <v>163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0" t="str">
        <f>IF(Tabulka_Dotaz_z_MySQLDivadla_17[[#This Row],[f0115_1]]=1,"ANO","NE")</f>
        <v>ANO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6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6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17</v>
      </c>
      <c r="BA47" s="10">
        <v>17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1</v>
      </c>
      <c r="CW47" s="10">
        <v>1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0</v>
      </c>
      <c r="DO47" s="10">
        <v>3</v>
      </c>
      <c r="DP47" s="10">
        <v>0</v>
      </c>
      <c r="DQ47" s="10">
        <v>40</v>
      </c>
      <c r="DR47" s="10">
        <v>40</v>
      </c>
      <c r="DS47" s="10">
        <v>74</v>
      </c>
      <c r="DT47" s="10">
        <v>24</v>
      </c>
      <c r="DU47" s="10">
        <v>24</v>
      </c>
      <c r="DV47" s="10">
        <v>0</v>
      </c>
      <c r="DW47" s="10">
        <v>3</v>
      </c>
      <c r="DX47" s="10">
        <v>0</v>
      </c>
      <c r="DY47" s="10">
        <v>40</v>
      </c>
      <c r="DZ47" s="10">
        <v>40</v>
      </c>
      <c r="EA47" s="10">
        <v>74</v>
      </c>
      <c r="EB47" s="10">
        <v>42</v>
      </c>
      <c r="EC47" s="10">
        <v>42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4</v>
      </c>
      <c r="EK47" s="10">
        <v>4</v>
      </c>
      <c r="EL47" s="10">
        <v>0</v>
      </c>
      <c r="EM47" s="10">
        <v>22</v>
      </c>
      <c r="EN47" s="10">
        <v>2640</v>
      </c>
      <c r="EO47" s="10">
        <v>0</v>
      </c>
      <c r="EP47" s="10">
        <v>0</v>
      </c>
      <c r="EQ47" s="10">
        <v>7</v>
      </c>
      <c r="ER47" s="10">
        <v>840</v>
      </c>
      <c r="ES47" s="10">
        <v>0</v>
      </c>
      <c r="ET47" s="10">
        <v>0</v>
      </c>
      <c r="EU47" s="10">
        <v>0</v>
      </c>
      <c r="EV47" s="10">
        <v>0</v>
      </c>
      <c r="EW47" s="10">
        <v>5</v>
      </c>
      <c r="EX47" s="10">
        <v>600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6</v>
      </c>
      <c r="FH47" s="10">
        <v>720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1</v>
      </c>
      <c r="FP47" s="10">
        <v>1</v>
      </c>
      <c r="FQ47" s="13">
        <v>40301.581504629627</v>
      </c>
      <c r="FR47" s="10">
        <v>0</v>
      </c>
    </row>
    <row r="48" spans="1:174" x14ac:dyDescent="0.2">
      <c r="A48" s="13" t="s">
        <v>1189</v>
      </c>
      <c r="B48" s="10">
        <v>131</v>
      </c>
      <c r="C48" s="10" t="s">
        <v>782</v>
      </c>
      <c r="D48" s="10" t="str">
        <f>VLOOKUP(Tabulka_Dotaz_z_MySQLDivadla_17[[#This Row],[Kraj]],Tabulka_Dotaz_z_SQL3[],3,TRUE)</f>
        <v>Hlavní město Praha</v>
      </c>
      <c r="E48" s="10" t="str">
        <f>VLOOKUP(Tabulka_Dotaz_z_MySQLDivadla_17[[#This Row],[StatID]],Tabulka_Dotaz_z_SqlDivadla[],7,FALSE)</f>
        <v>60</v>
      </c>
      <c r="F48" s="10" t="str">
        <f>VLOOKUP(Tabulka_Dotaz_z_MySQLDivadla_17[[#This Row],[kodZriz]],Tabulka_Dotaz_z_SQL[],8,TRUE)</f>
        <v>podnk</v>
      </c>
      <c r="G48" s="10" t="s">
        <v>863</v>
      </c>
      <c r="H48" s="10">
        <v>0</v>
      </c>
      <c r="I48" s="10">
        <v>0</v>
      </c>
      <c r="J48" s="10" t="s">
        <v>163</v>
      </c>
      <c r="K48" s="10">
        <v>0</v>
      </c>
      <c r="L48" s="10" t="s">
        <v>163</v>
      </c>
      <c r="M48" s="10">
        <v>0</v>
      </c>
      <c r="N48" s="10" t="s">
        <v>163</v>
      </c>
      <c r="O48" s="10">
        <v>0</v>
      </c>
      <c r="P48" s="10" t="s">
        <v>163</v>
      </c>
      <c r="Q48" s="10">
        <v>0</v>
      </c>
      <c r="R48" s="10">
        <v>1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1</v>
      </c>
      <c r="AB48" s="10" t="str">
        <f>IF(Tabulka_Dotaz_z_MySQLDivadla_17[[#This Row],[f0115_1]]=1,"ANO","NE")</f>
        <v>ANO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20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7</v>
      </c>
      <c r="AS48" s="10">
        <v>0</v>
      </c>
      <c r="AT48" s="10">
        <v>27</v>
      </c>
      <c r="AU48" s="10">
        <v>12</v>
      </c>
      <c r="AV48" s="10">
        <v>2</v>
      </c>
      <c r="AW48" s="10">
        <v>94</v>
      </c>
      <c r="AX48" s="10">
        <v>52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12</v>
      </c>
      <c r="DX48" s="10">
        <v>2</v>
      </c>
      <c r="DY48" s="10">
        <v>94</v>
      </c>
      <c r="DZ48" s="10">
        <v>52</v>
      </c>
      <c r="EA48" s="10">
        <v>0</v>
      </c>
      <c r="EB48" s="10">
        <v>0</v>
      </c>
      <c r="EC48" s="10">
        <v>0</v>
      </c>
      <c r="ED48" s="10">
        <v>0</v>
      </c>
      <c r="EE48" s="10">
        <v>12</v>
      </c>
      <c r="EF48" s="10">
        <v>2</v>
      </c>
      <c r="EG48" s="10">
        <v>94</v>
      </c>
      <c r="EH48" s="10">
        <v>52</v>
      </c>
      <c r="EI48" s="10">
        <v>0</v>
      </c>
      <c r="EJ48" s="10">
        <v>0</v>
      </c>
      <c r="EK48" s="10">
        <v>0</v>
      </c>
      <c r="EL48" s="10">
        <v>0</v>
      </c>
      <c r="EM48" s="10">
        <v>69</v>
      </c>
      <c r="EN48" s="10">
        <v>9100</v>
      </c>
      <c r="EO48" s="10">
        <v>3</v>
      </c>
      <c r="EP48" s="10">
        <v>1040</v>
      </c>
      <c r="EQ48" s="10">
        <v>0</v>
      </c>
      <c r="ER48" s="10">
        <v>0</v>
      </c>
      <c r="ES48" s="10">
        <v>0</v>
      </c>
      <c r="ET48" s="10">
        <v>0</v>
      </c>
      <c r="EU48" s="10">
        <v>0</v>
      </c>
      <c r="EV48" s="10">
        <v>0</v>
      </c>
      <c r="EW48" s="10">
        <v>3</v>
      </c>
      <c r="EX48" s="10">
        <v>810</v>
      </c>
      <c r="EY48" s="10">
        <v>0</v>
      </c>
      <c r="EZ48" s="10">
        <v>0</v>
      </c>
      <c r="FA48" s="10">
        <v>1</v>
      </c>
      <c r="FB48" s="10">
        <v>150</v>
      </c>
      <c r="FC48" s="10">
        <v>0</v>
      </c>
      <c r="FD48" s="10">
        <v>0</v>
      </c>
      <c r="FE48" s="10">
        <v>7</v>
      </c>
      <c r="FF48" s="10">
        <v>1750</v>
      </c>
      <c r="FG48" s="10">
        <v>0</v>
      </c>
      <c r="FH48" s="10">
        <v>0</v>
      </c>
      <c r="FI48" s="10">
        <v>11</v>
      </c>
      <c r="FJ48" s="10">
        <v>1540</v>
      </c>
      <c r="FK48" s="10">
        <v>0</v>
      </c>
      <c r="FL48" s="10">
        <v>0</v>
      </c>
      <c r="FM48" s="10">
        <v>0</v>
      </c>
      <c r="FN48" s="10">
        <v>0</v>
      </c>
      <c r="FO48" s="10">
        <v>1</v>
      </c>
      <c r="FP48" s="10">
        <v>1</v>
      </c>
      <c r="FQ48" s="13">
        <v>40269.515451388892</v>
      </c>
      <c r="FR48" s="10">
        <v>0</v>
      </c>
    </row>
    <row r="49" spans="1:174" x14ac:dyDescent="0.2">
      <c r="A49" s="13" t="s">
        <v>1231</v>
      </c>
      <c r="B49" s="10">
        <v>173</v>
      </c>
      <c r="C49" s="10" t="s">
        <v>782</v>
      </c>
      <c r="D49" s="10" t="str">
        <f>VLOOKUP(Tabulka_Dotaz_z_MySQLDivadla_17[[#This Row],[Kraj]],Tabulka_Dotaz_z_SQL3[],3,TRUE)</f>
        <v>Hlavní město Praha</v>
      </c>
      <c r="E49" s="10" t="str">
        <f>VLOOKUP(Tabulka_Dotaz_z_MySQLDivadla_17[[#This Row],[StatID]],Tabulka_Dotaz_z_SqlDivadla[],7,FALSE)</f>
        <v>70</v>
      </c>
      <c r="F49" s="10" t="str">
        <f>VLOOKUP(Tabulka_Dotaz_z_MySQLDivadla_17[[#This Row],[kodZriz]],Tabulka_Dotaz_z_SQL[],8,TRUE)</f>
        <v>crkve</v>
      </c>
      <c r="G49" s="10" t="s">
        <v>894</v>
      </c>
      <c r="H49" s="10">
        <v>0</v>
      </c>
      <c r="I49" s="10">
        <v>0</v>
      </c>
      <c r="J49" s="10" t="s">
        <v>163</v>
      </c>
      <c r="K49" s="10">
        <v>0</v>
      </c>
      <c r="L49" s="10" t="s">
        <v>163</v>
      </c>
      <c r="M49" s="10">
        <v>0</v>
      </c>
      <c r="N49" s="10" t="s">
        <v>163</v>
      </c>
      <c r="O49" s="10">
        <v>0</v>
      </c>
      <c r="P49" s="10" t="s">
        <v>163</v>
      </c>
      <c r="Q49" s="10">
        <v>0</v>
      </c>
      <c r="R49" s="10">
        <v>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0" t="str">
        <f>IF(Tabulka_Dotaz_z_MySQLDivadla_17[[#This Row],[f0115_1]]=1,"ANO","NE")</f>
        <v>ANO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3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3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5</v>
      </c>
      <c r="CR49" s="10">
        <v>0</v>
      </c>
      <c r="CS49" s="10">
        <v>5</v>
      </c>
      <c r="CT49" s="10">
        <v>0</v>
      </c>
      <c r="CU49" s="10">
        <v>16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5</v>
      </c>
      <c r="DX49" s="10">
        <v>0</v>
      </c>
      <c r="DY49" s="10">
        <v>5</v>
      </c>
      <c r="DZ49" s="10">
        <v>0</v>
      </c>
      <c r="EA49" s="10">
        <v>16</v>
      </c>
      <c r="EB49" s="10">
        <v>0</v>
      </c>
      <c r="EC49" s="10">
        <v>0</v>
      </c>
      <c r="ED49" s="10">
        <v>0</v>
      </c>
      <c r="EE49" s="10">
        <v>5</v>
      </c>
      <c r="EF49" s="10">
        <v>0</v>
      </c>
      <c r="EG49" s="10">
        <v>5</v>
      </c>
      <c r="EH49" s="10">
        <v>0</v>
      </c>
      <c r="EI49" s="10">
        <v>16</v>
      </c>
      <c r="EJ49" s="10">
        <v>0</v>
      </c>
      <c r="EK49" s="10">
        <v>0</v>
      </c>
      <c r="EL49" s="10">
        <v>0</v>
      </c>
      <c r="EM49" s="10">
        <v>5</v>
      </c>
      <c r="EN49" s="10">
        <v>180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1</v>
      </c>
      <c r="FP49" s="10">
        <v>1</v>
      </c>
      <c r="FQ49" s="13">
        <v>40282.658530092594</v>
      </c>
      <c r="FR49" s="10">
        <v>0</v>
      </c>
    </row>
    <row r="50" spans="1:174" x14ac:dyDescent="0.2">
      <c r="A50" s="13" t="s">
        <v>1256</v>
      </c>
      <c r="B50" s="10">
        <v>198</v>
      </c>
      <c r="C50" s="10" t="s">
        <v>782</v>
      </c>
      <c r="D50" s="10" t="str">
        <f>VLOOKUP(Tabulka_Dotaz_z_MySQLDivadla_17[[#This Row],[Kraj]],Tabulka_Dotaz_z_SQL3[],3,TRUE)</f>
        <v>Hlavní město Praha</v>
      </c>
      <c r="E50" s="10" t="str">
        <f>VLOOKUP(Tabulka_Dotaz_z_MySQLDivadla_17[[#This Row],[StatID]],Tabulka_Dotaz_z_SqlDivadla[],7,FALSE)</f>
        <v>21</v>
      </c>
      <c r="F50" s="10" t="str">
        <f>VLOOKUP(Tabulka_Dotaz_z_MySQLDivadla_17[[#This Row],[kodZriz]],Tabulka_Dotaz_z_SQL[],8,TRUE)</f>
        <v>stati</v>
      </c>
      <c r="G50" s="10" t="s">
        <v>788</v>
      </c>
      <c r="H50" s="10">
        <v>1</v>
      </c>
      <c r="I50" s="10">
        <v>0</v>
      </c>
      <c r="J50" s="10" t="s">
        <v>283</v>
      </c>
      <c r="K50" s="10">
        <v>280</v>
      </c>
      <c r="L50" s="10" t="s">
        <v>163</v>
      </c>
      <c r="M50" s="10">
        <v>0</v>
      </c>
      <c r="N50" s="10" t="s">
        <v>163</v>
      </c>
      <c r="O50" s="10">
        <v>0</v>
      </c>
      <c r="P50" s="10" t="s">
        <v>163</v>
      </c>
      <c r="Q50" s="10">
        <v>0</v>
      </c>
      <c r="R50" s="10">
        <v>1</v>
      </c>
      <c r="S50" s="10">
        <v>1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1</v>
      </c>
      <c r="AB50" s="10" t="str">
        <f>IF(Tabulka_Dotaz_z_MySQLDivadla_17[[#This Row],[f0115_1]]=1,"ANO","NE")</f>
        <v>ANO</v>
      </c>
      <c r="AC50" s="10">
        <v>17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4</v>
      </c>
      <c r="AK50" s="10">
        <v>21</v>
      </c>
      <c r="AL50" s="10">
        <v>68</v>
      </c>
      <c r="AM50" s="10">
        <v>15</v>
      </c>
      <c r="AN50" s="10">
        <v>0</v>
      </c>
      <c r="AO50" s="10">
        <v>12</v>
      </c>
      <c r="AP50" s="10">
        <v>0</v>
      </c>
      <c r="AQ50" s="10">
        <v>7.4</v>
      </c>
      <c r="AR50" s="10">
        <v>35</v>
      </c>
      <c r="AS50" s="10">
        <v>55.4</v>
      </c>
      <c r="AT50" s="10">
        <v>103</v>
      </c>
      <c r="AU50" s="10">
        <v>16</v>
      </c>
      <c r="AV50" s="10">
        <v>2</v>
      </c>
      <c r="AW50" s="10">
        <v>242</v>
      </c>
      <c r="AX50" s="10">
        <v>203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16</v>
      </c>
      <c r="DX50" s="10">
        <v>2</v>
      </c>
      <c r="DY50" s="10">
        <v>242</v>
      </c>
      <c r="DZ50" s="10">
        <v>203</v>
      </c>
      <c r="EA50" s="10">
        <v>0</v>
      </c>
      <c r="EB50" s="10">
        <v>0</v>
      </c>
      <c r="EC50" s="10">
        <v>0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  <c r="EM50" s="10">
        <v>203</v>
      </c>
      <c r="EN50" s="10">
        <v>48909</v>
      </c>
      <c r="EO50" s="10">
        <v>9</v>
      </c>
      <c r="EP50" s="10">
        <v>3412</v>
      </c>
      <c r="EQ50" s="10">
        <v>1</v>
      </c>
      <c r="ER50" s="10">
        <v>390</v>
      </c>
      <c r="ES50" s="10">
        <v>0</v>
      </c>
      <c r="ET50" s="10">
        <v>0</v>
      </c>
      <c r="EU50" s="10">
        <v>0</v>
      </c>
      <c r="EV50" s="10">
        <v>0</v>
      </c>
      <c r="EW50" s="10">
        <v>5</v>
      </c>
      <c r="EX50" s="10">
        <v>2708</v>
      </c>
      <c r="EY50" s="10">
        <v>2</v>
      </c>
      <c r="EZ50" s="10">
        <v>980</v>
      </c>
      <c r="FA50" s="10">
        <v>4</v>
      </c>
      <c r="FB50" s="10">
        <v>1740</v>
      </c>
      <c r="FC50" s="10">
        <v>5</v>
      </c>
      <c r="FD50" s="10">
        <v>1521</v>
      </c>
      <c r="FE50" s="10">
        <v>6</v>
      </c>
      <c r="FF50" s="10">
        <v>2820</v>
      </c>
      <c r="FG50" s="10">
        <v>2</v>
      </c>
      <c r="FH50" s="10">
        <v>556</v>
      </c>
      <c r="FI50" s="10">
        <v>1</v>
      </c>
      <c r="FJ50" s="10">
        <v>513</v>
      </c>
      <c r="FK50" s="10">
        <v>1</v>
      </c>
      <c r="FL50" s="10">
        <v>687</v>
      </c>
      <c r="FM50" s="10">
        <v>3</v>
      </c>
      <c r="FN50" s="10">
        <v>1491</v>
      </c>
      <c r="FO50" s="10">
        <v>1</v>
      </c>
      <c r="FP50" s="10">
        <v>1</v>
      </c>
      <c r="FQ50" s="13">
        <v>40301.475335648145</v>
      </c>
      <c r="FR50" s="10">
        <v>0</v>
      </c>
    </row>
    <row r="51" spans="1:174" x14ac:dyDescent="0.2">
      <c r="A51" s="13" t="s">
        <v>1082</v>
      </c>
      <c r="B51" s="10">
        <v>17</v>
      </c>
      <c r="C51" s="10" t="s">
        <v>782</v>
      </c>
      <c r="D51" s="10" t="str">
        <f>VLOOKUP(Tabulka_Dotaz_z_MySQLDivadla_17[[#This Row],[Kraj]],Tabulka_Dotaz_z_SQL3[],3,TRUE)</f>
        <v>Hlavní město Praha</v>
      </c>
      <c r="E51" s="10" t="str">
        <f>VLOOKUP(Tabulka_Dotaz_z_MySQLDivadla_17[[#This Row],[StatID]],Tabulka_Dotaz_z_SqlDivadla[],7,FALSE)</f>
        <v>21</v>
      </c>
      <c r="F51" s="10" t="str">
        <f>VLOOKUP(Tabulka_Dotaz_z_MySQLDivadla_17[[#This Row],[kodZriz]],Tabulka_Dotaz_z_SQL[],8,TRUE)</f>
        <v>stati</v>
      </c>
      <c r="G51" s="10" t="s">
        <v>783</v>
      </c>
      <c r="H51" s="10">
        <v>2</v>
      </c>
      <c r="I51" s="10">
        <v>1</v>
      </c>
      <c r="J51" s="10" t="s">
        <v>162</v>
      </c>
      <c r="K51" s="10">
        <v>921</v>
      </c>
      <c r="L51" s="10" t="s">
        <v>163</v>
      </c>
      <c r="M51" s="10">
        <v>0</v>
      </c>
      <c r="N51" s="10" t="s">
        <v>163</v>
      </c>
      <c r="O51" s="10">
        <v>0</v>
      </c>
      <c r="P51" s="10" t="s">
        <v>163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 t="str">
        <f>IF(Tabulka_Dotaz_z_MySQLDivadla_17[[#This Row],[f0115_1]]=1,"ANO","NE")</f>
        <v>NE</v>
      </c>
      <c r="AC51" s="10">
        <v>0</v>
      </c>
      <c r="AD51" s="10">
        <v>3</v>
      </c>
      <c r="AE51" s="10">
        <v>0</v>
      </c>
      <c r="AF51" s="10">
        <v>13</v>
      </c>
      <c r="AG51" s="10">
        <v>8</v>
      </c>
      <c r="AH51" s="10">
        <v>13</v>
      </c>
      <c r="AI51" s="10">
        <v>1</v>
      </c>
      <c r="AJ51" s="10">
        <v>7</v>
      </c>
      <c r="AK51" s="10">
        <v>36</v>
      </c>
      <c r="AL51" s="10">
        <v>338</v>
      </c>
      <c r="AM51" s="10">
        <v>42</v>
      </c>
      <c r="AN51" s="10">
        <v>0</v>
      </c>
      <c r="AO51" s="10">
        <v>15</v>
      </c>
      <c r="AP51" s="10">
        <v>0</v>
      </c>
      <c r="AQ51" s="10">
        <v>21</v>
      </c>
      <c r="AR51" s="10">
        <v>33</v>
      </c>
      <c r="AS51" s="10">
        <v>114</v>
      </c>
      <c r="AT51" s="10">
        <v>371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3</v>
      </c>
      <c r="BL51" s="10">
        <v>1</v>
      </c>
      <c r="BM51" s="10">
        <v>40</v>
      </c>
      <c r="BN51" s="10">
        <v>40</v>
      </c>
      <c r="BO51" s="10">
        <v>0</v>
      </c>
      <c r="BP51" s="10">
        <v>0</v>
      </c>
      <c r="BQ51" s="10">
        <v>0</v>
      </c>
      <c r="BR51" s="10">
        <v>0</v>
      </c>
      <c r="BS51" s="10">
        <v>4</v>
      </c>
      <c r="BT51" s="10">
        <v>0</v>
      </c>
      <c r="BU51" s="10">
        <v>144</v>
      </c>
      <c r="BV51" s="10">
        <v>144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10">
        <v>0</v>
      </c>
      <c r="DQ51" s="10">
        <v>0</v>
      </c>
      <c r="DR51" s="10">
        <v>0</v>
      </c>
      <c r="DS51" s="10">
        <v>0</v>
      </c>
      <c r="DT51" s="10">
        <v>6</v>
      </c>
      <c r="DU51" s="10">
        <v>6</v>
      </c>
      <c r="DV51" s="10">
        <v>0</v>
      </c>
      <c r="DW51" s="10">
        <v>7</v>
      </c>
      <c r="DX51" s="10">
        <v>1</v>
      </c>
      <c r="DY51" s="10">
        <v>184</v>
      </c>
      <c r="DZ51" s="10">
        <v>184</v>
      </c>
      <c r="EA51" s="10">
        <v>0</v>
      </c>
      <c r="EB51" s="10">
        <v>6</v>
      </c>
      <c r="EC51" s="10">
        <v>6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184</v>
      </c>
      <c r="EN51" s="10">
        <v>162512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1</v>
      </c>
      <c r="FP51" s="10">
        <v>1</v>
      </c>
      <c r="FQ51" s="13">
        <v>40207.592835648145</v>
      </c>
      <c r="FR51" s="10">
        <v>0</v>
      </c>
    </row>
    <row r="52" spans="1:174" x14ac:dyDescent="0.2">
      <c r="A52" s="13" t="s">
        <v>1208</v>
      </c>
      <c r="B52" s="10">
        <v>150</v>
      </c>
      <c r="C52" s="10" t="s">
        <v>782</v>
      </c>
      <c r="D52" s="10" t="str">
        <f>VLOOKUP(Tabulka_Dotaz_z_MySQLDivadla_17[[#This Row],[Kraj]],Tabulka_Dotaz_z_SQL3[],3,TRUE)</f>
        <v>Hlavní město Praha</v>
      </c>
      <c r="E52" s="10" t="str">
        <f>VLOOKUP(Tabulka_Dotaz_z_MySQLDivadla_17[[#This Row],[StatID]],Tabulka_Dotaz_z_SqlDivadla[],7,FALSE)</f>
        <v>60</v>
      </c>
      <c r="F52" s="10" t="str">
        <f>VLOOKUP(Tabulka_Dotaz_z_MySQLDivadla_17[[#This Row],[kodZriz]],Tabulka_Dotaz_z_SQL[],8,TRUE)</f>
        <v>podnk</v>
      </c>
      <c r="G52" s="10" t="s">
        <v>876</v>
      </c>
      <c r="H52" s="10">
        <v>0</v>
      </c>
      <c r="I52" s="10">
        <v>0</v>
      </c>
      <c r="J52" s="10" t="s">
        <v>163</v>
      </c>
      <c r="K52" s="10">
        <v>0</v>
      </c>
      <c r="L52" s="10" t="s">
        <v>163</v>
      </c>
      <c r="M52" s="10">
        <v>0</v>
      </c>
      <c r="N52" s="10" t="s">
        <v>163</v>
      </c>
      <c r="O52" s="10">
        <v>0</v>
      </c>
      <c r="P52" s="10" t="s">
        <v>163</v>
      </c>
      <c r="Q52" s="10">
        <v>0</v>
      </c>
      <c r="R52" s="10">
        <v>1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0" t="str">
        <f>IF(Tabulka_Dotaz_z_MySQLDivadla_17[[#This Row],[f0115_1]]=1,"ANO","NE")</f>
        <v>ANO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</v>
      </c>
      <c r="AP52" s="10">
        <v>0</v>
      </c>
      <c r="AQ52" s="10">
        <v>0</v>
      </c>
      <c r="AR52" s="10">
        <v>0</v>
      </c>
      <c r="AS52" s="10">
        <v>1</v>
      </c>
      <c r="AT52" s="10">
        <v>0</v>
      </c>
      <c r="AU52" s="10">
        <v>4</v>
      </c>
      <c r="AV52" s="10">
        <v>1</v>
      </c>
      <c r="AW52" s="10">
        <v>78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4</v>
      </c>
      <c r="DX52" s="10">
        <v>1</v>
      </c>
      <c r="DY52" s="10">
        <v>78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20</v>
      </c>
      <c r="EN52" s="10">
        <v>0</v>
      </c>
      <c r="EO52" s="10">
        <v>9</v>
      </c>
      <c r="EP52" s="10">
        <v>0</v>
      </c>
      <c r="EQ52" s="10">
        <v>5</v>
      </c>
      <c r="ER52" s="10">
        <v>0</v>
      </c>
      <c r="ES52" s="10">
        <v>5</v>
      </c>
      <c r="ET52" s="10">
        <v>0</v>
      </c>
      <c r="EU52" s="10">
        <v>6</v>
      </c>
      <c r="EV52" s="10">
        <v>0</v>
      </c>
      <c r="EW52" s="10">
        <v>3</v>
      </c>
      <c r="EX52" s="10">
        <v>0</v>
      </c>
      <c r="EY52" s="10">
        <v>3</v>
      </c>
      <c r="EZ52" s="10">
        <v>0</v>
      </c>
      <c r="FA52" s="10">
        <v>5</v>
      </c>
      <c r="FB52" s="10">
        <v>0</v>
      </c>
      <c r="FC52" s="10">
        <v>3</v>
      </c>
      <c r="FD52" s="10">
        <v>0</v>
      </c>
      <c r="FE52" s="10">
        <v>2</v>
      </c>
      <c r="FF52" s="10">
        <v>0</v>
      </c>
      <c r="FG52" s="10">
        <v>7</v>
      </c>
      <c r="FH52" s="10">
        <v>0</v>
      </c>
      <c r="FI52" s="10">
        <v>1</v>
      </c>
      <c r="FJ52" s="10">
        <v>0</v>
      </c>
      <c r="FK52" s="10">
        <v>2</v>
      </c>
      <c r="FL52" s="10">
        <v>0</v>
      </c>
      <c r="FM52" s="10">
        <v>7</v>
      </c>
      <c r="FN52" s="10">
        <v>0</v>
      </c>
      <c r="FO52" s="10">
        <v>0</v>
      </c>
      <c r="FP52" s="10">
        <v>1</v>
      </c>
      <c r="FQ52" s="13">
        <v>40276.469166666669</v>
      </c>
      <c r="FR52" s="10">
        <v>0</v>
      </c>
    </row>
    <row r="53" spans="1:174" x14ac:dyDescent="0.2">
      <c r="A53" s="13" t="s">
        <v>1268</v>
      </c>
      <c r="B53" s="10">
        <v>211</v>
      </c>
      <c r="C53" s="10" t="s">
        <v>782</v>
      </c>
      <c r="D53" s="10" t="str">
        <f>VLOOKUP(Tabulka_Dotaz_z_MySQLDivadla_17[[#This Row],[Kraj]],Tabulka_Dotaz_z_SQL3[],3,TRUE)</f>
        <v>Hlavní město Praha</v>
      </c>
      <c r="E53" s="10" t="str">
        <f>VLOOKUP(Tabulka_Dotaz_z_MySQLDivadla_17[[#This Row],[StatID]],Tabulka_Dotaz_z_SqlDivadla[],7,FALSE)</f>
        <v>70</v>
      </c>
      <c r="F53" s="10" t="str">
        <f>VLOOKUP(Tabulka_Dotaz_z_MySQLDivadla_17[[#This Row],[kodZriz]],Tabulka_Dotaz_z_SQL[],8,TRUE)</f>
        <v>crkve</v>
      </c>
      <c r="G53" s="10" t="s">
        <v>917</v>
      </c>
      <c r="H53" s="10">
        <v>2</v>
      </c>
      <c r="I53" s="10">
        <v>0</v>
      </c>
      <c r="J53" s="10" t="s">
        <v>195</v>
      </c>
      <c r="K53" s="10">
        <v>200</v>
      </c>
      <c r="L53" s="10" t="s">
        <v>290</v>
      </c>
      <c r="M53" s="10">
        <v>30</v>
      </c>
      <c r="N53" s="10" t="s">
        <v>163</v>
      </c>
      <c r="O53" s="10">
        <v>0</v>
      </c>
      <c r="P53" s="10" t="s">
        <v>163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0" t="str">
        <f>IF(Tabulka_Dotaz_z_MySQLDivadla_17[[#This Row],[f0115_1]]=1,"ANO","NE")</f>
        <v>ANO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1</v>
      </c>
      <c r="AK53" s="10">
        <v>1</v>
      </c>
      <c r="AL53" s="10">
        <v>0</v>
      </c>
      <c r="AM53" s="10">
        <v>3</v>
      </c>
      <c r="AN53" s="10">
        <v>0</v>
      </c>
      <c r="AO53" s="10">
        <v>5</v>
      </c>
      <c r="AP53" s="10">
        <v>0</v>
      </c>
      <c r="AQ53" s="10">
        <v>1</v>
      </c>
      <c r="AR53" s="10">
        <v>0</v>
      </c>
      <c r="AS53" s="10">
        <v>10</v>
      </c>
      <c r="AT53" s="10">
        <v>0</v>
      </c>
      <c r="AU53" s="10">
        <v>12</v>
      </c>
      <c r="AV53" s="10">
        <v>3</v>
      </c>
      <c r="AW53" s="10">
        <v>166</v>
      </c>
      <c r="AX53" s="10">
        <v>161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1</v>
      </c>
      <c r="CJ53" s="10">
        <v>0</v>
      </c>
      <c r="CK53" s="10">
        <v>8</v>
      </c>
      <c r="CL53" s="10">
        <v>8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1</v>
      </c>
      <c r="DH53" s="10">
        <v>0</v>
      </c>
      <c r="DI53" s="10">
        <v>7</v>
      </c>
      <c r="DJ53" s="10">
        <v>7</v>
      </c>
      <c r="DK53" s="10">
        <v>0</v>
      </c>
      <c r="DL53" s="10">
        <v>0</v>
      </c>
      <c r="DM53" s="10">
        <v>0</v>
      </c>
      <c r="DN53" s="10">
        <v>0</v>
      </c>
      <c r="DO53" s="10">
        <v>1</v>
      </c>
      <c r="DP53" s="10">
        <v>0</v>
      </c>
      <c r="DQ53" s="10">
        <v>5</v>
      </c>
      <c r="DR53" s="10">
        <v>5</v>
      </c>
      <c r="DS53" s="10">
        <v>0</v>
      </c>
      <c r="DT53" s="10">
        <v>0</v>
      </c>
      <c r="DU53" s="10">
        <v>0</v>
      </c>
      <c r="DV53" s="10">
        <v>0</v>
      </c>
      <c r="DW53" s="10">
        <v>15</v>
      </c>
      <c r="DX53" s="10">
        <v>3</v>
      </c>
      <c r="DY53" s="10">
        <v>186</v>
      </c>
      <c r="DZ53" s="10">
        <v>181</v>
      </c>
      <c r="EA53" s="10">
        <v>0</v>
      </c>
      <c r="EB53" s="10">
        <v>0</v>
      </c>
      <c r="EC53" s="10">
        <v>0</v>
      </c>
      <c r="ED53" s="10">
        <v>0</v>
      </c>
      <c r="EE53" s="10">
        <v>2</v>
      </c>
      <c r="EF53" s="10">
        <v>1</v>
      </c>
      <c r="EG53" s="10">
        <v>75</v>
      </c>
      <c r="EH53" s="10">
        <v>75</v>
      </c>
      <c r="EI53" s="10">
        <v>0</v>
      </c>
      <c r="EJ53" s="10">
        <v>0</v>
      </c>
      <c r="EK53" s="10">
        <v>0</v>
      </c>
      <c r="EL53" s="10">
        <v>0</v>
      </c>
      <c r="EM53" s="10">
        <v>182</v>
      </c>
      <c r="EN53" s="10">
        <v>15134</v>
      </c>
      <c r="EO53" s="10">
        <v>1</v>
      </c>
      <c r="EP53" s="10">
        <v>100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1</v>
      </c>
      <c r="FB53" s="10">
        <v>100</v>
      </c>
      <c r="FC53" s="10">
        <v>1</v>
      </c>
      <c r="FD53" s="10">
        <v>100</v>
      </c>
      <c r="FE53" s="10">
        <v>0</v>
      </c>
      <c r="FF53" s="10">
        <v>0</v>
      </c>
      <c r="FG53" s="10">
        <v>1</v>
      </c>
      <c r="FH53" s="10">
        <v>100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1</v>
      </c>
      <c r="FP53" s="10">
        <v>0</v>
      </c>
      <c r="FQ53" s="13">
        <v>40301.40834490741</v>
      </c>
      <c r="FR53" s="10">
        <v>0</v>
      </c>
    </row>
    <row r="54" spans="1:174" x14ac:dyDescent="0.2">
      <c r="A54" s="13" t="s">
        <v>1100</v>
      </c>
      <c r="B54" s="10">
        <v>37</v>
      </c>
      <c r="C54" s="10" t="s">
        <v>804</v>
      </c>
      <c r="D54" s="10" t="str">
        <f>VLOOKUP(Tabulka_Dotaz_z_MySQLDivadla_17[[#This Row],[Kraj]],Tabulka_Dotaz_z_SQL3[],3,TRUE)</f>
        <v>Středočeský kraj</v>
      </c>
      <c r="E54" s="10" t="str">
        <f>VLOOKUP(Tabulka_Dotaz_z_MySQLDivadla_17[[#This Row],[StatID]],Tabulka_Dotaz_z_SqlDivadla[],7,FALSE)</f>
        <v>22</v>
      </c>
      <c r="F54" s="10" t="str">
        <f>VLOOKUP(Tabulka_Dotaz_z_MySQLDivadla_17[[#This Row],[kodZriz]],Tabulka_Dotaz_z_SQL[],8,TRUE)</f>
        <v>stati</v>
      </c>
      <c r="G54" s="10" t="s">
        <v>805</v>
      </c>
      <c r="H54" s="10">
        <v>2</v>
      </c>
      <c r="I54" s="10">
        <v>0</v>
      </c>
      <c r="J54" s="10" t="s">
        <v>182</v>
      </c>
      <c r="K54" s="10">
        <v>448</v>
      </c>
      <c r="L54" s="10" t="s">
        <v>183</v>
      </c>
      <c r="M54" s="10">
        <v>186</v>
      </c>
      <c r="N54" s="10" t="s">
        <v>163</v>
      </c>
      <c r="O54" s="10">
        <v>0</v>
      </c>
      <c r="P54" s="10" t="s">
        <v>163</v>
      </c>
      <c r="Q54" s="10">
        <v>0</v>
      </c>
      <c r="R54" s="10">
        <v>2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1</v>
      </c>
      <c r="Z54" s="10">
        <v>0</v>
      </c>
      <c r="AA54" s="10">
        <v>0</v>
      </c>
      <c r="AB54" s="10" t="str">
        <f>IF(Tabulka_Dotaz_z_MySQLDivadla_17[[#This Row],[f0115_1]]=1,"ANO","NE")</f>
        <v>NE</v>
      </c>
      <c r="AC54" s="10">
        <v>27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6</v>
      </c>
      <c r="AK54" s="10">
        <v>33</v>
      </c>
      <c r="AL54" s="10">
        <v>16</v>
      </c>
      <c r="AM54" s="10">
        <v>37.5</v>
      </c>
      <c r="AN54" s="10">
        <v>0</v>
      </c>
      <c r="AO54" s="10">
        <v>13.7</v>
      </c>
      <c r="AP54" s="10">
        <v>0</v>
      </c>
      <c r="AQ54" s="10">
        <v>12</v>
      </c>
      <c r="AR54" s="10">
        <v>80</v>
      </c>
      <c r="AS54" s="10">
        <v>96.2</v>
      </c>
      <c r="AT54" s="10">
        <v>96</v>
      </c>
      <c r="AU54" s="10">
        <v>19</v>
      </c>
      <c r="AV54" s="10">
        <v>7</v>
      </c>
      <c r="AW54" s="10">
        <v>155</v>
      </c>
      <c r="AX54" s="10">
        <v>125</v>
      </c>
      <c r="AY54" s="10">
        <v>0</v>
      </c>
      <c r="AZ54" s="10">
        <v>21</v>
      </c>
      <c r="BA54" s="10">
        <v>21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1</v>
      </c>
      <c r="CJ54" s="10">
        <v>1</v>
      </c>
      <c r="CK54" s="10">
        <v>16</v>
      </c>
      <c r="CL54" s="10">
        <v>13</v>
      </c>
      <c r="CM54" s="10">
        <v>0</v>
      </c>
      <c r="CN54" s="10">
        <v>3</v>
      </c>
      <c r="CO54" s="10">
        <v>3</v>
      </c>
      <c r="CP54" s="10">
        <v>0</v>
      </c>
      <c r="CQ54" s="10">
        <v>22</v>
      </c>
      <c r="CR54" s="10">
        <v>5</v>
      </c>
      <c r="CS54" s="10">
        <v>224</v>
      </c>
      <c r="CT54" s="10">
        <v>185</v>
      </c>
      <c r="CU54" s="10">
        <v>1</v>
      </c>
      <c r="CV54" s="10">
        <v>11</v>
      </c>
      <c r="CW54" s="10">
        <v>11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8</v>
      </c>
      <c r="DR54" s="10">
        <v>8</v>
      </c>
      <c r="DS54" s="10">
        <v>0</v>
      </c>
      <c r="DT54" s="10">
        <v>10</v>
      </c>
      <c r="DU54" s="10">
        <v>10</v>
      </c>
      <c r="DV54" s="10">
        <v>0</v>
      </c>
      <c r="DW54" s="10">
        <v>42</v>
      </c>
      <c r="DX54" s="10">
        <v>13</v>
      </c>
      <c r="DY54" s="10">
        <v>403</v>
      </c>
      <c r="DZ54" s="10">
        <v>331</v>
      </c>
      <c r="EA54" s="10">
        <v>1</v>
      </c>
      <c r="EB54" s="10">
        <v>45</v>
      </c>
      <c r="EC54" s="10">
        <v>45</v>
      </c>
      <c r="ED54" s="10">
        <v>0</v>
      </c>
      <c r="EE54" s="10">
        <v>23</v>
      </c>
      <c r="EF54" s="10">
        <v>6</v>
      </c>
      <c r="EG54" s="10">
        <v>278</v>
      </c>
      <c r="EH54" s="10">
        <v>219</v>
      </c>
      <c r="EI54" s="10">
        <v>0</v>
      </c>
      <c r="EJ54" s="10">
        <v>24</v>
      </c>
      <c r="EK54" s="10">
        <v>24</v>
      </c>
      <c r="EL54" s="10">
        <v>0</v>
      </c>
      <c r="EM54" s="10">
        <v>8</v>
      </c>
      <c r="EN54" s="10">
        <v>2322</v>
      </c>
      <c r="EO54" s="10">
        <v>356</v>
      </c>
      <c r="EP54" s="10">
        <v>66848</v>
      </c>
      <c r="EQ54" s="10">
        <v>5</v>
      </c>
      <c r="ER54" s="10">
        <v>1400</v>
      </c>
      <c r="ES54" s="10">
        <v>2</v>
      </c>
      <c r="ET54" s="10">
        <v>650</v>
      </c>
      <c r="EU54" s="10">
        <v>3</v>
      </c>
      <c r="EV54" s="10">
        <v>1200</v>
      </c>
      <c r="EW54" s="10">
        <v>17</v>
      </c>
      <c r="EX54" s="10">
        <v>4958</v>
      </c>
      <c r="EY54" s="10">
        <v>1</v>
      </c>
      <c r="EZ54" s="10">
        <v>250</v>
      </c>
      <c r="FA54" s="10">
        <v>5</v>
      </c>
      <c r="FB54" s="10">
        <v>1850</v>
      </c>
      <c r="FC54" s="10">
        <v>2</v>
      </c>
      <c r="FD54" s="10">
        <v>800</v>
      </c>
      <c r="FE54" s="10">
        <v>0</v>
      </c>
      <c r="FF54" s="10">
        <v>0</v>
      </c>
      <c r="FG54" s="10">
        <v>0</v>
      </c>
      <c r="FH54" s="10">
        <v>0</v>
      </c>
      <c r="FI54" s="10">
        <v>2</v>
      </c>
      <c r="FJ54" s="10">
        <v>500</v>
      </c>
      <c r="FK54" s="10">
        <v>0</v>
      </c>
      <c r="FL54" s="10">
        <v>0</v>
      </c>
      <c r="FM54" s="10">
        <v>2</v>
      </c>
      <c r="FN54" s="10">
        <v>436</v>
      </c>
      <c r="FO54" s="10">
        <v>1</v>
      </c>
      <c r="FP54" s="10">
        <v>1</v>
      </c>
      <c r="FQ54" s="13">
        <v>40302.446516203701</v>
      </c>
      <c r="FR54" s="10">
        <v>0</v>
      </c>
    </row>
    <row r="55" spans="1:174" x14ac:dyDescent="0.2">
      <c r="A55" s="13" t="s">
        <v>1166</v>
      </c>
      <c r="B55" s="10">
        <v>108</v>
      </c>
      <c r="C55" s="10" t="s">
        <v>804</v>
      </c>
      <c r="D55" s="10" t="str">
        <f>VLOOKUP(Tabulka_Dotaz_z_MySQLDivadla_17[[#This Row],[Kraj]],Tabulka_Dotaz_z_SQL3[],3,TRUE)</f>
        <v>Středočeský kraj</v>
      </c>
      <c r="E55" s="10" t="str">
        <f>VLOOKUP(Tabulka_Dotaz_z_MySQLDivadla_17[[#This Row],[StatID]],Tabulka_Dotaz_z_SqlDivadla[],7,FALSE)</f>
        <v>22</v>
      </c>
      <c r="F55" s="10" t="str">
        <f>VLOOKUP(Tabulka_Dotaz_z_MySQLDivadla_17[[#This Row],[kodZriz]],Tabulka_Dotaz_z_SQL[],8,TRUE)</f>
        <v>stati</v>
      </c>
      <c r="G55" s="10" t="s">
        <v>851</v>
      </c>
      <c r="H55" s="10">
        <v>2</v>
      </c>
      <c r="I55" s="10">
        <v>0</v>
      </c>
      <c r="J55" s="10" t="s">
        <v>230</v>
      </c>
      <c r="K55" s="10">
        <v>344</v>
      </c>
      <c r="L55" s="10" t="s">
        <v>199</v>
      </c>
      <c r="M55" s="10">
        <v>84</v>
      </c>
      <c r="N55" s="10" t="s">
        <v>163</v>
      </c>
      <c r="O55" s="10">
        <v>0</v>
      </c>
      <c r="P55" s="10" t="s">
        <v>163</v>
      </c>
      <c r="Q55" s="10">
        <v>0</v>
      </c>
      <c r="R55" s="10">
        <v>1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 t="str">
        <f>IF(Tabulka_Dotaz_z_MySQLDivadla_17[[#This Row],[f0115_1]]=1,"ANO","NE")</f>
        <v>NE</v>
      </c>
      <c r="AC55" s="10">
        <v>18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7</v>
      </c>
      <c r="AK55" s="10">
        <v>25</v>
      </c>
      <c r="AL55" s="10">
        <v>22</v>
      </c>
      <c r="AM55" s="10">
        <v>22.4</v>
      </c>
      <c r="AN55" s="10">
        <v>0</v>
      </c>
      <c r="AO55" s="10">
        <v>7</v>
      </c>
      <c r="AP55" s="10">
        <v>0</v>
      </c>
      <c r="AQ55" s="10">
        <v>11.6</v>
      </c>
      <c r="AR55" s="10">
        <v>0</v>
      </c>
      <c r="AS55" s="10">
        <v>66</v>
      </c>
      <c r="AT55" s="10">
        <v>22</v>
      </c>
      <c r="AU55" s="10">
        <v>18</v>
      </c>
      <c r="AV55" s="10">
        <v>5</v>
      </c>
      <c r="AW55" s="10">
        <v>193</v>
      </c>
      <c r="AX55" s="10">
        <v>150</v>
      </c>
      <c r="AY55" s="10">
        <v>0</v>
      </c>
      <c r="AZ55" s="10">
        <v>82</v>
      </c>
      <c r="BA55" s="10">
        <v>82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1</v>
      </c>
      <c r="BI55" s="10">
        <v>1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2</v>
      </c>
      <c r="BQ55" s="10">
        <v>2</v>
      </c>
      <c r="BR55" s="10">
        <v>0</v>
      </c>
      <c r="BS55" s="10">
        <v>2</v>
      </c>
      <c r="BT55" s="10">
        <v>1</v>
      </c>
      <c r="BU55" s="10">
        <v>47</v>
      </c>
      <c r="BV55" s="10">
        <v>27</v>
      </c>
      <c r="BW55" s="10">
        <v>0</v>
      </c>
      <c r="BX55" s="10">
        <v>1</v>
      </c>
      <c r="BY55" s="10">
        <v>1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1</v>
      </c>
      <c r="CG55" s="10">
        <v>1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3</v>
      </c>
      <c r="DU55" s="10">
        <v>3</v>
      </c>
      <c r="DV55" s="10">
        <v>0</v>
      </c>
      <c r="DW55" s="10">
        <v>20</v>
      </c>
      <c r="DX55" s="10">
        <v>6</v>
      </c>
      <c r="DY55" s="10">
        <v>240</v>
      </c>
      <c r="DZ55" s="10">
        <v>177</v>
      </c>
      <c r="EA55" s="10">
        <v>0</v>
      </c>
      <c r="EB55" s="10">
        <v>90</v>
      </c>
      <c r="EC55" s="10">
        <v>90</v>
      </c>
      <c r="ED55" s="10">
        <v>0</v>
      </c>
      <c r="EE55" s="10">
        <v>7</v>
      </c>
      <c r="EF55" s="10">
        <v>2</v>
      </c>
      <c r="EG55" s="10">
        <v>60</v>
      </c>
      <c r="EH55" s="10">
        <v>53</v>
      </c>
      <c r="EI55" s="10">
        <v>0</v>
      </c>
      <c r="EJ55" s="10">
        <v>47</v>
      </c>
      <c r="EK55" s="10">
        <v>47</v>
      </c>
      <c r="EL55" s="10">
        <v>0</v>
      </c>
      <c r="EM55" s="10">
        <v>5</v>
      </c>
      <c r="EN55" s="10">
        <v>1334</v>
      </c>
      <c r="EO55" s="10">
        <v>191</v>
      </c>
      <c r="EP55" s="10">
        <v>50543</v>
      </c>
      <c r="EQ55" s="10">
        <v>2</v>
      </c>
      <c r="ER55" s="10">
        <v>991</v>
      </c>
      <c r="ES55" s="10">
        <v>1</v>
      </c>
      <c r="ET55" s="10">
        <v>310</v>
      </c>
      <c r="EU55" s="10">
        <v>1</v>
      </c>
      <c r="EV55" s="10">
        <v>320</v>
      </c>
      <c r="EW55" s="10">
        <v>9</v>
      </c>
      <c r="EX55" s="10">
        <v>3884</v>
      </c>
      <c r="EY55" s="10">
        <v>6</v>
      </c>
      <c r="EZ55" s="10">
        <v>2636</v>
      </c>
      <c r="FA55" s="10">
        <v>2</v>
      </c>
      <c r="FB55" s="10">
        <v>659</v>
      </c>
      <c r="FC55" s="10">
        <v>14</v>
      </c>
      <c r="FD55" s="10">
        <v>5085</v>
      </c>
      <c r="FE55" s="10">
        <v>3</v>
      </c>
      <c r="FF55" s="10">
        <v>875</v>
      </c>
      <c r="FG55" s="10">
        <v>3</v>
      </c>
      <c r="FH55" s="10">
        <v>1226</v>
      </c>
      <c r="FI55" s="10">
        <v>1</v>
      </c>
      <c r="FJ55" s="10">
        <v>513</v>
      </c>
      <c r="FK55" s="10">
        <v>1</v>
      </c>
      <c r="FL55" s="10">
        <v>687</v>
      </c>
      <c r="FM55" s="10">
        <v>1</v>
      </c>
      <c r="FN55" s="10">
        <v>474</v>
      </c>
      <c r="FO55" s="10">
        <v>1</v>
      </c>
      <c r="FP55" s="10">
        <v>1</v>
      </c>
      <c r="FQ55" s="13">
        <v>40262.601840277777</v>
      </c>
      <c r="FR55" s="10">
        <v>0</v>
      </c>
    </row>
    <row r="56" spans="1:174" x14ac:dyDescent="0.2">
      <c r="A56" s="13" t="s">
        <v>1176</v>
      </c>
      <c r="B56" s="10">
        <v>118</v>
      </c>
      <c r="C56" s="10" t="s">
        <v>804</v>
      </c>
      <c r="D56" s="10" t="str">
        <f>VLOOKUP(Tabulka_Dotaz_z_MySQLDivadla_17[[#This Row],[Kraj]],Tabulka_Dotaz_z_SQL3[],3,TRUE)</f>
        <v>Středočeský kraj</v>
      </c>
      <c r="E56" s="10" t="str">
        <f>VLOOKUP(Tabulka_Dotaz_z_MySQLDivadla_17[[#This Row],[StatID]],Tabulka_Dotaz_z_SqlDivadla[],7,FALSE)</f>
        <v>30</v>
      </c>
      <c r="F56" s="10" t="str">
        <f>VLOOKUP(Tabulka_Dotaz_z_MySQLDivadla_17[[#This Row],[kodZriz]],Tabulka_Dotaz_z_SQL[],8,TRUE)</f>
        <v>stati</v>
      </c>
      <c r="G56" s="10" t="s">
        <v>856</v>
      </c>
      <c r="H56" s="10">
        <v>2</v>
      </c>
      <c r="I56" s="10">
        <v>0</v>
      </c>
      <c r="J56" s="10" t="s">
        <v>230</v>
      </c>
      <c r="K56" s="10">
        <v>317</v>
      </c>
      <c r="L56" s="10" t="s">
        <v>199</v>
      </c>
      <c r="M56" s="10">
        <v>146</v>
      </c>
      <c r="N56" s="10" t="s">
        <v>163</v>
      </c>
      <c r="O56" s="10">
        <v>0</v>
      </c>
      <c r="P56" s="10" t="s">
        <v>163</v>
      </c>
      <c r="Q56" s="10">
        <v>0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 t="str">
        <f>IF(Tabulka_Dotaz_z_MySQLDivadla_17[[#This Row],[f0115_1]]=1,"ANO","NE")</f>
        <v>NE</v>
      </c>
      <c r="AC56" s="10">
        <v>14.5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5.7</v>
      </c>
      <c r="AK56" s="10">
        <v>20.2</v>
      </c>
      <c r="AL56" s="10">
        <v>31</v>
      </c>
      <c r="AM56" s="10">
        <v>21</v>
      </c>
      <c r="AN56" s="10">
        <v>0</v>
      </c>
      <c r="AO56" s="10">
        <v>14.8</v>
      </c>
      <c r="AP56" s="10">
        <v>0</v>
      </c>
      <c r="AQ56" s="10">
        <v>12</v>
      </c>
      <c r="AR56" s="10">
        <v>0</v>
      </c>
      <c r="AS56" s="10">
        <v>68</v>
      </c>
      <c r="AT56" s="10">
        <v>31</v>
      </c>
      <c r="AU56" s="10">
        <v>16</v>
      </c>
      <c r="AV56" s="10">
        <v>7</v>
      </c>
      <c r="AW56" s="10">
        <v>200</v>
      </c>
      <c r="AX56" s="10">
        <v>95</v>
      </c>
      <c r="AY56" s="10">
        <v>1</v>
      </c>
      <c r="AZ56" s="10">
        <v>24</v>
      </c>
      <c r="BA56" s="10">
        <v>24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1</v>
      </c>
      <c r="BT56" s="10">
        <v>0</v>
      </c>
      <c r="BU56" s="10">
        <v>11</v>
      </c>
      <c r="BV56" s="10">
        <v>8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1</v>
      </c>
      <c r="CG56" s="10">
        <v>1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4</v>
      </c>
      <c r="DP56" s="10">
        <v>0</v>
      </c>
      <c r="DQ56" s="10">
        <v>17</v>
      </c>
      <c r="DR56" s="10">
        <v>16</v>
      </c>
      <c r="DS56" s="10">
        <v>0</v>
      </c>
      <c r="DT56" s="10">
        <v>7</v>
      </c>
      <c r="DU56" s="10">
        <v>7</v>
      </c>
      <c r="DV56" s="10">
        <v>0</v>
      </c>
      <c r="DW56" s="10">
        <v>21</v>
      </c>
      <c r="DX56" s="10">
        <v>7</v>
      </c>
      <c r="DY56" s="10">
        <v>228</v>
      </c>
      <c r="DZ56" s="10">
        <v>119</v>
      </c>
      <c r="EA56" s="10">
        <v>1</v>
      </c>
      <c r="EB56" s="10">
        <v>32</v>
      </c>
      <c r="EC56" s="10">
        <v>32</v>
      </c>
      <c r="ED56" s="10">
        <v>0</v>
      </c>
      <c r="EE56" s="10">
        <v>8</v>
      </c>
      <c r="EF56" s="10">
        <v>2</v>
      </c>
      <c r="EG56" s="10">
        <v>71</v>
      </c>
      <c r="EH56" s="10">
        <v>51</v>
      </c>
      <c r="EI56" s="10">
        <v>1</v>
      </c>
      <c r="EJ56" s="10">
        <v>7</v>
      </c>
      <c r="EK56" s="10">
        <v>7</v>
      </c>
      <c r="EL56" s="10">
        <v>0</v>
      </c>
      <c r="EM56" s="10">
        <v>44</v>
      </c>
      <c r="EN56" s="10">
        <v>12105</v>
      </c>
      <c r="EO56" s="10">
        <v>134</v>
      </c>
      <c r="EP56" s="10">
        <v>25118</v>
      </c>
      <c r="EQ56" s="10">
        <v>7</v>
      </c>
      <c r="ER56" s="10">
        <v>3404</v>
      </c>
      <c r="ES56" s="10">
        <v>6</v>
      </c>
      <c r="ET56" s="10">
        <v>2680</v>
      </c>
      <c r="EU56" s="10">
        <v>2</v>
      </c>
      <c r="EV56" s="10">
        <v>754</v>
      </c>
      <c r="EW56" s="10">
        <v>6</v>
      </c>
      <c r="EX56" s="10">
        <v>2768</v>
      </c>
      <c r="EY56" s="10">
        <v>1</v>
      </c>
      <c r="EZ56" s="10">
        <v>360</v>
      </c>
      <c r="FA56" s="10">
        <v>4</v>
      </c>
      <c r="FB56" s="10">
        <v>1639</v>
      </c>
      <c r="FC56" s="10">
        <v>4</v>
      </c>
      <c r="FD56" s="10">
        <v>1549</v>
      </c>
      <c r="FE56" s="10">
        <v>4</v>
      </c>
      <c r="FF56" s="10">
        <v>1328</v>
      </c>
      <c r="FG56" s="10">
        <v>5</v>
      </c>
      <c r="FH56" s="10">
        <v>1602</v>
      </c>
      <c r="FI56" s="10">
        <v>1</v>
      </c>
      <c r="FJ56" s="10">
        <v>513</v>
      </c>
      <c r="FK56" s="10">
        <v>7</v>
      </c>
      <c r="FL56" s="10">
        <v>1370</v>
      </c>
      <c r="FM56" s="10">
        <v>3</v>
      </c>
      <c r="FN56" s="10">
        <v>1521</v>
      </c>
      <c r="FO56" s="10">
        <v>1</v>
      </c>
      <c r="FP56" s="10">
        <v>1</v>
      </c>
      <c r="FQ56" s="13">
        <v>40266.508877314816</v>
      </c>
      <c r="FR56" s="10">
        <v>0</v>
      </c>
    </row>
    <row r="57" spans="1:174" x14ac:dyDescent="0.2">
      <c r="A57" s="13" t="s">
        <v>1228</v>
      </c>
      <c r="B57" s="10">
        <v>170</v>
      </c>
      <c r="C57" s="10" t="s">
        <v>789</v>
      </c>
      <c r="D57" s="10" t="str">
        <f>VLOOKUP(Tabulka_Dotaz_z_MySQLDivadla_17[[#This Row],[Kraj]],Tabulka_Dotaz_z_SQL3[],3,TRUE)</f>
        <v>Jihočeský kraj</v>
      </c>
      <c r="E57" s="10" t="str">
        <f>VLOOKUP(Tabulka_Dotaz_z_MySQLDivadla_17[[#This Row],[StatID]],Tabulka_Dotaz_z_SqlDivadla[],7,FALSE)</f>
        <v>22</v>
      </c>
      <c r="F57" s="10" t="str">
        <f>VLOOKUP(Tabulka_Dotaz_z_MySQLDivadla_17[[#This Row],[kodZriz]],Tabulka_Dotaz_z_SQL[],8,TRUE)</f>
        <v>stati</v>
      </c>
      <c r="G57" s="10" t="s">
        <v>892</v>
      </c>
      <c r="H57" s="10">
        <v>4</v>
      </c>
      <c r="I57" s="10">
        <v>0</v>
      </c>
      <c r="J57" s="10" t="s">
        <v>267</v>
      </c>
      <c r="K57" s="10">
        <v>253</v>
      </c>
      <c r="L57" s="10" t="s">
        <v>268</v>
      </c>
      <c r="M57" s="10">
        <v>535</v>
      </c>
      <c r="N57" s="10" t="s">
        <v>191</v>
      </c>
      <c r="O57" s="10">
        <v>100</v>
      </c>
      <c r="P57" s="10" t="s">
        <v>269</v>
      </c>
      <c r="Q57" s="10">
        <v>644</v>
      </c>
      <c r="R57" s="10">
        <v>4</v>
      </c>
      <c r="S57" s="10">
        <v>1</v>
      </c>
      <c r="T57" s="10">
        <v>1</v>
      </c>
      <c r="U57" s="10">
        <v>0</v>
      </c>
      <c r="V57" s="10">
        <v>0</v>
      </c>
      <c r="W57" s="10">
        <v>1</v>
      </c>
      <c r="X57" s="10">
        <v>0</v>
      </c>
      <c r="Y57" s="10">
        <v>1</v>
      </c>
      <c r="Z57" s="10">
        <v>0</v>
      </c>
      <c r="AA57" s="10">
        <v>0</v>
      </c>
      <c r="AB57" s="10" t="str">
        <f>IF(Tabulka_Dotaz_z_MySQLDivadla_17[[#This Row],[f0115_1]]=1,"ANO","NE")</f>
        <v>NE</v>
      </c>
      <c r="AC57" s="10">
        <v>30.5</v>
      </c>
      <c r="AD57" s="10">
        <v>15</v>
      </c>
      <c r="AE57" s="10">
        <v>7</v>
      </c>
      <c r="AF57" s="10">
        <v>32.200000000000003</v>
      </c>
      <c r="AG57" s="10">
        <v>13</v>
      </c>
      <c r="AH57" s="10">
        <v>49</v>
      </c>
      <c r="AI57" s="10">
        <v>23</v>
      </c>
      <c r="AJ57" s="10">
        <v>17.5</v>
      </c>
      <c r="AK57" s="10">
        <v>144.19999999999999</v>
      </c>
      <c r="AL57" s="10">
        <v>0</v>
      </c>
      <c r="AM57" s="10">
        <v>73.2</v>
      </c>
      <c r="AN57" s="10">
        <v>0</v>
      </c>
      <c r="AO57" s="10">
        <v>22.2</v>
      </c>
      <c r="AP57" s="10">
        <v>0</v>
      </c>
      <c r="AQ57" s="10">
        <v>22.3</v>
      </c>
      <c r="AR57" s="10">
        <v>0</v>
      </c>
      <c r="AS57" s="10">
        <v>261.89999999999998</v>
      </c>
      <c r="AT57" s="10">
        <v>0</v>
      </c>
      <c r="AU57" s="10">
        <v>23</v>
      </c>
      <c r="AV57" s="10">
        <v>7</v>
      </c>
      <c r="AW57" s="10">
        <v>197</v>
      </c>
      <c r="AX57" s="10">
        <v>188</v>
      </c>
      <c r="AY57" s="10">
        <v>17</v>
      </c>
      <c r="AZ57" s="10">
        <v>3</v>
      </c>
      <c r="BA57" s="10">
        <v>3</v>
      </c>
      <c r="BB57" s="10">
        <v>0</v>
      </c>
      <c r="BC57" s="10">
        <v>9</v>
      </c>
      <c r="BD57" s="10">
        <v>4</v>
      </c>
      <c r="BE57" s="10">
        <v>59</v>
      </c>
      <c r="BF57" s="10">
        <v>56</v>
      </c>
      <c r="BG57" s="10">
        <v>1</v>
      </c>
      <c r="BH57" s="10">
        <v>2</v>
      </c>
      <c r="BI57" s="10">
        <v>2</v>
      </c>
      <c r="BJ57" s="10">
        <v>1</v>
      </c>
      <c r="BK57" s="10">
        <v>4</v>
      </c>
      <c r="BL57" s="10">
        <v>0</v>
      </c>
      <c r="BM57" s="10">
        <v>42</v>
      </c>
      <c r="BN57" s="10">
        <v>34</v>
      </c>
      <c r="BO57" s="10">
        <v>0</v>
      </c>
      <c r="BP57" s="10">
        <v>0</v>
      </c>
      <c r="BQ57" s="10">
        <v>0</v>
      </c>
      <c r="BR57" s="10">
        <v>0</v>
      </c>
      <c r="BS57" s="10">
        <v>1</v>
      </c>
      <c r="BT57" s="10">
        <v>0</v>
      </c>
      <c r="BU57" s="10">
        <v>6</v>
      </c>
      <c r="BV57" s="10">
        <v>6</v>
      </c>
      <c r="BW57" s="10">
        <v>0</v>
      </c>
      <c r="BX57" s="10">
        <v>0</v>
      </c>
      <c r="BY57" s="10">
        <v>0</v>
      </c>
      <c r="BZ57" s="10">
        <v>0</v>
      </c>
      <c r="CA57" s="10">
        <v>5</v>
      </c>
      <c r="CB57" s="10">
        <v>2</v>
      </c>
      <c r="CC57" s="10">
        <v>32</v>
      </c>
      <c r="CD57" s="10">
        <v>29</v>
      </c>
      <c r="CE57" s="10">
        <v>1</v>
      </c>
      <c r="CF57" s="10">
        <v>1</v>
      </c>
      <c r="CG57" s="10">
        <v>1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  <c r="CP57" s="10">
        <v>0</v>
      </c>
      <c r="CQ57" s="10">
        <v>18</v>
      </c>
      <c r="CR57" s="10">
        <v>5</v>
      </c>
      <c r="CS57" s="10">
        <v>199</v>
      </c>
      <c r="CT57" s="10">
        <v>155</v>
      </c>
      <c r="CU57" s="10">
        <v>2</v>
      </c>
      <c r="CV57" s="10">
        <v>3</v>
      </c>
      <c r="CW57" s="10">
        <v>3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0</v>
      </c>
      <c r="DO57" s="10">
        <v>2</v>
      </c>
      <c r="DP57" s="10">
        <v>0</v>
      </c>
      <c r="DQ57" s="10">
        <v>19</v>
      </c>
      <c r="DR57" s="10">
        <v>0</v>
      </c>
      <c r="DS57" s="10">
        <v>4</v>
      </c>
      <c r="DT57" s="10">
        <v>8</v>
      </c>
      <c r="DU57" s="10">
        <v>8</v>
      </c>
      <c r="DV57" s="10">
        <v>0</v>
      </c>
      <c r="DW57" s="10">
        <v>62</v>
      </c>
      <c r="DX57" s="10">
        <v>18</v>
      </c>
      <c r="DY57" s="10">
        <v>554</v>
      </c>
      <c r="DZ57" s="10">
        <v>468</v>
      </c>
      <c r="EA57" s="10">
        <v>25</v>
      </c>
      <c r="EB57" s="10">
        <v>17</v>
      </c>
      <c r="EC57" s="10">
        <v>17</v>
      </c>
      <c r="ED57" s="10">
        <v>1</v>
      </c>
      <c r="EE57" s="10">
        <v>20</v>
      </c>
      <c r="EF57" s="10">
        <v>5</v>
      </c>
      <c r="EG57" s="10">
        <v>201</v>
      </c>
      <c r="EH57" s="10">
        <v>157</v>
      </c>
      <c r="EI57" s="10">
        <v>2</v>
      </c>
      <c r="EJ57" s="10">
        <v>3</v>
      </c>
      <c r="EK57" s="10">
        <v>3</v>
      </c>
      <c r="EL57" s="10">
        <v>0</v>
      </c>
      <c r="EM57" s="10">
        <v>9</v>
      </c>
      <c r="EN57" s="10">
        <v>2550</v>
      </c>
      <c r="EO57" s="10">
        <v>5</v>
      </c>
      <c r="EP57" s="10">
        <v>1800</v>
      </c>
      <c r="EQ57" s="10">
        <v>521</v>
      </c>
      <c r="ER57" s="10">
        <v>137076</v>
      </c>
      <c r="ES57" s="10">
        <v>3</v>
      </c>
      <c r="ET57" s="10">
        <v>1050</v>
      </c>
      <c r="EU57" s="10">
        <v>0</v>
      </c>
      <c r="EV57" s="10">
        <v>0</v>
      </c>
      <c r="EW57" s="10">
        <v>1</v>
      </c>
      <c r="EX57" s="10">
        <v>500</v>
      </c>
      <c r="EY57" s="10">
        <v>1</v>
      </c>
      <c r="EZ57" s="10">
        <v>200</v>
      </c>
      <c r="FA57" s="10">
        <v>7</v>
      </c>
      <c r="FB57" s="10">
        <v>3400</v>
      </c>
      <c r="FC57" s="10">
        <v>0</v>
      </c>
      <c r="FD57" s="10">
        <v>0</v>
      </c>
      <c r="FE57" s="10">
        <v>3</v>
      </c>
      <c r="FF57" s="10">
        <v>750</v>
      </c>
      <c r="FG57" s="10">
        <v>1</v>
      </c>
      <c r="FH57" s="10">
        <v>100</v>
      </c>
      <c r="FI57" s="10">
        <v>0</v>
      </c>
      <c r="FJ57" s="10">
        <v>0</v>
      </c>
      <c r="FK57" s="10">
        <v>0</v>
      </c>
      <c r="FL57" s="10">
        <v>0</v>
      </c>
      <c r="FM57" s="10">
        <v>3</v>
      </c>
      <c r="FN57" s="10">
        <v>1500</v>
      </c>
      <c r="FO57" s="10">
        <v>1</v>
      </c>
      <c r="FP57" s="10">
        <v>1</v>
      </c>
      <c r="FQ57" s="13">
        <v>40301.48746527778</v>
      </c>
      <c r="FR57" s="10">
        <v>0</v>
      </c>
    </row>
    <row r="58" spans="1:174" x14ac:dyDescent="0.2">
      <c r="A58" s="13" t="s">
        <v>1109</v>
      </c>
      <c r="B58" s="10">
        <v>47</v>
      </c>
      <c r="C58" s="10" t="s">
        <v>789</v>
      </c>
      <c r="D58" s="10" t="str">
        <f>VLOOKUP(Tabulka_Dotaz_z_MySQLDivadla_17[[#This Row],[Kraj]],Tabulka_Dotaz_z_SQL3[],3,TRUE)</f>
        <v>Jihočeský kraj</v>
      </c>
      <c r="E58" s="10" t="str">
        <f>VLOOKUP(Tabulka_Dotaz_z_MySQLDivadla_17[[#This Row],[StatID]],Tabulka_Dotaz_z_SqlDivadla[],7,FALSE)</f>
        <v>70</v>
      </c>
      <c r="F58" s="10" t="str">
        <f>VLOOKUP(Tabulka_Dotaz_z_MySQLDivadla_17[[#This Row],[kodZriz]],Tabulka_Dotaz_z_SQL[],8,TRUE)</f>
        <v>crkve</v>
      </c>
      <c r="G58" s="10" t="s">
        <v>814</v>
      </c>
      <c r="H58" s="10">
        <v>0</v>
      </c>
      <c r="I58" s="10">
        <v>0</v>
      </c>
      <c r="J58" s="10" t="s">
        <v>163</v>
      </c>
      <c r="K58" s="10">
        <v>0</v>
      </c>
      <c r="L58" s="10" t="s">
        <v>163</v>
      </c>
      <c r="M58" s="10">
        <v>0</v>
      </c>
      <c r="N58" s="10" t="s">
        <v>163</v>
      </c>
      <c r="O58" s="10">
        <v>0</v>
      </c>
      <c r="P58" s="10" t="s">
        <v>163</v>
      </c>
      <c r="Q58" s="10">
        <v>0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 t="str">
        <f>IF(Tabulka_Dotaz_z_MySQLDivadla_17[[#This Row],[f0115_1]]=1,"ANO","NE")</f>
        <v>NE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6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6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9</v>
      </c>
      <c r="CR58" s="10">
        <v>1</v>
      </c>
      <c r="CS58" s="10">
        <v>39</v>
      </c>
      <c r="CT58" s="10">
        <v>0</v>
      </c>
      <c r="CU58" s="10">
        <v>8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6</v>
      </c>
      <c r="DP58" s="10">
        <v>0</v>
      </c>
      <c r="DQ58" s="10">
        <v>60</v>
      </c>
      <c r="DR58" s="10">
        <v>0</v>
      </c>
      <c r="DS58" s="10">
        <v>8</v>
      </c>
      <c r="DT58" s="10">
        <v>0</v>
      </c>
      <c r="DU58" s="10">
        <v>0</v>
      </c>
      <c r="DV58" s="10">
        <v>0</v>
      </c>
      <c r="DW58" s="10">
        <v>15</v>
      </c>
      <c r="DX58" s="10">
        <v>1</v>
      </c>
      <c r="DY58" s="10">
        <v>99</v>
      </c>
      <c r="DZ58" s="10">
        <v>0</v>
      </c>
      <c r="EA58" s="10">
        <v>16</v>
      </c>
      <c r="EB58" s="10">
        <v>0</v>
      </c>
      <c r="EC58" s="10">
        <v>0</v>
      </c>
      <c r="ED58" s="10">
        <v>0</v>
      </c>
      <c r="EE58" s="10">
        <v>3</v>
      </c>
      <c r="EF58" s="10">
        <v>0</v>
      </c>
      <c r="EG58" s="10">
        <v>8</v>
      </c>
      <c r="EH58" s="10">
        <v>0</v>
      </c>
      <c r="EI58" s="10">
        <v>2</v>
      </c>
      <c r="EJ58" s="10">
        <v>0</v>
      </c>
      <c r="EK58" s="10">
        <v>0</v>
      </c>
      <c r="EL58" s="10">
        <v>0</v>
      </c>
      <c r="EM58" s="10">
        <v>2</v>
      </c>
      <c r="EN58" s="10">
        <v>0</v>
      </c>
      <c r="EO58" s="10">
        <v>9</v>
      </c>
      <c r="EP58" s="10">
        <v>0</v>
      </c>
      <c r="EQ58" s="10">
        <v>18</v>
      </c>
      <c r="ER58" s="10">
        <v>0</v>
      </c>
      <c r="ES58" s="10">
        <v>4</v>
      </c>
      <c r="ET58" s="10">
        <v>0</v>
      </c>
      <c r="EU58" s="10">
        <v>1</v>
      </c>
      <c r="EV58" s="10">
        <v>0</v>
      </c>
      <c r="EW58" s="10">
        <v>29</v>
      </c>
      <c r="EX58" s="10">
        <v>0</v>
      </c>
      <c r="EY58" s="10">
        <v>9</v>
      </c>
      <c r="EZ58" s="10">
        <v>0</v>
      </c>
      <c r="FA58" s="10">
        <v>3</v>
      </c>
      <c r="FB58" s="10">
        <v>0</v>
      </c>
      <c r="FC58" s="10">
        <v>1</v>
      </c>
      <c r="FD58" s="10">
        <v>0</v>
      </c>
      <c r="FE58" s="10">
        <v>1</v>
      </c>
      <c r="FF58" s="10">
        <v>0</v>
      </c>
      <c r="FG58" s="10">
        <v>6</v>
      </c>
      <c r="FH58" s="10">
        <v>0</v>
      </c>
      <c r="FI58" s="10">
        <v>12</v>
      </c>
      <c r="FJ58" s="10">
        <v>0</v>
      </c>
      <c r="FK58" s="10">
        <v>0</v>
      </c>
      <c r="FL58" s="10">
        <v>0</v>
      </c>
      <c r="FM58" s="10">
        <v>4</v>
      </c>
      <c r="FN58" s="10">
        <v>0</v>
      </c>
      <c r="FO58" s="10">
        <v>0</v>
      </c>
      <c r="FP58" s="10">
        <v>0</v>
      </c>
      <c r="FQ58" s="13">
        <v>40400.65730324074</v>
      </c>
      <c r="FR58" s="10">
        <v>0</v>
      </c>
    </row>
    <row r="59" spans="1:174" x14ac:dyDescent="0.2">
      <c r="A59" s="13" t="s">
        <v>1241</v>
      </c>
      <c r="B59" s="10">
        <v>183</v>
      </c>
      <c r="C59" s="10" t="s">
        <v>789</v>
      </c>
      <c r="D59" s="10" t="str">
        <f>VLOOKUP(Tabulka_Dotaz_z_MySQLDivadla_17[[#This Row],[Kraj]],Tabulka_Dotaz_z_SQL3[],3,TRUE)</f>
        <v>Jihočeský kraj</v>
      </c>
      <c r="E59" s="10" t="str">
        <f>VLOOKUP(Tabulka_Dotaz_z_MySQLDivadla_17[[#This Row],[StatID]],Tabulka_Dotaz_z_SqlDivadla[],7,FALSE)</f>
        <v>70</v>
      </c>
      <c r="F59" s="10" t="str">
        <f>VLOOKUP(Tabulka_Dotaz_z_MySQLDivadla_17[[#This Row],[kodZriz]],Tabulka_Dotaz_z_SQL[],8,TRUE)</f>
        <v>crkve</v>
      </c>
      <c r="G59" s="10" t="s">
        <v>898</v>
      </c>
      <c r="H59" s="10">
        <v>0</v>
      </c>
      <c r="I59" s="10">
        <v>0</v>
      </c>
      <c r="J59" s="10" t="s">
        <v>163</v>
      </c>
      <c r="K59" s="10">
        <v>0</v>
      </c>
      <c r="L59" s="10" t="s">
        <v>163</v>
      </c>
      <c r="M59" s="10">
        <v>0</v>
      </c>
      <c r="N59" s="10" t="s">
        <v>163</v>
      </c>
      <c r="O59" s="10">
        <v>0</v>
      </c>
      <c r="P59" s="10" t="s">
        <v>163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1</v>
      </c>
      <c r="AB59" s="10" t="str">
        <f>IF(Tabulka_Dotaz_z_MySQLDivadla_17[[#This Row],[f0115_1]]=1,"ANO","NE")</f>
        <v>ANO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3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3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  <c r="CP59" s="10">
        <v>0</v>
      </c>
      <c r="CQ59" s="10">
        <v>16</v>
      </c>
      <c r="CR59" s="10">
        <v>2</v>
      </c>
      <c r="CS59" s="10">
        <v>176</v>
      </c>
      <c r="CT59" s="10">
        <v>0</v>
      </c>
      <c r="CU59" s="10">
        <v>1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16</v>
      </c>
      <c r="DX59" s="10">
        <v>2</v>
      </c>
      <c r="DY59" s="10">
        <v>176</v>
      </c>
      <c r="DZ59" s="10">
        <v>0</v>
      </c>
      <c r="EA59" s="10">
        <v>1</v>
      </c>
      <c r="EB59" s="10">
        <v>0</v>
      </c>
      <c r="EC59" s="10">
        <v>0</v>
      </c>
      <c r="ED59" s="10">
        <v>0</v>
      </c>
      <c r="EE59" s="10">
        <v>16</v>
      </c>
      <c r="EF59" s="10">
        <v>2</v>
      </c>
      <c r="EG59" s="10">
        <v>176</v>
      </c>
      <c r="EH59" s="10">
        <v>0</v>
      </c>
      <c r="EI59" s="10">
        <v>1</v>
      </c>
      <c r="EJ59" s="10">
        <v>0</v>
      </c>
      <c r="EK59" s="10">
        <v>0</v>
      </c>
      <c r="EL59" s="10">
        <v>0</v>
      </c>
      <c r="EM59" s="10">
        <v>33</v>
      </c>
      <c r="EN59" s="10">
        <v>2640</v>
      </c>
      <c r="EO59" s="10">
        <v>4</v>
      </c>
      <c r="EP59" s="10">
        <v>400</v>
      </c>
      <c r="EQ59" s="10">
        <v>83</v>
      </c>
      <c r="ER59" s="10">
        <v>7560</v>
      </c>
      <c r="ES59" s="10">
        <v>7</v>
      </c>
      <c r="ET59" s="10">
        <v>560</v>
      </c>
      <c r="EU59" s="10">
        <v>5</v>
      </c>
      <c r="EV59" s="10">
        <v>300</v>
      </c>
      <c r="EW59" s="10">
        <v>0</v>
      </c>
      <c r="EX59" s="10">
        <v>0</v>
      </c>
      <c r="EY59" s="10">
        <v>1</v>
      </c>
      <c r="EZ59" s="10">
        <v>100</v>
      </c>
      <c r="FA59" s="10">
        <v>9</v>
      </c>
      <c r="FB59" s="10">
        <v>810</v>
      </c>
      <c r="FC59" s="10">
        <v>0</v>
      </c>
      <c r="FD59" s="10">
        <v>0</v>
      </c>
      <c r="FE59" s="10">
        <v>7</v>
      </c>
      <c r="FF59" s="10">
        <v>560</v>
      </c>
      <c r="FG59" s="10">
        <v>13</v>
      </c>
      <c r="FH59" s="10">
        <v>1300</v>
      </c>
      <c r="FI59" s="10">
        <v>14</v>
      </c>
      <c r="FJ59" s="10">
        <v>1400</v>
      </c>
      <c r="FK59" s="10">
        <v>0</v>
      </c>
      <c r="FL59" s="10">
        <v>0</v>
      </c>
      <c r="FM59" s="10">
        <v>0</v>
      </c>
      <c r="FN59" s="10">
        <v>0</v>
      </c>
      <c r="FO59" s="10">
        <v>1</v>
      </c>
      <c r="FP59" s="10">
        <v>1</v>
      </c>
      <c r="FQ59" s="13">
        <v>40301.598113425927</v>
      </c>
      <c r="FR59" s="10">
        <v>0</v>
      </c>
    </row>
    <row r="60" spans="1:174" x14ac:dyDescent="0.2">
      <c r="A60" s="13" t="s">
        <v>1212</v>
      </c>
      <c r="B60" s="10">
        <v>154</v>
      </c>
      <c r="C60" s="10" t="s">
        <v>789</v>
      </c>
      <c r="D60" s="10" t="str">
        <f>VLOOKUP(Tabulka_Dotaz_z_MySQLDivadla_17[[#This Row],[Kraj]],Tabulka_Dotaz_z_SQL3[],3,TRUE)</f>
        <v>Jihočeský kraj</v>
      </c>
      <c r="E60" s="10" t="str">
        <f>VLOOKUP(Tabulka_Dotaz_z_MySQLDivadla_17[[#This Row],[StatID]],Tabulka_Dotaz_z_SqlDivadla[],7,FALSE)</f>
        <v>60</v>
      </c>
      <c r="F60" s="10" t="str">
        <f>VLOOKUP(Tabulka_Dotaz_z_MySQLDivadla_17[[#This Row],[kodZriz]],Tabulka_Dotaz_z_SQL[],8,TRUE)</f>
        <v>podnk</v>
      </c>
      <c r="G60" s="10" t="s">
        <v>880</v>
      </c>
      <c r="H60" s="10">
        <v>0</v>
      </c>
      <c r="I60" s="10">
        <v>0</v>
      </c>
      <c r="J60" s="10" t="s">
        <v>163</v>
      </c>
      <c r="K60" s="10">
        <v>0</v>
      </c>
      <c r="L60" s="10" t="s">
        <v>163</v>
      </c>
      <c r="M60" s="10">
        <v>0</v>
      </c>
      <c r="N60" s="10" t="s">
        <v>163</v>
      </c>
      <c r="O60" s="10">
        <v>0</v>
      </c>
      <c r="P60" s="10" t="s">
        <v>163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</v>
      </c>
      <c r="AB60" s="10" t="str">
        <f>IF(Tabulka_Dotaz_z_MySQLDivadla_17[[#This Row],[f0115_1]]=1,"ANO","NE")</f>
        <v>ANO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3</v>
      </c>
      <c r="AV60" s="10">
        <v>1</v>
      </c>
      <c r="AW60" s="10">
        <v>65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8</v>
      </c>
      <c r="CR60" s="10">
        <v>0</v>
      </c>
      <c r="CS60" s="10">
        <v>155</v>
      </c>
      <c r="CT60" s="10">
        <v>0</v>
      </c>
      <c r="CU60" s="10">
        <v>20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11</v>
      </c>
      <c r="DX60" s="10">
        <v>1</v>
      </c>
      <c r="DY60" s="10">
        <v>220</v>
      </c>
      <c r="DZ60" s="10">
        <v>0</v>
      </c>
      <c r="EA60" s="10">
        <v>20</v>
      </c>
      <c r="EB60" s="10">
        <v>0</v>
      </c>
      <c r="EC60" s="10">
        <v>0</v>
      </c>
      <c r="ED60" s="10">
        <v>0</v>
      </c>
      <c r="EE60" s="10">
        <v>7</v>
      </c>
      <c r="EF60" s="10">
        <v>0</v>
      </c>
      <c r="EG60" s="10">
        <v>160</v>
      </c>
      <c r="EH60" s="10">
        <v>0</v>
      </c>
      <c r="EI60" s="10">
        <v>20</v>
      </c>
      <c r="EJ60" s="10">
        <v>0</v>
      </c>
      <c r="EK60" s="10">
        <v>0</v>
      </c>
      <c r="EL60" s="10">
        <v>0</v>
      </c>
      <c r="EM60" s="10">
        <v>50</v>
      </c>
      <c r="EN60" s="10">
        <v>0</v>
      </c>
      <c r="EO60" s="10">
        <v>10</v>
      </c>
      <c r="EP60" s="10">
        <v>0</v>
      </c>
      <c r="EQ60" s="10">
        <v>35</v>
      </c>
      <c r="ER60" s="10">
        <v>0</v>
      </c>
      <c r="ES60" s="10">
        <v>3</v>
      </c>
      <c r="ET60" s="10">
        <v>0</v>
      </c>
      <c r="EU60" s="10">
        <v>2</v>
      </c>
      <c r="EV60" s="10">
        <v>0</v>
      </c>
      <c r="EW60" s="10">
        <v>2</v>
      </c>
      <c r="EX60" s="10">
        <v>0</v>
      </c>
      <c r="EY60" s="10">
        <v>2</v>
      </c>
      <c r="EZ60" s="10">
        <v>0</v>
      </c>
      <c r="FA60" s="10">
        <v>10</v>
      </c>
      <c r="FB60" s="10">
        <v>0</v>
      </c>
      <c r="FC60" s="10">
        <v>10</v>
      </c>
      <c r="FD60" s="10">
        <v>0</v>
      </c>
      <c r="FE60" s="10">
        <v>5</v>
      </c>
      <c r="FF60" s="10">
        <v>0</v>
      </c>
      <c r="FG60" s="10">
        <v>28</v>
      </c>
      <c r="FH60" s="10">
        <v>0</v>
      </c>
      <c r="FI60" s="10">
        <v>28</v>
      </c>
      <c r="FJ60" s="10">
        <v>0</v>
      </c>
      <c r="FK60" s="10">
        <v>5</v>
      </c>
      <c r="FL60" s="10">
        <v>0</v>
      </c>
      <c r="FM60" s="10">
        <v>30</v>
      </c>
      <c r="FN60" s="10">
        <v>0</v>
      </c>
      <c r="FO60" s="10">
        <v>0</v>
      </c>
      <c r="FP60" s="10">
        <v>1</v>
      </c>
      <c r="FQ60" s="13">
        <v>40276.577719907407</v>
      </c>
      <c r="FR60" s="10">
        <v>0</v>
      </c>
    </row>
    <row r="61" spans="1:174" x14ac:dyDescent="0.2">
      <c r="A61" s="13" t="s">
        <v>1107</v>
      </c>
      <c r="B61" s="10">
        <v>45</v>
      </c>
      <c r="C61" s="10" t="s">
        <v>812</v>
      </c>
      <c r="D61" s="10" t="str">
        <f>VLOOKUP(Tabulka_Dotaz_z_MySQLDivadla_17[[#This Row],[Kraj]],Tabulka_Dotaz_z_SQL3[],3,TRUE)</f>
        <v>Plzeňský kraj</v>
      </c>
      <c r="E61" s="10" t="str">
        <f>VLOOKUP(Tabulka_Dotaz_z_MySQLDivadla_17[[#This Row],[StatID]],Tabulka_Dotaz_z_SqlDivadla[],7,FALSE)</f>
        <v>22</v>
      </c>
      <c r="F61" s="10" t="str">
        <f>VLOOKUP(Tabulka_Dotaz_z_MySQLDivadla_17[[#This Row],[kodZriz]],Tabulka_Dotaz_z_SQL[],8,TRUE)</f>
        <v>stati</v>
      </c>
      <c r="G61" s="10" t="s">
        <v>813</v>
      </c>
      <c r="H61" s="10">
        <v>3</v>
      </c>
      <c r="I61" s="10">
        <v>0</v>
      </c>
      <c r="J61" s="10" t="s">
        <v>192</v>
      </c>
      <c r="K61" s="10">
        <v>444</v>
      </c>
      <c r="L61" s="10" t="s">
        <v>193</v>
      </c>
      <c r="M61" s="10">
        <v>440</v>
      </c>
      <c r="N61" s="10" t="s">
        <v>194</v>
      </c>
      <c r="O61" s="10">
        <v>50</v>
      </c>
      <c r="P61" s="10" t="s">
        <v>163</v>
      </c>
      <c r="Q61" s="10">
        <v>0</v>
      </c>
      <c r="R61" s="10">
        <v>4</v>
      </c>
      <c r="S61" s="10">
        <v>1</v>
      </c>
      <c r="T61" s="10">
        <v>1</v>
      </c>
      <c r="U61" s="10">
        <v>1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 t="str">
        <f>IF(Tabulka_Dotaz_z_MySQLDivadla_17[[#This Row],[f0115_1]]=1,"ANO","NE")</f>
        <v>NE</v>
      </c>
      <c r="AC61" s="10">
        <v>24</v>
      </c>
      <c r="AD61" s="10">
        <v>29</v>
      </c>
      <c r="AE61" s="10">
        <v>4</v>
      </c>
      <c r="AF61" s="10">
        <v>68.3</v>
      </c>
      <c r="AG61" s="10">
        <v>20.6</v>
      </c>
      <c r="AH61" s="10">
        <v>65.3</v>
      </c>
      <c r="AI61" s="10">
        <v>0</v>
      </c>
      <c r="AJ61" s="10">
        <v>23.8</v>
      </c>
      <c r="AK61" s="10">
        <v>210.4</v>
      </c>
      <c r="AL61" s="10">
        <v>368</v>
      </c>
      <c r="AM61" s="10">
        <v>110.1</v>
      </c>
      <c r="AN61" s="10">
        <v>0</v>
      </c>
      <c r="AO61" s="10">
        <v>30.7</v>
      </c>
      <c r="AP61" s="10">
        <v>0</v>
      </c>
      <c r="AQ61" s="10">
        <v>39.200000000000003</v>
      </c>
      <c r="AR61" s="10">
        <v>0</v>
      </c>
      <c r="AS61" s="10">
        <v>390.4</v>
      </c>
      <c r="AT61" s="10">
        <v>368</v>
      </c>
      <c r="AU61" s="10">
        <v>17</v>
      </c>
      <c r="AV61" s="10">
        <v>6</v>
      </c>
      <c r="AW61" s="10">
        <v>171</v>
      </c>
      <c r="AX61" s="10">
        <v>170</v>
      </c>
      <c r="AY61" s="10">
        <v>0</v>
      </c>
      <c r="AZ61" s="10">
        <v>2</v>
      </c>
      <c r="BA61" s="10">
        <v>2</v>
      </c>
      <c r="BB61" s="10">
        <v>0</v>
      </c>
      <c r="BC61" s="10">
        <v>12</v>
      </c>
      <c r="BD61" s="10">
        <v>4</v>
      </c>
      <c r="BE61" s="10">
        <v>116</v>
      </c>
      <c r="BF61" s="10">
        <v>109</v>
      </c>
      <c r="BG61" s="10">
        <v>5</v>
      </c>
      <c r="BH61" s="10">
        <v>0</v>
      </c>
      <c r="BI61" s="10">
        <v>0</v>
      </c>
      <c r="BJ61" s="10">
        <v>0</v>
      </c>
      <c r="BK61" s="10">
        <v>14</v>
      </c>
      <c r="BL61" s="10">
        <v>4</v>
      </c>
      <c r="BM61" s="10">
        <v>156</v>
      </c>
      <c r="BN61" s="10">
        <v>155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8</v>
      </c>
      <c r="CB61" s="10">
        <v>2</v>
      </c>
      <c r="CC61" s="10">
        <v>78</v>
      </c>
      <c r="CD61" s="10">
        <v>71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4</v>
      </c>
      <c r="DU61" s="10">
        <v>4</v>
      </c>
      <c r="DV61" s="10">
        <v>3</v>
      </c>
      <c r="DW61" s="10">
        <v>51</v>
      </c>
      <c r="DX61" s="10">
        <v>16</v>
      </c>
      <c r="DY61" s="10">
        <v>521</v>
      </c>
      <c r="DZ61" s="10">
        <v>505</v>
      </c>
      <c r="EA61" s="10">
        <v>5</v>
      </c>
      <c r="EB61" s="10">
        <v>6</v>
      </c>
      <c r="EC61" s="10">
        <v>6</v>
      </c>
      <c r="ED61" s="10">
        <v>3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2</v>
      </c>
      <c r="EN61" s="10">
        <v>1000</v>
      </c>
      <c r="EO61" s="10">
        <v>1</v>
      </c>
      <c r="EP61" s="10">
        <v>481</v>
      </c>
      <c r="EQ61" s="10">
        <v>1</v>
      </c>
      <c r="ER61" s="10">
        <v>800</v>
      </c>
      <c r="ES61" s="10">
        <v>506</v>
      </c>
      <c r="ET61" s="10">
        <v>160401</v>
      </c>
      <c r="EU61" s="10">
        <v>9</v>
      </c>
      <c r="EV61" s="10">
        <v>2880</v>
      </c>
      <c r="EW61" s="10">
        <v>0</v>
      </c>
      <c r="EX61" s="10">
        <v>0</v>
      </c>
      <c r="EY61" s="10">
        <v>0</v>
      </c>
      <c r="EZ61" s="10">
        <v>0</v>
      </c>
      <c r="FA61" s="10">
        <v>1</v>
      </c>
      <c r="FB61" s="10">
        <v>800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1</v>
      </c>
      <c r="FJ61" s="10">
        <v>400</v>
      </c>
      <c r="FK61" s="10">
        <v>0</v>
      </c>
      <c r="FL61" s="10">
        <v>0</v>
      </c>
      <c r="FM61" s="10">
        <v>0</v>
      </c>
      <c r="FN61" s="10">
        <v>0</v>
      </c>
      <c r="FO61" s="10">
        <v>1</v>
      </c>
      <c r="FP61" s="10">
        <v>1</v>
      </c>
      <c r="FQ61" s="13">
        <v>40212.612372685187</v>
      </c>
      <c r="FR61" s="10">
        <v>0</v>
      </c>
    </row>
    <row r="62" spans="1:174" x14ac:dyDescent="0.2">
      <c r="A62" s="13" t="s">
        <v>1133</v>
      </c>
      <c r="B62" s="10">
        <v>75</v>
      </c>
      <c r="C62" s="10" t="s">
        <v>812</v>
      </c>
      <c r="D62" s="10" t="str">
        <f>VLOOKUP(Tabulka_Dotaz_z_MySQLDivadla_17[[#This Row],[Kraj]],Tabulka_Dotaz_z_SQL3[],3,TRUE)</f>
        <v>Plzeňský kraj</v>
      </c>
      <c r="E62" s="10" t="str">
        <f>VLOOKUP(Tabulka_Dotaz_z_MySQLDivadla_17[[#This Row],[StatID]],Tabulka_Dotaz_z_SqlDivadla[],7,FALSE)</f>
        <v>22</v>
      </c>
      <c r="F62" s="10" t="str">
        <f>VLOOKUP(Tabulka_Dotaz_z_MySQLDivadla_17[[#This Row],[kodZriz]],Tabulka_Dotaz_z_SQL[],8,TRUE)</f>
        <v>stati</v>
      </c>
      <c r="G62" s="10" t="s">
        <v>835</v>
      </c>
      <c r="H62" s="10">
        <v>2</v>
      </c>
      <c r="I62" s="10">
        <v>0</v>
      </c>
      <c r="J62" s="10" t="s">
        <v>214</v>
      </c>
      <c r="K62" s="10">
        <v>250</v>
      </c>
      <c r="L62" s="10" t="s">
        <v>215</v>
      </c>
      <c r="M62" s="10">
        <v>60</v>
      </c>
      <c r="N62" s="10" t="s">
        <v>163</v>
      </c>
      <c r="O62" s="10">
        <v>0</v>
      </c>
      <c r="P62" s="10" t="s">
        <v>163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 t="str">
        <f>IF(Tabulka_Dotaz_z_MySQLDivadla_17[[#This Row],[f0115_1]]=1,"ANO","NE")</f>
        <v>NE</v>
      </c>
      <c r="AC62" s="10">
        <v>12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3</v>
      </c>
      <c r="AK62" s="10">
        <v>15</v>
      </c>
      <c r="AL62" s="10">
        <v>0</v>
      </c>
      <c r="AM62" s="10">
        <v>11</v>
      </c>
      <c r="AN62" s="10">
        <v>0</v>
      </c>
      <c r="AO62" s="10">
        <v>9</v>
      </c>
      <c r="AP62" s="10">
        <v>0</v>
      </c>
      <c r="AQ62" s="10">
        <v>7</v>
      </c>
      <c r="AR62" s="10">
        <v>0</v>
      </c>
      <c r="AS62" s="10">
        <v>42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13</v>
      </c>
      <c r="BA62" s="10">
        <v>13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18</v>
      </c>
      <c r="CR62" s="10">
        <v>4</v>
      </c>
      <c r="CS62" s="10">
        <v>309</v>
      </c>
      <c r="CT62" s="10">
        <v>283</v>
      </c>
      <c r="CU62" s="10">
        <v>37</v>
      </c>
      <c r="CV62" s="10">
        <v>5</v>
      </c>
      <c r="CW62" s="10">
        <v>5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18</v>
      </c>
      <c r="DX62" s="10">
        <v>4</v>
      </c>
      <c r="DY62" s="10">
        <v>309</v>
      </c>
      <c r="DZ62" s="10">
        <v>283</v>
      </c>
      <c r="EA62" s="10">
        <v>37</v>
      </c>
      <c r="EB62" s="10">
        <v>18</v>
      </c>
      <c r="EC62" s="10">
        <v>18</v>
      </c>
      <c r="ED62" s="10">
        <v>0</v>
      </c>
      <c r="EE62" s="10">
        <v>18</v>
      </c>
      <c r="EF62" s="10">
        <v>4</v>
      </c>
      <c r="EG62" s="10">
        <v>309</v>
      </c>
      <c r="EH62" s="10">
        <v>283</v>
      </c>
      <c r="EI62" s="10">
        <v>37</v>
      </c>
      <c r="EJ62" s="10">
        <v>18</v>
      </c>
      <c r="EK62" s="10">
        <v>18</v>
      </c>
      <c r="EL62" s="10">
        <v>0</v>
      </c>
      <c r="EM62" s="10">
        <v>7</v>
      </c>
      <c r="EN62" s="10">
        <v>844</v>
      </c>
      <c r="EO62" s="10">
        <v>1</v>
      </c>
      <c r="EP62" s="10">
        <v>250</v>
      </c>
      <c r="EQ62" s="10">
        <v>11</v>
      </c>
      <c r="ER62" s="10">
        <v>2250</v>
      </c>
      <c r="ES62" s="10">
        <v>283</v>
      </c>
      <c r="ET62" s="10">
        <v>39499</v>
      </c>
      <c r="EU62" s="10">
        <v>2</v>
      </c>
      <c r="EV62" s="10">
        <v>400</v>
      </c>
      <c r="EW62" s="10">
        <v>2</v>
      </c>
      <c r="EX62" s="10">
        <v>400</v>
      </c>
      <c r="EY62" s="10">
        <v>1</v>
      </c>
      <c r="EZ62" s="10">
        <v>200</v>
      </c>
      <c r="FA62" s="10">
        <v>0</v>
      </c>
      <c r="FB62" s="10">
        <v>0</v>
      </c>
      <c r="FC62" s="10">
        <v>2</v>
      </c>
      <c r="FD62" s="10">
        <v>960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1</v>
      </c>
      <c r="FP62" s="10">
        <v>1</v>
      </c>
      <c r="FQ62" s="13">
        <v>40245.601597222223</v>
      </c>
      <c r="FR62" s="10">
        <v>0</v>
      </c>
    </row>
    <row r="63" spans="1:174" x14ac:dyDescent="0.2">
      <c r="A63" s="13" t="s">
        <v>1101</v>
      </c>
      <c r="B63" s="10">
        <v>38</v>
      </c>
      <c r="C63" s="10" t="s">
        <v>803</v>
      </c>
      <c r="D63" s="10" t="str">
        <f>VLOOKUP(Tabulka_Dotaz_z_MySQLDivadla_17[[#This Row],[Kraj]],Tabulka_Dotaz_z_SQL3[],3,TRUE)</f>
        <v>Karlovarský kraj</v>
      </c>
      <c r="E63" s="10" t="str">
        <f>VLOOKUP(Tabulka_Dotaz_z_MySQLDivadla_17[[#This Row],[StatID]],Tabulka_Dotaz_z_SqlDivadla[],7,FALSE)</f>
        <v>30</v>
      </c>
      <c r="F63" s="10" t="str">
        <f>VLOOKUP(Tabulka_Dotaz_z_MySQLDivadla_17[[#This Row],[kodZriz]],Tabulka_Dotaz_z_SQL[],8,TRUE)</f>
        <v>stati</v>
      </c>
      <c r="G63" s="10" t="s">
        <v>806</v>
      </c>
      <c r="H63" s="10">
        <v>2</v>
      </c>
      <c r="I63" s="10">
        <v>0</v>
      </c>
      <c r="J63" s="10" t="s">
        <v>184</v>
      </c>
      <c r="K63" s="10">
        <v>240</v>
      </c>
      <c r="L63" s="10" t="s">
        <v>185</v>
      </c>
      <c r="M63" s="10">
        <v>60</v>
      </c>
      <c r="N63" s="10" t="s">
        <v>163</v>
      </c>
      <c r="O63" s="10">
        <v>0</v>
      </c>
      <c r="P63" s="10" t="s">
        <v>163</v>
      </c>
      <c r="Q63" s="10">
        <v>0</v>
      </c>
      <c r="R63" s="10">
        <v>1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 t="str">
        <f>IF(Tabulka_Dotaz_z_MySQLDivadla_17[[#This Row],[f0115_1]]=1,"ANO","NE")</f>
        <v>NE</v>
      </c>
      <c r="AC63" s="10">
        <v>17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3.7</v>
      </c>
      <c r="AK63" s="10">
        <v>20.7</v>
      </c>
      <c r="AL63" s="10">
        <v>0</v>
      </c>
      <c r="AM63" s="10">
        <v>14</v>
      </c>
      <c r="AN63" s="10">
        <v>0</v>
      </c>
      <c r="AO63" s="10">
        <v>6.5</v>
      </c>
      <c r="AP63" s="10">
        <v>0</v>
      </c>
      <c r="AQ63" s="10">
        <v>26</v>
      </c>
      <c r="AR63" s="10">
        <v>0</v>
      </c>
      <c r="AS63" s="10">
        <v>67.2</v>
      </c>
      <c r="AT63" s="10">
        <v>0</v>
      </c>
      <c r="AU63" s="10">
        <v>18</v>
      </c>
      <c r="AV63" s="10">
        <v>6</v>
      </c>
      <c r="AW63" s="10">
        <v>197</v>
      </c>
      <c r="AX63" s="10">
        <v>179</v>
      </c>
      <c r="AY63" s="10">
        <v>2</v>
      </c>
      <c r="AZ63" s="10">
        <v>48</v>
      </c>
      <c r="BA63" s="10">
        <v>0</v>
      </c>
      <c r="BB63" s="10">
        <v>8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3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4</v>
      </c>
      <c r="CO63" s="10">
        <v>0</v>
      </c>
      <c r="CP63" s="10">
        <v>3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3</v>
      </c>
      <c r="CZ63" s="10">
        <v>0</v>
      </c>
      <c r="DA63" s="10">
        <v>0</v>
      </c>
      <c r="DB63" s="10">
        <v>0</v>
      </c>
      <c r="DC63" s="10">
        <v>0</v>
      </c>
      <c r="DD63" s="10">
        <v>1</v>
      </c>
      <c r="DE63" s="10">
        <v>0</v>
      </c>
      <c r="DF63" s="10">
        <v>0</v>
      </c>
      <c r="DG63" s="10">
        <v>1</v>
      </c>
      <c r="DH63" s="10">
        <v>0</v>
      </c>
      <c r="DI63" s="10">
        <v>0</v>
      </c>
      <c r="DJ63" s="10">
        <v>0</v>
      </c>
      <c r="DK63" s="10">
        <v>0</v>
      </c>
      <c r="DL63" s="10">
        <v>2</v>
      </c>
      <c r="DM63" s="10">
        <v>0</v>
      </c>
      <c r="DN63" s="10">
        <v>0</v>
      </c>
      <c r="DO63" s="10">
        <v>1</v>
      </c>
      <c r="DP63" s="10">
        <v>0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10">
        <v>0</v>
      </c>
      <c r="DW63" s="10">
        <v>23</v>
      </c>
      <c r="DX63" s="10">
        <v>6</v>
      </c>
      <c r="DY63" s="10">
        <v>197</v>
      </c>
      <c r="DZ63" s="10">
        <v>179</v>
      </c>
      <c r="EA63" s="10">
        <v>2</v>
      </c>
      <c r="EB63" s="10">
        <v>58</v>
      </c>
      <c r="EC63" s="10">
        <v>0</v>
      </c>
      <c r="ED63" s="10">
        <v>11</v>
      </c>
      <c r="EE63" s="10">
        <v>10</v>
      </c>
      <c r="EF63" s="10">
        <v>3</v>
      </c>
      <c r="EG63" s="10">
        <v>81</v>
      </c>
      <c r="EH63" s="10">
        <v>76</v>
      </c>
      <c r="EI63" s="10">
        <v>0</v>
      </c>
      <c r="EJ63" s="10">
        <v>26</v>
      </c>
      <c r="EK63" s="10">
        <v>0</v>
      </c>
      <c r="EL63" s="10">
        <v>3</v>
      </c>
      <c r="EM63" s="10">
        <v>5</v>
      </c>
      <c r="EN63" s="10">
        <v>723</v>
      </c>
      <c r="EO63" s="10">
        <v>2</v>
      </c>
      <c r="EP63" s="10">
        <v>660</v>
      </c>
      <c r="EQ63" s="10">
        <v>0</v>
      </c>
      <c r="ER63" s="10">
        <v>0</v>
      </c>
      <c r="ES63" s="10">
        <v>0</v>
      </c>
      <c r="ET63" s="10">
        <v>0</v>
      </c>
      <c r="EU63" s="10">
        <v>187</v>
      </c>
      <c r="EV63" s="10">
        <v>16989</v>
      </c>
      <c r="EW63" s="10">
        <v>1</v>
      </c>
      <c r="EX63" s="10">
        <v>150</v>
      </c>
      <c r="EY63" s="10">
        <v>0</v>
      </c>
      <c r="EZ63" s="10">
        <v>0</v>
      </c>
      <c r="FA63" s="10">
        <v>0</v>
      </c>
      <c r="FB63" s="10">
        <v>0</v>
      </c>
      <c r="FC63" s="10">
        <v>1</v>
      </c>
      <c r="FD63" s="10">
        <v>200</v>
      </c>
      <c r="FE63" s="10">
        <v>0</v>
      </c>
      <c r="FF63" s="10">
        <v>0</v>
      </c>
      <c r="FG63" s="10">
        <v>0</v>
      </c>
      <c r="FH63" s="10">
        <v>0</v>
      </c>
      <c r="FI63" s="10">
        <v>0</v>
      </c>
      <c r="FJ63" s="10">
        <v>0</v>
      </c>
      <c r="FK63" s="10">
        <v>0</v>
      </c>
      <c r="FL63" s="10">
        <v>0</v>
      </c>
      <c r="FM63" s="10">
        <v>1</v>
      </c>
      <c r="FN63" s="10">
        <v>150</v>
      </c>
      <c r="FO63" s="10">
        <v>1</v>
      </c>
      <c r="FP63" s="10">
        <v>1</v>
      </c>
      <c r="FQ63" s="13">
        <v>40311.498043981483</v>
      </c>
      <c r="FR63" s="10">
        <v>0</v>
      </c>
    </row>
    <row r="64" spans="1:174" x14ac:dyDescent="0.2">
      <c r="A64" s="13" t="s">
        <v>1217</v>
      </c>
      <c r="B64" s="10">
        <v>159</v>
      </c>
      <c r="C64" s="10" t="s">
        <v>803</v>
      </c>
      <c r="D64" s="10" t="str">
        <f>VLOOKUP(Tabulka_Dotaz_z_MySQLDivadla_17[[#This Row],[Kraj]],Tabulka_Dotaz_z_SQL3[],3,TRUE)</f>
        <v>Karlovarský kraj</v>
      </c>
      <c r="E64" s="10" t="str">
        <f>VLOOKUP(Tabulka_Dotaz_z_MySQLDivadla_17[[#This Row],[StatID]],Tabulka_Dotaz_z_SqlDivadla[],7,FALSE)</f>
        <v>70</v>
      </c>
      <c r="F64" s="10" t="str">
        <f>VLOOKUP(Tabulka_Dotaz_z_MySQLDivadla_17[[#This Row],[kodZriz]],Tabulka_Dotaz_z_SQL[],8,TRUE)</f>
        <v>crkve</v>
      </c>
      <c r="G64" s="10" t="s">
        <v>884</v>
      </c>
      <c r="H64" s="10">
        <v>1</v>
      </c>
      <c r="I64" s="10">
        <v>0</v>
      </c>
      <c r="J64" s="10" t="s">
        <v>262</v>
      </c>
      <c r="K64" s="10">
        <v>30</v>
      </c>
      <c r="L64" s="10" t="s">
        <v>163</v>
      </c>
      <c r="M64" s="10">
        <v>0</v>
      </c>
      <c r="N64" s="10" t="s">
        <v>163</v>
      </c>
      <c r="O64" s="10">
        <v>0</v>
      </c>
      <c r="P64" s="10" t="s">
        <v>163</v>
      </c>
      <c r="Q64" s="10">
        <v>0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1</v>
      </c>
      <c r="AB64" s="10" t="str">
        <f>IF(Tabulka_Dotaz_z_MySQLDivadla_17[[#This Row],[f0115_1]]=1,"ANO","NE")</f>
        <v>ANO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25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2</v>
      </c>
      <c r="AS64" s="10">
        <v>0</v>
      </c>
      <c r="AT64" s="10">
        <v>27</v>
      </c>
      <c r="AU64" s="10">
        <v>17</v>
      </c>
      <c r="AV64" s="10">
        <v>5</v>
      </c>
      <c r="AW64" s="10">
        <v>80</v>
      </c>
      <c r="AX64" s="10">
        <v>51</v>
      </c>
      <c r="AY64" s="10">
        <v>1</v>
      </c>
      <c r="AZ64" s="10">
        <v>1</v>
      </c>
      <c r="BA64" s="10">
        <v>1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17</v>
      </c>
      <c r="DX64" s="10">
        <v>5</v>
      </c>
      <c r="DY64" s="10">
        <v>80</v>
      </c>
      <c r="DZ64" s="10">
        <v>51</v>
      </c>
      <c r="EA64" s="10">
        <v>1</v>
      </c>
      <c r="EB64" s="10">
        <v>1</v>
      </c>
      <c r="EC64" s="10">
        <v>1</v>
      </c>
      <c r="ED64" s="10">
        <v>0</v>
      </c>
      <c r="EE64" s="10">
        <v>17</v>
      </c>
      <c r="EF64" s="10">
        <v>5</v>
      </c>
      <c r="EG64" s="10">
        <v>80</v>
      </c>
      <c r="EH64" s="10">
        <v>51</v>
      </c>
      <c r="EI64" s="10">
        <v>1</v>
      </c>
      <c r="EJ64" s="10">
        <v>1</v>
      </c>
      <c r="EK64" s="10">
        <v>1</v>
      </c>
      <c r="EL64" s="10">
        <v>0</v>
      </c>
      <c r="EM64" s="10">
        <v>6</v>
      </c>
      <c r="EN64" s="10">
        <v>152</v>
      </c>
      <c r="EO64" s="10">
        <v>1</v>
      </c>
      <c r="EP64" s="10">
        <v>30</v>
      </c>
      <c r="EQ64" s="10">
        <v>2</v>
      </c>
      <c r="ER64" s="10">
        <v>110</v>
      </c>
      <c r="ES64" s="10">
        <v>7</v>
      </c>
      <c r="ET64" s="10">
        <v>360</v>
      </c>
      <c r="EU64" s="10">
        <v>55</v>
      </c>
      <c r="EV64" s="10">
        <v>1424</v>
      </c>
      <c r="EW64" s="10">
        <v>1</v>
      </c>
      <c r="EX64" s="10">
        <v>30</v>
      </c>
      <c r="EY64" s="10">
        <v>0</v>
      </c>
      <c r="EZ64" s="10">
        <v>0</v>
      </c>
      <c r="FA64" s="10">
        <v>4</v>
      </c>
      <c r="FB64" s="10">
        <v>420</v>
      </c>
      <c r="FC64" s="10">
        <v>0</v>
      </c>
      <c r="FD64" s="10">
        <v>0</v>
      </c>
      <c r="FE64" s="10">
        <v>0</v>
      </c>
      <c r="FF64" s="10">
        <v>0</v>
      </c>
      <c r="FG64" s="10">
        <v>3</v>
      </c>
      <c r="FH64" s="10">
        <v>98</v>
      </c>
      <c r="FI64" s="10">
        <v>1</v>
      </c>
      <c r="FJ64" s="10">
        <v>100</v>
      </c>
      <c r="FK64" s="10">
        <v>0</v>
      </c>
      <c r="FL64" s="10">
        <v>0</v>
      </c>
      <c r="FM64" s="10">
        <v>0</v>
      </c>
      <c r="FN64" s="10">
        <v>0</v>
      </c>
      <c r="FO64" s="10">
        <v>1</v>
      </c>
      <c r="FP64" s="10">
        <v>1</v>
      </c>
      <c r="FQ64" s="13">
        <v>40280.645856481482</v>
      </c>
      <c r="FR64" s="10">
        <v>0</v>
      </c>
    </row>
    <row r="65" spans="1:174" x14ac:dyDescent="0.2">
      <c r="A65" s="13" t="s">
        <v>1094</v>
      </c>
      <c r="B65" s="10">
        <v>30</v>
      </c>
      <c r="C65" s="10" t="s">
        <v>797</v>
      </c>
      <c r="D65" s="10" t="str">
        <f>VLOOKUP(Tabulka_Dotaz_z_MySQLDivadla_17[[#This Row],[Kraj]],Tabulka_Dotaz_z_SQL3[],3,TRUE)</f>
        <v>Ústecký kraj</v>
      </c>
      <c r="E65" s="10" t="str">
        <f>VLOOKUP(Tabulka_Dotaz_z_MySQLDivadla_17[[#This Row],[StatID]],Tabulka_Dotaz_z_SqlDivadla[],7,FALSE)</f>
        <v>50</v>
      </c>
      <c r="F65" s="10" t="str">
        <f>VLOOKUP(Tabulka_Dotaz_z_MySQLDivadla_17[[#This Row],[kodZriz]],Tabulka_Dotaz_z_SQL[],8,TRUE)</f>
        <v>podnk</v>
      </c>
      <c r="G65" s="10" t="s">
        <v>798</v>
      </c>
      <c r="H65" s="10">
        <v>5</v>
      </c>
      <c r="I65" s="10">
        <v>0</v>
      </c>
      <c r="J65" s="10" t="s">
        <v>171</v>
      </c>
      <c r="K65" s="10">
        <v>486</v>
      </c>
      <c r="L65" s="10" t="s">
        <v>172</v>
      </c>
      <c r="M65" s="10">
        <v>180</v>
      </c>
      <c r="N65" s="10" t="s">
        <v>173</v>
      </c>
      <c r="O65" s="10">
        <v>222</v>
      </c>
      <c r="P65" s="10" t="s">
        <v>174</v>
      </c>
      <c r="Q65" s="10">
        <v>138</v>
      </c>
      <c r="R65" s="10">
        <v>2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0" t="str">
        <f>IF(Tabulka_Dotaz_z_MySQLDivadla_17[[#This Row],[f0115_1]]=1,"ANO","NE")</f>
        <v>NE</v>
      </c>
      <c r="AC65" s="10">
        <v>2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4</v>
      </c>
      <c r="AK65" s="10">
        <v>6</v>
      </c>
      <c r="AL65" s="10">
        <v>36</v>
      </c>
      <c r="AM65" s="10">
        <v>39</v>
      </c>
      <c r="AN65" s="10">
        <v>0</v>
      </c>
      <c r="AO65" s="10">
        <v>18</v>
      </c>
      <c r="AP65" s="10">
        <v>0</v>
      </c>
      <c r="AQ65" s="10">
        <v>15</v>
      </c>
      <c r="AR65" s="10">
        <v>0</v>
      </c>
      <c r="AS65" s="10">
        <v>78</v>
      </c>
      <c r="AT65" s="10">
        <v>36</v>
      </c>
      <c r="AU65" s="10">
        <v>19</v>
      </c>
      <c r="AV65" s="10">
        <v>6</v>
      </c>
      <c r="AW65" s="10">
        <v>143</v>
      </c>
      <c r="AX65" s="10">
        <v>105</v>
      </c>
      <c r="AY65" s="10">
        <v>1</v>
      </c>
      <c r="AZ65" s="10">
        <v>17</v>
      </c>
      <c r="BA65" s="10">
        <v>17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1</v>
      </c>
      <c r="BI65" s="10">
        <v>1</v>
      </c>
      <c r="BJ65" s="10">
        <v>0</v>
      </c>
      <c r="BK65" s="10">
        <v>1</v>
      </c>
      <c r="BL65" s="10">
        <v>1</v>
      </c>
      <c r="BM65" s="10">
        <v>19</v>
      </c>
      <c r="BN65" s="10">
        <v>17</v>
      </c>
      <c r="BO65" s="10">
        <v>0</v>
      </c>
      <c r="BP65" s="10">
        <v>2</v>
      </c>
      <c r="BQ65" s="10">
        <v>2</v>
      </c>
      <c r="BR65" s="10">
        <v>0</v>
      </c>
      <c r="BS65" s="10">
        <v>3</v>
      </c>
      <c r="BT65" s="10">
        <v>1</v>
      </c>
      <c r="BU65" s="10">
        <v>34</v>
      </c>
      <c r="BV65" s="10">
        <v>34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27</v>
      </c>
      <c r="CR65" s="10">
        <v>4</v>
      </c>
      <c r="CS65" s="10">
        <v>375</v>
      </c>
      <c r="CT65" s="10">
        <v>297</v>
      </c>
      <c r="CU65" s="10">
        <v>7</v>
      </c>
      <c r="CV65" s="10">
        <v>13</v>
      </c>
      <c r="CW65" s="10">
        <v>13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11</v>
      </c>
      <c r="DR65" s="10">
        <v>4</v>
      </c>
      <c r="DS65" s="10">
        <v>0</v>
      </c>
      <c r="DT65" s="10">
        <v>6</v>
      </c>
      <c r="DU65" s="10">
        <v>6</v>
      </c>
      <c r="DV65" s="10">
        <v>0</v>
      </c>
      <c r="DW65" s="10">
        <v>50</v>
      </c>
      <c r="DX65" s="10">
        <v>12</v>
      </c>
      <c r="DY65" s="10">
        <v>582</v>
      </c>
      <c r="DZ65" s="10">
        <v>457</v>
      </c>
      <c r="EA65" s="10">
        <v>8</v>
      </c>
      <c r="EB65" s="10">
        <v>39</v>
      </c>
      <c r="EC65" s="10">
        <v>39</v>
      </c>
      <c r="ED65" s="10">
        <v>0</v>
      </c>
      <c r="EE65" s="10">
        <v>47</v>
      </c>
      <c r="EF65" s="10">
        <v>10</v>
      </c>
      <c r="EG65" s="10">
        <v>475</v>
      </c>
      <c r="EH65" s="10">
        <v>360</v>
      </c>
      <c r="EI65" s="10">
        <v>8</v>
      </c>
      <c r="EJ65" s="10">
        <v>17</v>
      </c>
      <c r="EK65" s="10">
        <v>17</v>
      </c>
      <c r="EL65" s="10">
        <v>0</v>
      </c>
      <c r="EM65" s="10">
        <v>1</v>
      </c>
      <c r="EN65" s="10">
        <v>300</v>
      </c>
      <c r="EO65" s="10">
        <v>9</v>
      </c>
      <c r="EP65" s="10">
        <v>3694</v>
      </c>
      <c r="EQ65" s="10">
        <v>5</v>
      </c>
      <c r="ER65" s="10">
        <v>1200</v>
      </c>
      <c r="ES65" s="10">
        <v>0</v>
      </c>
      <c r="ET65" s="10">
        <v>0</v>
      </c>
      <c r="EU65" s="10">
        <v>5</v>
      </c>
      <c r="EV65" s="10">
        <v>900</v>
      </c>
      <c r="EW65" s="10">
        <v>554</v>
      </c>
      <c r="EX65" s="10">
        <v>87195</v>
      </c>
      <c r="EY65" s="10">
        <v>1</v>
      </c>
      <c r="EZ65" s="10">
        <v>480</v>
      </c>
      <c r="FA65" s="10">
        <v>6</v>
      </c>
      <c r="FB65" s="10">
        <v>3100</v>
      </c>
      <c r="FC65" s="10">
        <v>1</v>
      </c>
      <c r="FD65" s="10">
        <v>100</v>
      </c>
      <c r="FE65" s="10">
        <v>0</v>
      </c>
      <c r="FF65" s="10">
        <v>0</v>
      </c>
      <c r="FG65" s="10">
        <v>0</v>
      </c>
      <c r="FH65" s="10">
        <v>0</v>
      </c>
      <c r="FI65" s="10">
        <v>0</v>
      </c>
      <c r="FJ65" s="10">
        <v>0</v>
      </c>
      <c r="FK65" s="10">
        <v>0</v>
      </c>
      <c r="FL65" s="10">
        <v>0</v>
      </c>
      <c r="FM65" s="10">
        <v>0</v>
      </c>
      <c r="FN65" s="10">
        <v>0</v>
      </c>
      <c r="FO65" s="10">
        <v>1</v>
      </c>
      <c r="FP65" s="10">
        <v>1</v>
      </c>
      <c r="FQ65" s="13">
        <v>40302.424849537034</v>
      </c>
      <c r="FR65" s="10">
        <v>0</v>
      </c>
    </row>
    <row r="66" spans="1:174" x14ac:dyDescent="0.2">
      <c r="A66" s="13" t="s">
        <v>1255</v>
      </c>
      <c r="B66" s="10">
        <v>197</v>
      </c>
      <c r="C66" s="10" t="s">
        <v>797</v>
      </c>
      <c r="D66" s="10" t="str">
        <f>VLOOKUP(Tabulka_Dotaz_z_MySQLDivadla_17[[#This Row],[Kraj]],Tabulka_Dotaz_z_SQL3[],3,TRUE)</f>
        <v>Ústecký kraj</v>
      </c>
      <c r="E66" s="10" t="str">
        <f>VLOOKUP(Tabulka_Dotaz_z_MySQLDivadla_17[[#This Row],[StatID]],Tabulka_Dotaz_z_SqlDivadla[],7,FALSE)</f>
        <v>60</v>
      </c>
      <c r="F66" s="10" t="str">
        <f>VLOOKUP(Tabulka_Dotaz_z_MySQLDivadla_17[[#This Row],[kodZriz]],Tabulka_Dotaz_z_SQL[],8,TRUE)</f>
        <v>podnk</v>
      </c>
      <c r="G66" s="10" t="s">
        <v>906</v>
      </c>
      <c r="H66" s="10">
        <v>3</v>
      </c>
      <c r="I66" s="10">
        <v>0</v>
      </c>
      <c r="J66" s="10" t="s">
        <v>280</v>
      </c>
      <c r="K66" s="10">
        <v>360</v>
      </c>
      <c r="L66" s="10" t="s">
        <v>281</v>
      </c>
      <c r="M66" s="10">
        <v>280</v>
      </c>
      <c r="N66" s="10" t="s">
        <v>282</v>
      </c>
      <c r="O66" s="10">
        <v>60</v>
      </c>
      <c r="P66" s="10" t="s">
        <v>163</v>
      </c>
      <c r="Q66" s="10">
        <v>0</v>
      </c>
      <c r="R66" s="10">
        <v>1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 t="str">
        <f>IF(Tabulka_Dotaz_z_MySQLDivadla_17[[#This Row],[f0115_1]]=1,"ANO","NE")</f>
        <v>NE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11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7</v>
      </c>
      <c r="AS66" s="10">
        <v>0</v>
      </c>
      <c r="AT66" s="10">
        <v>18</v>
      </c>
      <c r="AU66" s="10">
        <v>17</v>
      </c>
      <c r="AV66" s="10">
        <v>3</v>
      </c>
      <c r="AW66" s="10">
        <v>198</v>
      </c>
      <c r="AX66" s="10">
        <v>46</v>
      </c>
      <c r="AY66" s="10">
        <v>1</v>
      </c>
      <c r="AZ66" s="10">
        <v>9</v>
      </c>
      <c r="BA66" s="10">
        <v>9</v>
      </c>
      <c r="BB66" s="10">
        <v>0</v>
      </c>
      <c r="BC66" s="10">
        <v>2</v>
      </c>
      <c r="BD66" s="10">
        <v>1</v>
      </c>
      <c r="BE66" s="10">
        <v>8</v>
      </c>
      <c r="BF66" s="10">
        <v>4</v>
      </c>
      <c r="BG66" s="10">
        <v>6</v>
      </c>
      <c r="BH66" s="10">
        <v>2</v>
      </c>
      <c r="BI66" s="10">
        <v>2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4</v>
      </c>
      <c r="BT66" s="10">
        <v>1</v>
      </c>
      <c r="BU66" s="10">
        <v>47</v>
      </c>
      <c r="BV66" s="10">
        <v>10</v>
      </c>
      <c r="BW66" s="10">
        <v>1</v>
      </c>
      <c r="BX66" s="10">
        <v>0</v>
      </c>
      <c r="BY66" s="10">
        <v>0</v>
      </c>
      <c r="BZ66" s="10">
        <v>0</v>
      </c>
      <c r="CA66" s="10">
        <v>3</v>
      </c>
      <c r="CB66" s="10">
        <v>0</v>
      </c>
      <c r="CC66" s="10">
        <v>10</v>
      </c>
      <c r="CD66" s="10">
        <v>2</v>
      </c>
      <c r="CE66" s="10">
        <v>2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  <c r="CP66" s="10">
        <v>0</v>
      </c>
      <c r="CQ66" s="10">
        <v>6</v>
      </c>
      <c r="CR66" s="10">
        <v>2</v>
      </c>
      <c r="CS66" s="10">
        <v>58</v>
      </c>
      <c r="CT66" s="10">
        <v>12</v>
      </c>
      <c r="CU66" s="10">
        <v>0</v>
      </c>
      <c r="CV66" s="10">
        <v>12</v>
      </c>
      <c r="CW66" s="10">
        <v>8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4</v>
      </c>
      <c r="DP66" s="10">
        <v>2</v>
      </c>
      <c r="DQ66" s="10">
        <v>21</v>
      </c>
      <c r="DR66" s="10">
        <v>12</v>
      </c>
      <c r="DS66" s="10">
        <v>0</v>
      </c>
      <c r="DT66" s="10">
        <v>5</v>
      </c>
      <c r="DU66" s="10">
        <v>4</v>
      </c>
      <c r="DV66" s="10">
        <v>0</v>
      </c>
      <c r="DW66" s="10">
        <v>36</v>
      </c>
      <c r="DX66" s="10">
        <v>9</v>
      </c>
      <c r="DY66" s="10">
        <v>342</v>
      </c>
      <c r="DZ66" s="10">
        <v>86</v>
      </c>
      <c r="EA66" s="10">
        <v>10</v>
      </c>
      <c r="EB66" s="10">
        <v>28</v>
      </c>
      <c r="EC66" s="10">
        <v>23</v>
      </c>
      <c r="ED66" s="10">
        <v>0</v>
      </c>
      <c r="EE66" s="10">
        <v>18</v>
      </c>
      <c r="EF66" s="10">
        <v>3</v>
      </c>
      <c r="EG66" s="10">
        <v>212</v>
      </c>
      <c r="EH66" s="10">
        <v>39</v>
      </c>
      <c r="EI66" s="10">
        <v>0</v>
      </c>
      <c r="EJ66" s="10">
        <v>18</v>
      </c>
      <c r="EK66" s="10">
        <v>12</v>
      </c>
      <c r="EL66" s="10">
        <v>0</v>
      </c>
      <c r="EM66" s="10">
        <v>57</v>
      </c>
      <c r="EN66" s="10">
        <v>19370</v>
      </c>
      <c r="EO66" s="10">
        <v>18</v>
      </c>
      <c r="EP66" s="10">
        <v>6930</v>
      </c>
      <c r="EQ66" s="10">
        <v>9</v>
      </c>
      <c r="ER66" s="10">
        <v>4450</v>
      </c>
      <c r="ES66" s="10">
        <v>13</v>
      </c>
      <c r="ET66" s="10">
        <v>4130</v>
      </c>
      <c r="EU66" s="10">
        <v>34</v>
      </c>
      <c r="EV66" s="10">
        <v>10300</v>
      </c>
      <c r="EW66" s="10">
        <v>150</v>
      </c>
      <c r="EX66" s="10">
        <v>46035</v>
      </c>
      <c r="EY66" s="10">
        <v>4</v>
      </c>
      <c r="EZ66" s="10">
        <v>2500</v>
      </c>
      <c r="FA66" s="10">
        <v>1</v>
      </c>
      <c r="FB66" s="10">
        <v>300</v>
      </c>
      <c r="FC66" s="10">
        <v>1</v>
      </c>
      <c r="FD66" s="10">
        <v>300</v>
      </c>
      <c r="FE66" s="10">
        <v>4</v>
      </c>
      <c r="FF66" s="10">
        <v>1430</v>
      </c>
      <c r="FG66" s="10">
        <v>32</v>
      </c>
      <c r="FH66" s="10">
        <v>9760</v>
      </c>
      <c r="FI66" s="10">
        <v>4</v>
      </c>
      <c r="FJ66" s="10">
        <v>1400</v>
      </c>
      <c r="FK66" s="10">
        <v>7</v>
      </c>
      <c r="FL66" s="10">
        <v>2070</v>
      </c>
      <c r="FM66" s="10">
        <v>8</v>
      </c>
      <c r="FN66" s="10">
        <v>4800</v>
      </c>
      <c r="FO66" s="10">
        <v>1</v>
      </c>
      <c r="FP66" s="10">
        <v>1</v>
      </c>
      <c r="FQ66" s="13">
        <v>40331.401388888888</v>
      </c>
      <c r="FR66" s="10">
        <v>0</v>
      </c>
    </row>
    <row r="67" spans="1:174" x14ac:dyDescent="0.2">
      <c r="A67" s="13" t="s">
        <v>1193</v>
      </c>
      <c r="B67" s="10">
        <v>135</v>
      </c>
      <c r="C67" s="10" t="s">
        <v>797</v>
      </c>
      <c r="D67" s="10" t="str">
        <f>VLOOKUP(Tabulka_Dotaz_z_MySQLDivadla_17[[#This Row],[Kraj]],Tabulka_Dotaz_z_SQL3[],3,TRUE)</f>
        <v>Ústecký kraj</v>
      </c>
      <c r="E67" s="10" t="str">
        <f>VLOOKUP(Tabulka_Dotaz_z_MySQLDivadla_17[[#This Row],[StatID]],Tabulka_Dotaz_z_SqlDivadla[],7,FALSE)</f>
        <v>60</v>
      </c>
      <c r="F67" s="10" t="str">
        <f>VLOOKUP(Tabulka_Dotaz_z_MySQLDivadla_17[[#This Row],[kodZriz]],Tabulka_Dotaz_z_SQL[],8,TRUE)</f>
        <v>podnk</v>
      </c>
      <c r="G67" s="10" t="s">
        <v>867</v>
      </c>
      <c r="H67" s="10">
        <v>1</v>
      </c>
      <c r="I67" s="10">
        <v>0</v>
      </c>
      <c r="J67" s="10" t="s">
        <v>250</v>
      </c>
      <c r="K67" s="10">
        <v>90</v>
      </c>
      <c r="L67" s="10" t="s">
        <v>163</v>
      </c>
      <c r="M67" s="10">
        <v>0</v>
      </c>
      <c r="N67" s="10" t="s">
        <v>163</v>
      </c>
      <c r="O67" s="10">
        <v>0</v>
      </c>
      <c r="P67" s="10" t="s">
        <v>163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1</v>
      </c>
      <c r="AA67" s="10">
        <v>0</v>
      </c>
      <c r="AB67" s="10" t="str">
        <f>IF(Tabulka_Dotaz_z_MySQLDivadla_17[[#This Row],[f0115_1]]=1,"ANO","NE")</f>
        <v>NE</v>
      </c>
      <c r="AC67" s="10">
        <v>6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6</v>
      </c>
      <c r="AL67" s="10">
        <v>0</v>
      </c>
      <c r="AM67" s="10">
        <v>2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8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13</v>
      </c>
      <c r="BT67" s="10">
        <v>3</v>
      </c>
      <c r="BU67" s="10">
        <v>123</v>
      </c>
      <c r="BV67" s="10">
        <v>25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3</v>
      </c>
      <c r="CR67" s="10">
        <v>0</v>
      </c>
      <c r="CS67" s="10">
        <v>15</v>
      </c>
      <c r="CT67" s="10">
        <v>10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11</v>
      </c>
      <c r="DP67" s="10">
        <v>3</v>
      </c>
      <c r="DQ67" s="10">
        <v>104</v>
      </c>
      <c r="DR67" s="10">
        <v>28</v>
      </c>
      <c r="DS67" s="10">
        <v>0</v>
      </c>
      <c r="DT67" s="10">
        <v>0</v>
      </c>
      <c r="DU67" s="10">
        <v>0</v>
      </c>
      <c r="DV67" s="10">
        <v>0</v>
      </c>
      <c r="DW67" s="10">
        <v>27</v>
      </c>
      <c r="DX67" s="10">
        <v>6</v>
      </c>
      <c r="DY67" s="10">
        <v>242</v>
      </c>
      <c r="DZ67" s="10">
        <v>63</v>
      </c>
      <c r="EA67" s="10">
        <v>0</v>
      </c>
      <c r="EB67" s="10">
        <v>0</v>
      </c>
      <c r="EC67" s="10">
        <v>0</v>
      </c>
      <c r="ED67" s="10">
        <v>0</v>
      </c>
      <c r="EE67" s="10">
        <v>14</v>
      </c>
      <c r="EF67" s="10">
        <v>3</v>
      </c>
      <c r="EG67" s="10">
        <v>135</v>
      </c>
      <c r="EH67" s="10">
        <v>30</v>
      </c>
      <c r="EI67" s="10">
        <v>0</v>
      </c>
      <c r="EJ67" s="10">
        <v>0</v>
      </c>
      <c r="EK67" s="10">
        <v>0</v>
      </c>
      <c r="EL67" s="10">
        <v>0</v>
      </c>
      <c r="EM67" s="10">
        <v>12</v>
      </c>
      <c r="EN67" s="10">
        <v>0</v>
      </c>
      <c r="EO67" s="10">
        <v>10</v>
      </c>
      <c r="EP67" s="10">
        <v>0</v>
      </c>
      <c r="EQ67" s="10">
        <v>4</v>
      </c>
      <c r="ER67" s="10">
        <v>0</v>
      </c>
      <c r="ES67" s="10">
        <v>5</v>
      </c>
      <c r="ET67" s="10">
        <v>0</v>
      </c>
      <c r="EU67" s="10">
        <v>23</v>
      </c>
      <c r="EV67" s="10">
        <v>0</v>
      </c>
      <c r="EW67" s="10">
        <v>155</v>
      </c>
      <c r="EX67" s="10">
        <v>0</v>
      </c>
      <c r="EY67" s="10">
        <v>12</v>
      </c>
      <c r="EZ67" s="10">
        <v>0</v>
      </c>
      <c r="FA67" s="10">
        <v>5</v>
      </c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0</v>
      </c>
      <c r="FM67" s="10">
        <v>16</v>
      </c>
      <c r="FN67" s="10">
        <v>0</v>
      </c>
      <c r="FO67" s="10">
        <v>0</v>
      </c>
      <c r="FP67" s="10">
        <v>1</v>
      </c>
      <c r="FQ67" s="13">
        <v>40270.409618055557</v>
      </c>
      <c r="FR67" s="10">
        <v>0</v>
      </c>
    </row>
    <row r="68" spans="1:174" x14ac:dyDescent="0.2">
      <c r="A68" s="13" t="s">
        <v>1215</v>
      </c>
      <c r="B68" s="10">
        <v>157</v>
      </c>
      <c r="C68" s="10" t="s">
        <v>797</v>
      </c>
      <c r="D68" s="10" t="str">
        <f>VLOOKUP(Tabulka_Dotaz_z_MySQLDivadla_17[[#This Row],[Kraj]],Tabulka_Dotaz_z_SQL3[],3,TRUE)</f>
        <v>Ústecký kraj</v>
      </c>
      <c r="E68" s="10" t="str">
        <f>VLOOKUP(Tabulka_Dotaz_z_MySQLDivadla_17[[#This Row],[StatID]],Tabulka_Dotaz_z_SqlDivadla[],7,FALSE)</f>
        <v>71</v>
      </c>
      <c r="F68" s="10" t="str">
        <f>VLOOKUP(Tabulka_Dotaz_z_MySQLDivadla_17[[#This Row],[kodZriz]],Tabulka_Dotaz_z_SQL[],8,TRUE)</f>
        <v>crkve</v>
      </c>
      <c r="G68" s="10" t="s">
        <v>882</v>
      </c>
      <c r="H68" s="10">
        <v>2</v>
      </c>
      <c r="I68" s="10">
        <v>0</v>
      </c>
      <c r="J68" s="10" t="s">
        <v>214</v>
      </c>
      <c r="K68" s="10">
        <v>120</v>
      </c>
      <c r="L68" s="10" t="s">
        <v>260</v>
      </c>
      <c r="M68" s="10">
        <v>50</v>
      </c>
      <c r="N68" s="10" t="s">
        <v>163</v>
      </c>
      <c r="O68" s="10">
        <v>0</v>
      </c>
      <c r="P68" s="10" t="s">
        <v>163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 t="str">
        <f>IF(Tabulka_Dotaz_z_MySQLDivadla_17[[#This Row],[f0115_1]]=1,"ANO","NE")</f>
        <v>ANO</v>
      </c>
      <c r="AC68" s="10">
        <v>10.3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5</v>
      </c>
      <c r="AK68" s="10">
        <v>15.3</v>
      </c>
      <c r="AL68" s="10">
        <v>18</v>
      </c>
      <c r="AM68" s="10">
        <v>11</v>
      </c>
      <c r="AN68" s="10">
        <v>0</v>
      </c>
      <c r="AO68" s="10">
        <v>5</v>
      </c>
      <c r="AP68" s="10">
        <v>0</v>
      </c>
      <c r="AQ68" s="10">
        <v>4.5</v>
      </c>
      <c r="AR68" s="10">
        <v>0</v>
      </c>
      <c r="AS68" s="10">
        <v>35.799999999999997</v>
      </c>
      <c r="AT68" s="10">
        <v>18</v>
      </c>
      <c r="AU68" s="10">
        <v>19</v>
      </c>
      <c r="AV68" s="10">
        <v>6</v>
      </c>
      <c r="AW68" s="10">
        <v>161</v>
      </c>
      <c r="AX68" s="10">
        <v>144</v>
      </c>
      <c r="AY68" s="10">
        <v>3</v>
      </c>
      <c r="AZ68" s="10">
        <v>13</v>
      </c>
      <c r="BA68" s="10">
        <v>13</v>
      </c>
      <c r="BB68" s="10">
        <v>1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5</v>
      </c>
      <c r="CZ68" s="10">
        <v>5</v>
      </c>
      <c r="DA68" s="10">
        <v>5</v>
      </c>
      <c r="DB68" s="10">
        <v>5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5</v>
      </c>
      <c r="DP68" s="10">
        <v>5</v>
      </c>
      <c r="DQ68" s="10">
        <v>5</v>
      </c>
      <c r="DR68" s="10">
        <v>5</v>
      </c>
      <c r="DS68" s="10">
        <v>0</v>
      </c>
      <c r="DT68" s="10">
        <v>0</v>
      </c>
      <c r="DU68" s="10">
        <v>0</v>
      </c>
      <c r="DV68" s="10">
        <v>0</v>
      </c>
      <c r="DW68" s="10">
        <v>29</v>
      </c>
      <c r="DX68" s="10">
        <v>16</v>
      </c>
      <c r="DY68" s="10">
        <v>171</v>
      </c>
      <c r="DZ68" s="10">
        <v>154</v>
      </c>
      <c r="EA68" s="10">
        <v>3</v>
      </c>
      <c r="EB68" s="10">
        <v>13</v>
      </c>
      <c r="EC68" s="10">
        <v>13</v>
      </c>
      <c r="ED68" s="10">
        <v>1</v>
      </c>
      <c r="EE68" s="10">
        <v>2</v>
      </c>
      <c r="EF68" s="10">
        <v>1</v>
      </c>
      <c r="EG68" s="10">
        <v>12</v>
      </c>
      <c r="EH68" s="10">
        <v>12</v>
      </c>
      <c r="EI68" s="10">
        <v>0</v>
      </c>
      <c r="EJ68" s="10">
        <v>0</v>
      </c>
      <c r="EK68" s="10">
        <v>0</v>
      </c>
      <c r="EL68" s="10">
        <v>0</v>
      </c>
      <c r="EM68" s="10">
        <v>10</v>
      </c>
      <c r="EN68" s="10">
        <v>1080</v>
      </c>
      <c r="EO68" s="10">
        <v>7</v>
      </c>
      <c r="EP68" s="10">
        <v>851</v>
      </c>
      <c r="EQ68" s="10">
        <v>2</v>
      </c>
      <c r="ER68" s="10">
        <v>920</v>
      </c>
      <c r="ES68" s="10">
        <v>1</v>
      </c>
      <c r="ET68" s="10">
        <v>45</v>
      </c>
      <c r="EU68" s="10">
        <v>1</v>
      </c>
      <c r="EV68" s="10">
        <v>84</v>
      </c>
      <c r="EW68" s="10">
        <v>146</v>
      </c>
      <c r="EX68" s="10">
        <v>11960</v>
      </c>
      <c r="EY68" s="10">
        <v>0</v>
      </c>
      <c r="EZ68" s="10">
        <v>0</v>
      </c>
      <c r="FA68" s="10">
        <v>1</v>
      </c>
      <c r="FB68" s="10">
        <v>150</v>
      </c>
      <c r="FC68" s="10">
        <v>0</v>
      </c>
      <c r="FD68" s="10">
        <v>0</v>
      </c>
      <c r="FE68" s="10">
        <v>0</v>
      </c>
      <c r="FF68" s="10">
        <v>0</v>
      </c>
      <c r="FG68" s="10">
        <v>1</v>
      </c>
      <c r="FH68" s="10">
        <v>60</v>
      </c>
      <c r="FI68" s="10">
        <v>1</v>
      </c>
      <c r="FJ68" s="10">
        <v>150</v>
      </c>
      <c r="FK68" s="10">
        <v>1</v>
      </c>
      <c r="FL68" s="10">
        <v>40</v>
      </c>
      <c r="FM68" s="10">
        <v>0</v>
      </c>
      <c r="FN68" s="10">
        <v>0</v>
      </c>
      <c r="FO68" s="10">
        <v>1</v>
      </c>
      <c r="FP68" s="10">
        <v>1</v>
      </c>
      <c r="FQ68" s="13">
        <v>40280.585486111115</v>
      </c>
      <c r="FR68" s="10">
        <v>0</v>
      </c>
    </row>
    <row r="69" spans="1:174" x14ac:dyDescent="0.2">
      <c r="A69" s="13" t="s">
        <v>1095</v>
      </c>
      <c r="B69" s="10">
        <v>31</v>
      </c>
      <c r="C69" s="10" t="s">
        <v>797</v>
      </c>
      <c r="D69" s="10" t="str">
        <f>VLOOKUP(Tabulka_Dotaz_z_MySQLDivadla_17[[#This Row],[Kraj]],Tabulka_Dotaz_z_SQL3[],3,TRUE)</f>
        <v>Ústecký kraj</v>
      </c>
      <c r="E69" s="10" t="str">
        <f>VLOOKUP(Tabulka_Dotaz_z_MySQLDivadla_17[[#This Row],[StatID]],Tabulka_Dotaz_z_SqlDivadla[],7,FALSE)</f>
        <v>22</v>
      </c>
      <c r="F69" s="10" t="str">
        <f>VLOOKUP(Tabulka_Dotaz_z_MySQLDivadla_17[[#This Row],[kodZriz]],Tabulka_Dotaz_z_SQL[],8,TRUE)</f>
        <v>stati</v>
      </c>
      <c r="G69" s="10" t="s">
        <v>799</v>
      </c>
      <c r="H69" s="10">
        <v>1</v>
      </c>
      <c r="I69" s="10">
        <v>0</v>
      </c>
      <c r="J69" s="10" t="s">
        <v>175</v>
      </c>
      <c r="K69" s="10">
        <v>454</v>
      </c>
      <c r="L69" s="10" t="s">
        <v>163</v>
      </c>
      <c r="M69" s="10">
        <v>0</v>
      </c>
      <c r="N69" s="10" t="s">
        <v>163</v>
      </c>
      <c r="O69" s="10">
        <v>0</v>
      </c>
      <c r="P69" s="10" t="s">
        <v>163</v>
      </c>
      <c r="Q69" s="10">
        <v>0</v>
      </c>
      <c r="R69" s="10">
        <v>2</v>
      </c>
      <c r="S69" s="10">
        <v>0</v>
      </c>
      <c r="T69" s="10">
        <v>1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0</v>
      </c>
      <c r="AB69" s="10" t="str">
        <f>IF(Tabulka_Dotaz_z_MySQLDivadla_17[[#This Row],[f0115_1]]=1,"ANO","NE")</f>
        <v>NE</v>
      </c>
      <c r="AC69" s="10">
        <v>0</v>
      </c>
      <c r="AD69" s="10">
        <v>17.5</v>
      </c>
      <c r="AE69" s="10">
        <v>6.5</v>
      </c>
      <c r="AF69" s="10">
        <v>34.5</v>
      </c>
      <c r="AG69" s="10">
        <v>8.5</v>
      </c>
      <c r="AH69" s="10">
        <v>43</v>
      </c>
      <c r="AI69" s="10">
        <v>0</v>
      </c>
      <c r="AJ69" s="10">
        <v>6.6</v>
      </c>
      <c r="AK69" s="10">
        <v>101.6</v>
      </c>
      <c r="AL69" s="10">
        <v>0</v>
      </c>
      <c r="AM69" s="10">
        <v>37.5</v>
      </c>
      <c r="AN69" s="10">
        <v>0</v>
      </c>
      <c r="AO69" s="10">
        <v>13.3</v>
      </c>
      <c r="AP69" s="10">
        <v>0</v>
      </c>
      <c r="AQ69" s="10">
        <v>18</v>
      </c>
      <c r="AR69" s="10">
        <v>0</v>
      </c>
      <c r="AS69" s="10">
        <v>170.4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17</v>
      </c>
      <c r="BA69" s="10">
        <v>17</v>
      </c>
      <c r="BB69" s="10">
        <v>0</v>
      </c>
      <c r="BC69" s="10">
        <v>12</v>
      </c>
      <c r="BD69" s="10">
        <v>4</v>
      </c>
      <c r="BE69" s="10">
        <v>43</v>
      </c>
      <c r="BF69" s="10">
        <v>29</v>
      </c>
      <c r="BG69" s="10">
        <v>4</v>
      </c>
      <c r="BH69" s="10">
        <v>0</v>
      </c>
      <c r="BI69" s="10">
        <v>0</v>
      </c>
      <c r="BJ69" s="10">
        <v>0</v>
      </c>
      <c r="BK69" s="10">
        <v>2</v>
      </c>
      <c r="BL69" s="10">
        <v>0</v>
      </c>
      <c r="BM69" s="10">
        <v>16</v>
      </c>
      <c r="BN69" s="10">
        <v>9</v>
      </c>
      <c r="BO69" s="10">
        <v>0</v>
      </c>
      <c r="BP69" s="10">
        <v>0</v>
      </c>
      <c r="BQ69" s="10">
        <v>0</v>
      </c>
      <c r="BR69" s="10">
        <v>0</v>
      </c>
      <c r="BS69" s="10">
        <v>1</v>
      </c>
      <c r="BT69" s="10">
        <v>1</v>
      </c>
      <c r="BU69" s="10">
        <v>19</v>
      </c>
      <c r="BV69" s="10">
        <v>15</v>
      </c>
      <c r="BW69" s="10">
        <v>0</v>
      </c>
      <c r="BX69" s="10">
        <v>0</v>
      </c>
      <c r="BY69" s="10">
        <v>0</v>
      </c>
      <c r="BZ69" s="10">
        <v>0</v>
      </c>
      <c r="CA69" s="10">
        <v>3</v>
      </c>
      <c r="CB69" s="10">
        <v>1</v>
      </c>
      <c r="CC69" s="10">
        <v>24</v>
      </c>
      <c r="CD69" s="10">
        <v>11</v>
      </c>
      <c r="CE69" s="10">
        <v>6</v>
      </c>
      <c r="CF69" s="10">
        <v>0</v>
      </c>
      <c r="CG69" s="10">
        <v>0</v>
      </c>
      <c r="CH69" s="10">
        <v>0</v>
      </c>
      <c r="CI69" s="10">
        <v>3</v>
      </c>
      <c r="CJ69" s="10">
        <v>1</v>
      </c>
      <c r="CK69" s="10">
        <v>19</v>
      </c>
      <c r="CL69" s="10">
        <v>17</v>
      </c>
      <c r="CM69" s="10">
        <v>0</v>
      </c>
      <c r="CN69" s="10">
        <v>3</v>
      </c>
      <c r="CO69" s="10">
        <v>3</v>
      </c>
      <c r="CP69" s="10">
        <v>1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4</v>
      </c>
      <c r="DP69" s="10">
        <v>0</v>
      </c>
      <c r="DQ69" s="10">
        <v>11</v>
      </c>
      <c r="DR69" s="10">
        <v>10</v>
      </c>
      <c r="DS69" s="10">
        <v>0</v>
      </c>
      <c r="DT69" s="10">
        <v>4</v>
      </c>
      <c r="DU69" s="10">
        <v>4</v>
      </c>
      <c r="DV69" s="10">
        <v>0</v>
      </c>
      <c r="DW69" s="10">
        <v>25</v>
      </c>
      <c r="DX69" s="10">
        <v>7</v>
      </c>
      <c r="DY69" s="10">
        <v>132</v>
      </c>
      <c r="DZ69" s="10">
        <v>91</v>
      </c>
      <c r="EA69" s="10">
        <v>10</v>
      </c>
      <c r="EB69" s="10">
        <v>24</v>
      </c>
      <c r="EC69" s="10">
        <v>24</v>
      </c>
      <c r="ED69" s="10">
        <v>1</v>
      </c>
      <c r="EE69" s="10">
        <v>9</v>
      </c>
      <c r="EF69" s="10">
        <v>4</v>
      </c>
      <c r="EG69" s="10">
        <v>25</v>
      </c>
      <c r="EH69" s="10">
        <v>9</v>
      </c>
      <c r="EI69" s="10">
        <v>0</v>
      </c>
      <c r="EJ69" s="10">
        <v>10</v>
      </c>
      <c r="EK69" s="10">
        <v>10</v>
      </c>
      <c r="EL69" s="10">
        <v>0</v>
      </c>
      <c r="EM69" s="10">
        <v>1</v>
      </c>
      <c r="EN69" s="10">
        <v>866</v>
      </c>
      <c r="EO69" s="10">
        <v>7</v>
      </c>
      <c r="EP69" s="10">
        <v>2142</v>
      </c>
      <c r="EQ69" s="10">
        <v>0</v>
      </c>
      <c r="ER69" s="10">
        <v>0</v>
      </c>
      <c r="ES69" s="10">
        <v>0</v>
      </c>
      <c r="ET69" s="10">
        <v>0</v>
      </c>
      <c r="EU69" s="10">
        <v>9</v>
      </c>
      <c r="EV69" s="10">
        <v>3780</v>
      </c>
      <c r="EW69" s="10">
        <v>104</v>
      </c>
      <c r="EX69" s="10">
        <v>29759</v>
      </c>
      <c r="EY69" s="10">
        <v>3</v>
      </c>
      <c r="EZ69" s="10">
        <v>1382</v>
      </c>
      <c r="FA69" s="10">
        <v>3</v>
      </c>
      <c r="FB69" s="10">
        <v>1480</v>
      </c>
      <c r="FC69" s="10">
        <v>2</v>
      </c>
      <c r="FD69" s="10">
        <v>720</v>
      </c>
      <c r="FE69" s="10">
        <v>3</v>
      </c>
      <c r="FF69" s="10">
        <v>1211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0</v>
      </c>
      <c r="FM69" s="10">
        <v>0</v>
      </c>
      <c r="FN69" s="10">
        <v>0</v>
      </c>
      <c r="FO69" s="10">
        <v>1</v>
      </c>
      <c r="FP69" s="10">
        <v>1</v>
      </c>
      <c r="FQ69" s="13">
        <v>40267.402349537035</v>
      </c>
      <c r="FR69" s="10">
        <v>0</v>
      </c>
    </row>
    <row r="70" spans="1:174" x14ac:dyDescent="0.2">
      <c r="A70" s="13" t="s">
        <v>1105</v>
      </c>
      <c r="B70" s="10">
        <v>42</v>
      </c>
      <c r="C70" s="10" t="s">
        <v>809</v>
      </c>
      <c r="D70" s="10" t="str">
        <f>VLOOKUP(Tabulka_Dotaz_z_MySQLDivadla_17[[#This Row],[Kraj]],Tabulka_Dotaz_z_SQL3[],3,TRUE)</f>
        <v>Liberecký kraj</v>
      </c>
      <c r="E70" s="10" t="str">
        <f>VLOOKUP(Tabulka_Dotaz_z_MySQLDivadla_17[[#This Row],[StatID]],Tabulka_Dotaz_z_SqlDivadla[],7,FALSE)</f>
        <v>22</v>
      </c>
      <c r="F70" s="10" t="str">
        <f>VLOOKUP(Tabulka_Dotaz_z_MySQLDivadla_17[[#This Row],[kodZriz]],Tabulka_Dotaz_z_SQL[],8,TRUE)</f>
        <v>stati</v>
      </c>
      <c r="G70" s="10" t="s">
        <v>811</v>
      </c>
      <c r="H70" s="10">
        <v>2</v>
      </c>
      <c r="I70" s="10">
        <v>0</v>
      </c>
      <c r="J70" s="10" t="s">
        <v>190</v>
      </c>
      <c r="K70" s="10">
        <v>469</v>
      </c>
      <c r="L70" s="10" t="s">
        <v>191</v>
      </c>
      <c r="M70" s="10">
        <v>160</v>
      </c>
      <c r="N70" s="10" t="s">
        <v>163</v>
      </c>
      <c r="O70" s="10">
        <v>0</v>
      </c>
      <c r="P70" s="10" t="s">
        <v>163</v>
      </c>
      <c r="Q70" s="10">
        <v>0</v>
      </c>
      <c r="R70" s="10">
        <v>3</v>
      </c>
      <c r="S70" s="10">
        <v>1</v>
      </c>
      <c r="T70" s="10">
        <v>1</v>
      </c>
      <c r="U70" s="10">
        <v>0</v>
      </c>
      <c r="V70" s="10">
        <v>0</v>
      </c>
      <c r="W70" s="10">
        <v>1</v>
      </c>
      <c r="X70" s="10">
        <v>0</v>
      </c>
      <c r="Y70" s="10">
        <v>0</v>
      </c>
      <c r="Z70" s="10">
        <v>0</v>
      </c>
      <c r="AA70" s="10">
        <v>0</v>
      </c>
      <c r="AB70" s="10" t="str">
        <f>IF(Tabulka_Dotaz_z_MySQLDivadla_17[[#This Row],[f0115_1]]=1,"ANO","NE")</f>
        <v>NE</v>
      </c>
      <c r="AC70" s="10">
        <v>18</v>
      </c>
      <c r="AD70" s="10">
        <v>14</v>
      </c>
      <c r="AE70" s="10">
        <v>6</v>
      </c>
      <c r="AF70" s="10">
        <v>34</v>
      </c>
      <c r="AG70" s="10">
        <v>6</v>
      </c>
      <c r="AH70" s="10">
        <v>39.1</v>
      </c>
      <c r="AI70" s="10">
        <v>0</v>
      </c>
      <c r="AJ70" s="10">
        <v>18.399999999999999</v>
      </c>
      <c r="AK70" s="10">
        <v>123.5</v>
      </c>
      <c r="AL70" s="10">
        <v>278</v>
      </c>
      <c r="AM70" s="10">
        <v>67</v>
      </c>
      <c r="AN70" s="10">
        <v>0</v>
      </c>
      <c r="AO70" s="10">
        <v>16.8</v>
      </c>
      <c r="AP70" s="10">
        <v>0</v>
      </c>
      <c r="AQ70" s="10">
        <v>23.7</v>
      </c>
      <c r="AR70" s="10">
        <v>55</v>
      </c>
      <c r="AS70" s="10">
        <v>231</v>
      </c>
      <c r="AT70" s="10">
        <v>333</v>
      </c>
      <c r="AU70" s="10">
        <v>24</v>
      </c>
      <c r="AV70" s="10">
        <v>8</v>
      </c>
      <c r="AW70" s="10">
        <v>180</v>
      </c>
      <c r="AX70" s="10">
        <v>171</v>
      </c>
      <c r="AY70" s="10">
        <v>0</v>
      </c>
      <c r="AZ70" s="10">
        <v>17</v>
      </c>
      <c r="BA70" s="10">
        <v>17</v>
      </c>
      <c r="BB70" s="10">
        <v>0</v>
      </c>
      <c r="BC70" s="10">
        <v>11</v>
      </c>
      <c r="BD70" s="10">
        <v>3</v>
      </c>
      <c r="BE70" s="10">
        <v>56</v>
      </c>
      <c r="BF70" s="10">
        <v>48</v>
      </c>
      <c r="BG70" s="10">
        <v>25</v>
      </c>
      <c r="BH70" s="10">
        <v>0</v>
      </c>
      <c r="BI70" s="10">
        <v>0</v>
      </c>
      <c r="BJ70" s="10">
        <v>0</v>
      </c>
      <c r="BK70" s="10">
        <v>2</v>
      </c>
      <c r="BL70" s="10">
        <v>0</v>
      </c>
      <c r="BM70" s="10">
        <v>20</v>
      </c>
      <c r="BN70" s="10">
        <v>16</v>
      </c>
      <c r="BO70" s="10">
        <v>0</v>
      </c>
      <c r="BP70" s="10">
        <v>0</v>
      </c>
      <c r="BQ70" s="10">
        <v>0</v>
      </c>
      <c r="BR70" s="10">
        <v>0</v>
      </c>
      <c r="BS70" s="10">
        <v>4</v>
      </c>
      <c r="BT70" s="10">
        <v>2</v>
      </c>
      <c r="BU70" s="10">
        <v>22</v>
      </c>
      <c r="BV70" s="10">
        <v>21</v>
      </c>
      <c r="BW70" s="10">
        <v>0</v>
      </c>
      <c r="BX70" s="10">
        <v>0</v>
      </c>
      <c r="BY70" s="10">
        <v>0</v>
      </c>
      <c r="BZ70" s="10">
        <v>0</v>
      </c>
      <c r="CA70" s="10">
        <v>6</v>
      </c>
      <c r="CB70" s="10">
        <v>2</v>
      </c>
      <c r="CC70" s="10">
        <v>24</v>
      </c>
      <c r="CD70" s="10">
        <v>24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0</v>
      </c>
      <c r="DO70" s="10">
        <v>7</v>
      </c>
      <c r="DP70" s="10">
        <v>0</v>
      </c>
      <c r="DQ70" s="10">
        <v>12</v>
      </c>
      <c r="DR70" s="10">
        <v>12</v>
      </c>
      <c r="DS70" s="10">
        <v>0</v>
      </c>
      <c r="DT70" s="10">
        <v>4</v>
      </c>
      <c r="DU70" s="10">
        <v>4</v>
      </c>
      <c r="DV70" s="10">
        <v>0</v>
      </c>
      <c r="DW70" s="10">
        <v>54</v>
      </c>
      <c r="DX70" s="10">
        <v>15</v>
      </c>
      <c r="DY70" s="10">
        <v>314</v>
      </c>
      <c r="DZ70" s="10">
        <v>292</v>
      </c>
      <c r="EA70" s="10">
        <v>25</v>
      </c>
      <c r="EB70" s="10">
        <v>21</v>
      </c>
      <c r="EC70" s="10">
        <v>21</v>
      </c>
      <c r="ED70" s="10">
        <v>0</v>
      </c>
      <c r="EE70" s="10">
        <v>4</v>
      </c>
      <c r="EF70" s="10">
        <v>0</v>
      </c>
      <c r="EG70" s="10">
        <v>9</v>
      </c>
      <c r="EH70" s="10">
        <v>9</v>
      </c>
      <c r="EI70" s="10">
        <v>0</v>
      </c>
      <c r="EJ70" s="10">
        <v>17</v>
      </c>
      <c r="EK70" s="10">
        <v>17</v>
      </c>
      <c r="EL70" s="10">
        <v>0</v>
      </c>
      <c r="EM70" s="10">
        <v>5</v>
      </c>
      <c r="EN70" s="10">
        <v>2500</v>
      </c>
      <c r="EO70" s="10">
        <v>5</v>
      </c>
      <c r="EP70" s="10">
        <v>3000</v>
      </c>
      <c r="EQ70" s="10">
        <v>0</v>
      </c>
      <c r="ER70" s="10">
        <v>0</v>
      </c>
      <c r="ES70" s="10">
        <v>0</v>
      </c>
      <c r="ET70" s="10">
        <v>0</v>
      </c>
      <c r="EU70" s="10">
        <v>0</v>
      </c>
      <c r="EV70" s="10">
        <v>0</v>
      </c>
      <c r="EW70" s="10">
        <v>3</v>
      </c>
      <c r="EX70" s="10">
        <v>1500</v>
      </c>
      <c r="EY70" s="10">
        <v>295</v>
      </c>
      <c r="EZ70" s="10">
        <v>55773</v>
      </c>
      <c r="FA70" s="10">
        <v>1</v>
      </c>
      <c r="FB70" s="10">
        <v>500</v>
      </c>
      <c r="FC70" s="10">
        <v>4</v>
      </c>
      <c r="FD70" s="10">
        <v>3000</v>
      </c>
      <c r="FE70" s="10">
        <v>1</v>
      </c>
      <c r="FF70" s="10">
        <v>500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0</v>
      </c>
      <c r="FM70" s="10">
        <v>0</v>
      </c>
      <c r="FN70" s="10">
        <v>0</v>
      </c>
      <c r="FO70" s="10">
        <v>1</v>
      </c>
      <c r="FP70" s="10">
        <v>0</v>
      </c>
      <c r="FQ70" s="13">
        <v>40302.449247685188</v>
      </c>
      <c r="FR70" s="10">
        <v>0</v>
      </c>
    </row>
    <row r="71" spans="1:174" x14ac:dyDescent="0.2">
      <c r="A71" s="13" t="s">
        <v>1104</v>
      </c>
      <c r="B71" s="10">
        <v>41</v>
      </c>
      <c r="C71" s="10" t="s">
        <v>809</v>
      </c>
      <c r="D71" s="10" t="str">
        <f>VLOOKUP(Tabulka_Dotaz_z_MySQLDivadla_17[[#This Row],[Kraj]],Tabulka_Dotaz_z_SQL3[],3,TRUE)</f>
        <v>Liberecký kraj</v>
      </c>
      <c r="E71" s="10" t="str">
        <f>VLOOKUP(Tabulka_Dotaz_z_MySQLDivadla_17[[#This Row],[StatID]],Tabulka_Dotaz_z_SqlDivadla[],7,FALSE)</f>
        <v>22</v>
      </c>
      <c r="F71" s="10" t="str">
        <f>VLOOKUP(Tabulka_Dotaz_z_MySQLDivadla_17[[#This Row],[kodZriz]],Tabulka_Dotaz_z_SQL[],8,TRUE)</f>
        <v>stati</v>
      </c>
      <c r="G71" s="10" t="s">
        <v>810</v>
      </c>
      <c r="H71" s="10">
        <v>2</v>
      </c>
      <c r="I71" s="10">
        <v>0</v>
      </c>
      <c r="J71" s="10" t="s">
        <v>188</v>
      </c>
      <c r="K71" s="10">
        <v>186</v>
      </c>
      <c r="L71" s="10" t="s">
        <v>189</v>
      </c>
      <c r="M71" s="10">
        <v>70</v>
      </c>
      <c r="N71" s="10" t="s">
        <v>163</v>
      </c>
      <c r="O71" s="10">
        <v>0</v>
      </c>
      <c r="P71" s="10" t="s">
        <v>163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</v>
      </c>
      <c r="Z71" s="10">
        <v>0</v>
      </c>
      <c r="AA71" s="10">
        <v>0</v>
      </c>
      <c r="AB71" s="10" t="str">
        <f>IF(Tabulka_Dotaz_z_MySQLDivadla_17[[#This Row],[f0115_1]]=1,"ANO","NE")</f>
        <v>NE</v>
      </c>
      <c r="AC71" s="10">
        <v>11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2</v>
      </c>
      <c r="AK71" s="10">
        <v>13</v>
      </c>
      <c r="AL71" s="10">
        <v>0</v>
      </c>
      <c r="AM71" s="10">
        <v>8</v>
      </c>
      <c r="AN71" s="10">
        <v>0</v>
      </c>
      <c r="AO71" s="10">
        <v>7</v>
      </c>
      <c r="AP71" s="10">
        <v>0</v>
      </c>
      <c r="AQ71" s="10">
        <v>3</v>
      </c>
      <c r="AR71" s="10">
        <v>0</v>
      </c>
      <c r="AS71" s="10">
        <v>31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7</v>
      </c>
      <c r="BA71" s="10">
        <v>7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0">
        <v>18</v>
      </c>
      <c r="CR71" s="10">
        <v>4</v>
      </c>
      <c r="CS71" s="10">
        <v>320</v>
      </c>
      <c r="CT71" s="10">
        <v>235</v>
      </c>
      <c r="CU71" s="10">
        <v>11</v>
      </c>
      <c r="CV71" s="10">
        <v>29</v>
      </c>
      <c r="CW71" s="10">
        <v>17</v>
      </c>
      <c r="CX71" s="10">
        <v>14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1</v>
      </c>
      <c r="DU71" s="10">
        <v>1</v>
      </c>
      <c r="DV71" s="10">
        <v>0</v>
      </c>
      <c r="DW71" s="10">
        <v>18</v>
      </c>
      <c r="DX71" s="10">
        <v>4</v>
      </c>
      <c r="DY71" s="10">
        <v>320</v>
      </c>
      <c r="DZ71" s="10">
        <v>235</v>
      </c>
      <c r="EA71" s="10">
        <v>11</v>
      </c>
      <c r="EB71" s="10">
        <v>37</v>
      </c>
      <c r="EC71" s="10">
        <v>25</v>
      </c>
      <c r="ED71" s="10">
        <v>14</v>
      </c>
      <c r="EE71" s="10">
        <v>18</v>
      </c>
      <c r="EF71" s="10">
        <v>4</v>
      </c>
      <c r="EG71" s="10">
        <v>320</v>
      </c>
      <c r="EH71" s="10">
        <v>235</v>
      </c>
      <c r="EI71" s="10">
        <v>11</v>
      </c>
      <c r="EJ71" s="10">
        <v>28</v>
      </c>
      <c r="EK71" s="10">
        <v>16</v>
      </c>
      <c r="EL71" s="10">
        <v>14</v>
      </c>
      <c r="EM71" s="10">
        <v>15</v>
      </c>
      <c r="EN71" s="10">
        <v>2298</v>
      </c>
      <c r="EO71" s="10">
        <v>5</v>
      </c>
      <c r="EP71" s="10">
        <v>1543</v>
      </c>
      <c r="EQ71" s="10">
        <v>3</v>
      </c>
      <c r="ER71" s="10">
        <v>900</v>
      </c>
      <c r="ES71" s="10">
        <v>0</v>
      </c>
      <c r="ET71" s="10">
        <v>0</v>
      </c>
      <c r="EU71" s="10">
        <v>0</v>
      </c>
      <c r="EV71" s="10">
        <v>0</v>
      </c>
      <c r="EW71" s="10">
        <v>10</v>
      </c>
      <c r="EX71" s="10">
        <v>2260</v>
      </c>
      <c r="EY71" s="10">
        <v>249</v>
      </c>
      <c r="EZ71" s="10">
        <v>29457</v>
      </c>
      <c r="FA71" s="10">
        <v>4</v>
      </c>
      <c r="FB71" s="10">
        <v>706</v>
      </c>
      <c r="FC71" s="10">
        <v>4</v>
      </c>
      <c r="FD71" s="10">
        <v>1400</v>
      </c>
      <c r="FE71" s="10">
        <v>10</v>
      </c>
      <c r="FF71" s="10">
        <v>3408</v>
      </c>
      <c r="FG71" s="10">
        <v>0</v>
      </c>
      <c r="FH71" s="10">
        <v>0</v>
      </c>
      <c r="FI71" s="10">
        <v>4</v>
      </c>
      <c r="FJ71" s="10">
        <v>480</v>
      </c>
      <c r="FK71" s="10">
        <v>2</v>
      </c>
      <c r="FL71" s="10">
        <v>240</v>
      </c>
      <c r="FM71" s="10">
        <v>14</v>
      </c>
      <c r="FN71" s="10">
        <v>3602</v>
      </c>
      <c r="FO71" s="10">
        <v>1</v>
      </c>
      <c r="FP71" s="10">
        <v>1</v>
      </c>
      <c r="FQ71" s="13">
        <v>40262.600717592592</v>
      </c>
      <c r="FR71" s="10">
        <v>0</v>
      </c>
    </row>
    <row r="72" spans="1:174" x14ac:dyDescent="0.2">
      <c r="A72" s="13" t="s">
        <v>1083</v>
      </c>
      <c r="B72" s="10">
        <v>18</v>
      </c>
      <c r="C72" s="10" t="s">
        <v>782</v>
      </c>
      <c r="D72" s="10" t="str">
        <f>VLOOKUP(Tabulka_Dotaz_z_MySQLDivadla_17[[#This Row],[Kraj]],Tabulka_Dotaz_z_SQL3[],3,TRUE)</f>
        <v>Hlavní město Praha</v>
      </c>
      <c r="E72" s="10" t="str">
        <f>VLOOKUP(Tabulka_Dotaz_z_MySQLDivadla_17[[#This Row],[StatID]],Tabulka_Dotaz_z_SqlDivadla[],7,FALSE)</f>
        <v>60</v>
      </c>
      <c r="F72" s="10" t="str">
        <f>VLOOKUP(Tabulka_Dotaz_z_MySQLDivadla_17[[#This Row],[kodZriz]],Tabulka_Dotaz_z_SQL[],8,TRUE)</f>
        <v>podnk</v>
      </c>
      <c r="G72" s="10" t="s">
        <v>784</v>
      </c>
      <c r="H72" s="10">
        <v>0</v>
      </c>
      <c r="I72" s="10">
        <v>0</v>
      </c>
      <c r="J72" s="10" t="s">
        <v>163</v>
      </c>
      <c r="K72" s="10">
        <v>0</v>
      </c>
      <c r="L72" s="10" t="s">
        <v>163</v>
      </c>
      <c r="M72" s="10">
        <v>0</v>
      </c>
      <c r="N72" s="10" t="s">
        <v>163</v>
      </c>
      <c r="O72" s="10">
        <v>0</v>
      </c>
      <c r="P72" s="10" t="s">
        <v>163</v>
      </c>
      <c r="Q72" s="10">
        <v>0</v>
      </c>
      <c r="R72" s="10">
        <v>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</v>
      </c>
      <c r="Z72" s="10">
        <v>0</v>
      </c>
      <c r="AA72" s="10">
        <v>1</v>
      </c>
      <c r="AB72" s="10" t="str">
        <f>IF(Tabulka_Dotaz_z_MySQLDivadla_17[[#This Row],[f0115_1]]=1,"ANO","NE")</f>
        <v>ANO</v>
      </c>
      <c r="AC72" s="10">
        <v>2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2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2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  <c r="CP72" s="10">
        <v>0</v>
      </c>
      <c r="CQ72" s="10">
        <v>7</v>
      </c>
      <c r="CR72" s="10">
        <v>0</v>
      </c>
      <c r="CS72" s="10">
        <v>72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7</v>
      </c>
      <c r="DX72" s="10">
        <v>0</v>
      </c>
      <c r="DY72" s="10">
        <v>72</v>
      </c>
      <c r="DZ72" s="10">
        <v>0</v>
      </c>
      <c r="EA72" s="10">
        <v>0</v>
      </c>
      <c r="EB72" s="10">
        <v>0</v>
      </c>
      <c r="EC72" s="10">
        <v>0</v>
      </c>
      <c r="ED72" s="10">
        <v>0</v>
      </c>
      <c r="EE72" s="10">
        <v>7</v>
      </c>
      <c r="EF72" s="10">
        <v>0</v>
      </c>
      <c r="EG72" s="10">
        <v>72</v>
      </c>
      <c r="EH72" s="10">
        <v>0</v>
      </c>
      <c r="EI72" s="10">
        <v>0</v>
      </c>
      <c r="EJ72" s="10">
        <v>0</v>
      </c>
      <c r="EK72" s="10">
        <v>0</v>
      </c>
      <c r="EL72" s="10">
        <v>0</v>
      </c>
      <c r="EM72" s="10">
        <v>30</v>
      </c>
      <c r="EN72" s="10">
        <v>4500</v>
      </c>
      <c r="EO72" s="10">
        <v>4</v>
      </c>
      <c r="EP72" s="10">
        <v>600</v>
      </c>
      <c r="EQ72" s="10">
        <v>2</v>
      </c>
      <c r="ER72" s="10">
        <v>300</v>
      </c>
      <c r="ES72" s="10">
        <v>0</v>
      </c>
      <c r="ET72" s="10">
        <v>0</v>
      </c>
      <c r="EU72" s="10">
        <v>0</v>
      </c>
      <c r="EV72" s="10">
        <v>0</v>
      </c>
      <c r="EW72" s="10">
        <v>5</v>
      </c>
      <c r="EX72" s="10">
        <v>750</v>
      </c>
      <c r="EY72" s="10">
        <v>6</v>
      </c>
      <c r="EZ72" s="10">
        <v>900</v>
      </c>
      <c r="FA72" s="10">
        <v>2</v>
      </c>
      <c r="FB72" s="10">
        <v>300</v>
      </c>
      <c r="FC72" s="10">
        <v>8</v>
      </c>
      <c r="FD72" s="10">
        <v>1200</v>
      </c>
      <c r="FE72" s="10">
        <v>0</v>
      </c>
      <c r="FF72" s="10">
        <v>0</v>
      </c>
      <c r="FG72" s="10">
        <v>2</v>
      </c>
      <c r="FH72" s="10">
        <v>300</v>
      </c>
      <c r="FI72" s="10">
        <v>11</v>
      </c>
      <c r="FJ72" s="10">
        <v>1650</v>
      </c>
      <c r="FK72" s="10">
        <v>2</v>
      </c>
      <c r="FL72" s="10">
        <v>300</v>
      </c>
      <c r="FM72" s="10">
        <v>0</v>
      </c>
      <c r="FN72" s="10">
        <v>0</v>
      </c>
      <c r="FO72" s="10">
        <v>1</v>
      </c>
      <c r="FP72" s="10">
        <v>0</v>
      </c>
      <c r="FQ72" s="13">
        <v>40302.41747685185</v>
      </c>
      <c r="FR72" s="10">
        <v>0</v>
      </c>
    </row>
    <row r="73" spans="1:174" x14ac:dyDescent="0.2">
      <c r="A73" s="13" t="s">
        <v>1120</v>
      </c>
      <c r="B73" s="10">
        <v>58</v>
      </c>
      <c r="C73" s="10" t="s">
        <v>823</v>
      </c>
      <c r="D73" s="10" t="str">
        <f>VLOOKUP(Tabulka_Dotaz_z_MySQLDivadla_17[[#This Row],[Kraj]],Tabulka_Dotaz_z_SQL3[],3,TRUE)</f>
        <v>Královéhradecký kraj</v>
      </c>
      <c r="E73" s="10" t="str">
        <f>VLOOKUP(Tabulka_Dotaz_z_MySQLDivadla_17[[#This Row],[StatID]],Tabulka_Dotaz_z_SqlDivadla[],7,FALSE)</f>
        <v>71</v>
      </c>
      <c r="F73" s="10" t="str">
        <f>VLOOKUP(Tabulka_Dotaz_z_MySQLDivadla_17[[#This Row],[kodZriz]],Tabulka_Dotaz_z_SQL[],8,TRUE)</f>
        <v>crkve</v>
      </c>
      <c r="G73" s="10" t="s">
        <v>824</v>
      </c>
      <c r="H73" s="10">
        <v>4</v>
      </c>
      <c r="I73" s="10">
        <v>0</v>
      </c>
      <c r="J73" s="10" t="s">
        <v>188</v>
      </c>
      <c r="K73" s="10">
        <v>407</v>
      </c>
      <c r="L73" s="10" t="s">
        <v>206</v>
      </c>
      <c r="M73" s="10">
        <v>130</v>
      </c>
      <c r="N73" s="10" t="s">
        <v>207</v>
      </c>
      <c r="O73" s="10">
        <v>50</v>
      </c>
      <c r="P73" s="10" t="s">
        <v>208</v>
      </c>
      <c r="Q73" s="10">
        <v>120</v>
      </c>
      <c r="R73" s="10">
        <v>1</v>
      </c>
      <c r="S73" s="10">
        <v>1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 t="str">
        <f>IF(Tabulka_Dotaz_z_MySQLDivadla_17[[#This Row],[f0115_1]]=1,"ANO","NE")</f>
        <v>NE</v>
      </c>
      <c r="AC73" s="10">
        <v>23.5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5.8</v>
      </c>
      <c r="AK73" s="10">
        <v>29.3</v>
      </c>
      <c r="AL73" s="10">
        <v>90</v>
      </c>
      <c r="AM73" s="10">
        <v>37.799999999999997</v>
      </c>
      <c r="AN73" s="10">
        <v>0</v>
      </c>
      <c r="AO73" s="10">
        <v>18.399999999999999</v>
      </c>
      <c r="AP73" s="10">
        <v>0</v>
      </c>
      <c r="AQ73" s="10">
        <v>17.5</v>
      </c>
      <c r="AR73" s="10">
        <v>0</v>
      </c>
      <c r="AS73" s="10">
        <v>103</v>
      </c>
      <c r="AT73" s="10">
        <v>90</v>
      </c>
      <c r="AU73" s="10">
        <v>23</v>
      </c>
      <c r="AV73" s="10">
        <v>7</v>
      </c>
      <c r="AW73" s="10">
        <v>265</v>
      </c>
      <c r="AX73" s="10">
        <v>222</v>
      </c>
      <c r="AY73" s="10">
        <v>4</v>
      </c>
      <c r="AZ73" s="10">
        <v>69</v>
      </c>
      <c r="BA73" s="10">
        <v>69</v>
      </c>
      <c r="BB73" s="10">
        <v>8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1</v>
      </c>
      <c r="BT73" s="10">
        <v>1</v>
      </c>
      <c r="BU73" s="10">
        <v>19</v>
      </c>
      <c r="BV73" s="10">
        <v>19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24</v>
      </c>
      <c r="DX73" s="10">
        <v>8</v>
      </c>
      <c r="DY73" s="10">
        <v>284</v>
      </c>
      <c r="DZ73" s="10">
        <v>241</v>
      </c>
      <c r="EA73" s="10">
        <v>4</v>
      </c>
      <c r="EB73" s="10">
        <v>69</v>
      </c>
      <c r="EC73" s="10">
        <v>69</v>
      </c>
      <c r="ED73" s="10">
        <v>8</v>
      </c>
      <c r="EE73" s="10">
        <v>0</v>
      </c>
      <c r="EF73" s="10">
        <v>0</v>
      </c>
      <c r="EG73" s="10">
        <v>105</v>
      </c>
      <c r="EH73" s="10">
        <v>97</v>
      </c>
      <c r="EI73" s="10">
        <v>0</v>
      </c>
      <c r="EJ73" s="10">
        <v>4</v>
      </c>
      <c r="EK73" s="10">
        <v>4</v>
      </c>
      <c r="EL73" s="10">
        <v>0</v>
      </c>
      <c r="EM73" s="10">
        <v>1</v>
      </c>
      <c r="EN73" s="10">
        <v>316</v>
      </c>
      <c r="EO73" s="10">
        <v>5</v>
      </c>
      <c r="EP73" s="10">
        <v>2559</v>
      </c>
      <c r="EQ73" s="10">
        <v>1</v>
      </c>
      <c r="ER73" s="10">
        <v>650</v>
      </c>
      <c r="ES73" s="10">
        <v>1</v>
      </c>
      <c r="ET73" s="10">
        <v>440</v>
      </c>
      <c r="EU73" s="10">
        <v>0</v>
      </c>
      <c r="EV73" s="10">
        <v>0</v>
      </c>
      <c r="EW73" s="10">
        <v>1</v>
      </c>
      <c r="EX73" s="10">
        <v>408</v>
      </c>
      <c r="EY73" s="10">
        <v>1</v>
      </c>
      <c r="EZ73" s="10">
        <v>188</v>
      </c>
      <c r="FA73" s="10">
        <v>248</v>
      </c>
      <c r="FB73" s="10">
        <v>61747</v>
      </c>
      <c r="FC73" s="10">
        <v>17</v>
      </c>
      <c r="FD73" s="10">
        <v>6281</v>
      </c>
      <c r="FE73" s="10">
        <v>0</v>
      </c>
      <c r="FF73" s="10">
        <v>0</v>
      </c>
      <c r="FG73" s="10">
        <v>4</v>
      </c>
      <c r="FH73" s="10">
        <v>1102</v>
      </c>
      <c r="FI73" s="10">
        <v>2</v>
      </c>
      <c r="FJ73" s="10">
        <v>715</v>
      </c>
      <c r="FK73" s="10">
        <v>2</v>
      </c>
      <c r="FL73" s="10">
        <v>628</v>
      </c>
      <c r="FM73" s="10">
        <v>1</v>
      </c>
      <c r="FN73" s="10">
        <v>390</v>
      </c>
      <c r="FO73" s="10">
        <v>1</v>
      </c>
      <c r="FP73" s="10">
        <v>1</v>
      </c>
      <c r="FQ73" s="13">
        <v>40262.599317129629</v>
      </c>
      <c r="FR73" s="10">
        <v>0</v>
      </c>
    </row>
    <row r="74" spans="1:174" x14ac:dyDescent="0.2">
      <c r="A74" s="13" t="s">
        <v>1126</v>
      </c>
      <c r="B74" s="10">
        <v>65</v>
      </c>
      <c r="C74" s="10" t="s">
        <v>823</v>
      </c>
      <c r="D74" s="10" t="str">
        <f>VLOOKUP(Tabulka_Dotaz_z_MySQLDivadla_17[[#This Row],[Kraj]],Tabulka_Dotaz_z_SQL3[],3,TRUE)</f>
        <v>Královéhradecký kraj</v>
      </c>
      <c r="E74" s="10" t="str">
        <f>VLOOKUP(Tabulka_Dotaz_z_MySQLDivadla_17[[#This Row],[StatID]],Tabulka_Dotaz_z_SqlDivadla[],7,FALSE)</f>
        <v>71</v>
      </c>
      <c r="F74" s="10" t="str">
        <f>VLOOKUP(Tabulka_Dotaz_z_MySQLDivadla_17[[#This Row],[kodZriz]],Tabulka_Dotaz_z_SQL[],8,TRUE)</f>
        <v>crkve</v>
      </c>
      <c r="G74" s="10" t="s">
        <v>830</v>
      </c>
      <c r="H74" s="10">
        <v>2</v>
      </c>
      <c r="I74" s="10">
        <v>0</v>
      </c>
      <c r="J74" s="10" t="s">
        <v>212</v>
      </c>
      <c r="K74" s="10">
        <v>164</v>
      </c>
      <c r="L74" s="10" t="s">
        <v>213</v>
      </c>
      <c r="M74" s="10">
        <v>50</v>
      </c>
      <c r="N74" s="10" t="s">
        <v>163</v>
      </c>
      <c r="O74" s="10">
        <v>0</v>
      </c>
      <c r="P74" s="10" t="s">
        <v>163</v>
      </c>
      <c r="Q74" s="10">
        <v>0</v>
      </c>
      <c r="R74" s="10">
        <v>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1</v>
      </c>
      <c r="Z74" s="10">
        <v>0</v>
      </c>
      <c r="AA74" s="10">
        <v>0</v>
      </c>
      <c r="AB74" s="10" t="str">
        <f>IF(Tabulka_Dotaz_z_MySQLDivadla_17[[#This Row],[f0115_1]]=1,"ANO","NE")</f>
        <v>NE</v>
      </c>
      <c r="AC74" s="10">
        <v>11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3</v>
      </c>
      <c r="AK74" s="10">
        <v>14</v>
      </c>
      <c r="AL74" s="10">
        <v>0</v>
      </c>
      <c r="AM74" s="10">
        <v>12</v>
      </c>
      <c r="AN74" s="10">
        <v>0</v>
      </c>
      <c r="AO74" s="10">
        <v>5</v>
      </c>
      <c r="AP74" s="10">
        <v>0</v>
      </c>
      <c r="AQ74" s="10">
        <v>2</v>
      </c>
      <c r="AR74" s="10">
        <v>0</v>
      </c>
      <c r="AS74" s="10">
        <v>33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  <c r="CP74" s="10">
        <v>0</v>
      </c>
      <c r="CQ74" s="10">
        <v>17</v>
      </c>
      <c r="CR74" s="10">
        <v>3</v>
      </c>
      <c r="CS74" s="10">
        <v>292</v>
      </c>
      <c r="CT74" s="10">
        <v>88</v>
      </c>
      <c r="CU74" s="10">
        <v>8</v>
      </c>
      <c r="CV74" s="10">
        <v>15</v>
      </c>
      <c r="CW74" s="10">
        <v>15</v>
      </c>
      <c r="CX74" s="10">
        <v>1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0</v>
      </c>
      <c r="DP74" s="10">
        <v>0</v>
      </c>
      <c r="DQ74" s="10">
        <v>0</v>
      </c>
      <c r="DR74" s="10">
        <v>0</v>
      </c>
      <c r="DS74" s="10">
        <v>0</v>
      </c>
      <c r="DT74" s="10">
        <v>8</v>
      </c>
      <c r="DU74" s="10">
        <v>8</v>
      </c>
      <c r="DV74" s="10">
        <v>2</v>
      </c>
      <c r="DW74" s="10">
        <v>17</v>
      </c>
      <c r="DX74" s="10">
        <v>3</v>
      </c>
      <c r="DY74" s="10">
        <v>292</v>
      </c>
      <c r="DZ74" s="10">
        <v>88</v>
      </c>
      <c r="EA74" s="10">
        <v>8</v>
      </c>
      <c r="EB74" s="10">
        <v>23</v>
      </c>
      <c r="EC74" s="10">
        <v>23</v>
      </c>
      <c r="ED74" s="10">
        <v>3</v>
      </c>
      <c r="EE74" s="10">
        <v>17</v>
      </c>
      <c r="EF74" s="10">
        <v>3</v>
      </c>
      <c r="EG74" s="10">
        <v>292</v>
      </c>
      <c r="EH74" s="10">
        <v>88</v>
      </c>
      <c r="EI74" s="10">
        <v>8</v>
      </c>
      <c r="EJ74" s="10">
        <v>12</v>
      </c>
      <c r="EK74" s="10">
        <v>12</v>
      </c>
      <c r="EL74" s="10">
        <v>1</v>
      </c>
      <c r="EM74" s="10">
        <v>27</v>
      </c>
      <c r="EN74" s="10">
        <v>6348</v>
      </c>
      <c r="EO74" s="10">
        <v>14</v>
      </c>
      <c r="EP74" s="10">
        <v>4290</v>
      </c>
      <c r="EQ74" s="10">
        <v>11</v>
      </c>
      <c r="ER74" s="10">
        <v>2803</v>
      </c>
      <c r="ES74" s="10">
        <v>0</v>
      </c>
      <c r="ET74" s="10">
        <v>0</v>
      </c>
      <c r="EU74" s="10">
        <v>0</v>
      </c>
      <c r="EV74" s="10">
        <v>0</v>
      </c>
      <c r="EW74" s="10">
        <v>7</v>
      </c>
      <c r="EX74" s="10">
        <v>2847</v>
      </c>
      <c r="EY74" s="10">
        <v>18</v>
      </c>
      <c r="EZ74" s="10">
        <v>5030</v>
      </c>
      <c r="FA74" s="10">
        <v>127</v>
      </c>
      <c r="FB74" s="10">
        <v>23966</v>
      </c>
      <c r="FC74" s="10">
        <v>36</v>
      </c>
      <c r="FD74" s="10">
        <v>11100</v>
      </c>
      <c r="FE74" s="10">
        <v>18</v>
      </c>
      <c r="FF74" s="10">
        <v>5480</v>
      </c>
      <c r="FG74" s="10">
        <v>9</v>
      </c>
      <c r="FH74" s="10">
        <v>2340</v>
      </c>
      <c r="FI74" s="10">
        <v>7</v>
      </c>
      <c r="FJ74" s="10">
        <v>2900</v>
      </c>
      <c r="FK74" s="10">
        <v>5</v>
      </c>
      <c r="FL74" s="10">
        <v>1380</v>
      </c>
      <c r="FM74" s="10">
        <v>13</v>
      </c>
      <c r="FN74" s="10">
        <v>3840</v>
      </c>
      <c r="FO74" s="10">
        <v>1</v>
      </c>
      <c r="FP74" s="10">
        <v>1</v>
      </c>
      <c r="FQ74" s="13">
        <v>40245.615081018521</v>
      </c>
      <c r="FR74" s="10">
        <v>0</v>
      </c>
    </row>
    <row r="75" spans="1:174" x14ac:dyDescent="0.2">
      <c r="A75" s="13" t="s">
        <v>1089</v>
      </c>
      <c r="B75" s="10">
        <v>25</v>
      </c>
      <c r="C75" s="10" t="s">
        <v>791</v>
      </c>
      <c r="D75" s="10" t="str">
        <f>VLOOKUP(Tabulka_Dotaz_z_MySQLDivadla_17[[#This Row],[Kraj]],Tabulka_Dotaz_z_SQL3[],3,TRUE)</f>
        <v>Pardubický kraj</v>
      </c>
      <c r="E75" s="10" t="str">
        <f>VLOOKUP(Tabulka_Dotaz_z_MySQLDivadla_17[[#This Row],[StatID]],Tabulka_Dotaz_z_SqlDivadla[],7,FALSE)</f>
        <v>22</v>
      </c>
      <c r="F75" s="10" t="str">
        <f>VLOOKUP(Tabulka_Dotaz_z_MySQLDivadla_17[[#This Row],[kodZriz]],Tabulka_Dotaz_z_SQL[],8,TRUE)</f>
        <v>stati</v>
      </c>
      <c r="G75" s="10" t="s">
        <v>792</v>
      </c>
      <c r="H75" s="10">
        <v>2</v>
      </c>
      <c r="I75" s="10">
        <v>0</v>
      </c>
      <c r="J75" s="10" t="s">
        <v>167</v>
      </c>
      <c r="K75" s="10">
        <v>485</v>
      </c>
      <c r="L75" s="10" t="s">
        <v>168</v>
      </c>
      <c r="M75" s="10">
        <v>60</v>
      </c>
      <c r="N75" s="10" t="s">
        <v>163</v>
      </c>
      <c r="O75" s="10">
        <v>0</v>
      </c>
      <c r="P75" s="10" t="s">
        <v>163</v>
      </c>
      <c r="Q75" s="10">
        <v>0</v>
      </c>
      <c r="R75" s="10">
        <v>1</v>
      </c>
      <c r="S75" s="10">
        <v>1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 t="str">
        <f>IF(Tabulka_Dotaz_z_MySQLDivadla_17[[#This Row],[f0115_1]]=1,"ANO","NE")</f>
        <v>NE</v>
      </c>
      <c r="AC75" s="10">
        <v>22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8.3000000000000007</v>
      </c>
      <c r="AK75" s="10">
        <v>30.3</v>
      </c>
      <c r="AL75" s="10">
        <v>104</v>
      </c>
      <c r="AM75" s="10">
        <v>40</v>
      </c>
      <c r="AN75" s="10">
        <v>0</v>
      </c>
      <c r="AO75" s="10">
        <v>18.5</v>
      </c>
      <c r="AP75" s="10">
        <v>0</v>
      </c>
      <c r="AQ75" s="10">
        <v>4</v>
      </c>
      <c r="AR75" s="10">
        <v>0</v>
      </c>
      <c r="AS75" s="10">
        <v>92.8</v>
      </c>
      <c r="AT75" s="10">
        <v>104</v>
      </c>
      <c r="AU75" s="10">
        <v>16</v>
      </c>
      <c r="AV75" s="10">
        <v>5</v>
      </c>
      <c r="AW75" s="10">
        <v>194</v>
      </c>
      <c r="AX75" s="10">
        <v>159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5</v>
      </c>
      <c r="BT75" s="10">
        <v>2</v>
      </c>
      <c r="BU75" s="10">
        <v>86</v>
      </c>
      <c r="BV75" s="10">
        <v>69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0</v>
      </c>
      <c r="DO75" s="10">
        <v>5</v>
      </c>
      <c r="DP75" s="10">
        <v>0</v>
      </c>
      <c r="DQ75" s="10">
        <v>34</v>
      </c>
      <c r="DR75" s="10">
        <v>34</v>
      </c>
      <c r="DS75" s="10">
        <v>0</v>
      </c>
      <c r="DT75" s="10">
        <v>0</v>
      </c>
      <c r="DU75" s="10">
        <v>0</v>
      </c>
      <c r="DV75" s="10">
        <v>0</v>
      </c>
      <c r="DW75" s="10">
        <v>26</v>
      </c>
      <c r="DX75" s="10">
        <v>7</v>
      </c>
      <c r="DY75" s="10">
        <v>314</v>
      </c>
      <c r="DZ75" s="10">
        <v>262</v>
      </c>
      <c r="EA75" s="10">
        <v>0</v>
      </c>
      <c r="EB75" s="10">
        <v>0</v>
      </c>
      <c r="EC75" s="10">
        <v>0</v>
      </c>
      <c r="ED75" s="10">
        <v>0</v>
      </c>
      <c r="EE75" s="10">
        <v>1</v>
      </c>
      <c r="EF75" s="10">
        <v>0</v>
      </c>
      <c r="EG75" s="10">
        <v>74</v>
      </c>
      <c r="EH75" s="10">
        <v>73</v>
      </c>
      <c r="EI75" s="10">
        <v>0</v>
      </c>
      <c r="EJ75" s="10">
        <v>0</v>
      </c>
      <c r="EK75" s="10">
        <v>0</v>
      </c>
      <c r="EL75" s="10">
        <v>0</v>
      </c>
      <c r="EM75" s="10">
        <v>3</v>
      </c>
      <c r="EN75" s="10">
        <v>690</v>
      </c>
      <c r="EO75" s="10">
        <v>14</v>
      </c>
      <c r="EP75" s="10">
        <v>6128</v>
      </c>
      <c r="EQ75" s="10">
        <v>3</v>
      </c>
      <c r="ER75" s="10">
        <v>1950</v>
      </c>
      <c r="ES75" s="10">
        <v>0</v>
      </c>
      <c r="ET75" s="10">
        <v>0</v>
      </c>
      <c r="EU75" s="10">
        <v>0</v>
      </c>
      <c r="EV75" s="10">
        <v>0</v>
      </c>
      <c r="EW75" s="10">
        <v>1</v>
      </c>
      <c r="EX75" s="10">
        <v>408</v>
      </c>
      <c r="EY75" s="10">
        <v>3</v>
      </c>
      <c r="EZ75" s="10">
        <v>1414</v>
      </c>
      <c r="FA75" s="10">
        <v>11</v>
      </c>
      <c r="FB75" s="10">
        <v>4411</v>
      </c>
      <c r="FC75" s="10">
        <v>274</v>
      </c>
      <c r="FD75" s="10">
        <v>96276</v>
      </c>
      <c r="FE75" s="10">
        <v>0</v>
      </c>
      <c r="FF75" s="10">
        <v>0</v>
      </c>
      <c r="FG75" s="10">
        <v>1</v>
      </c>
      <c r="FH75" s="10">
        <v>355</v>
      </c>
      <c r="FI75" s="10">
        <v>3</v>
      </c>
      <c r="FJ75" s="10">
        <v>1237</v>
      </c>
      <c r="FK75" s="10">
        <v>0</v>
      </c>
      <c r="FL75" s="10">
        <v>0</v>
      </c>
      <c r="FM75" s="10">
        <v>1</v>
      </c>
      <c r="FN75" s="10">
        <v>391</v>
      </c>
      <c r="FO75" s="10">
        <v>1</v>
      </c>
      <c r="FP75" s="10">
        <v>1</v>
      </c>
      <c r="FQ75" s="13">
        <v>40211.355590277781</v>
      </c>
      <c r="FR75" s="10">
        <v>0</v>
      </c>
    </row>
    <row r="76" spans="1:174" x14ac:dyDescent="0.2">
      <c r="A76" s="13" t="s">
        <v>1178</v>
      </c>
      <c r="B76" s="10">
        <v>120</v>
      </c>
      <c r="C76" s="10" t="s">
        <v>790</v>
      </c>
      <c r="D76" s="10" t="str">
        <f>VLOOKUP(Tabulka_Dotaz_z_MySQLDivadla_17[[#This Row],[Kraj]],Tabulka_Dotaz_z_SQL3[],3,TRUE)</f>
        <v>Pardubický kraj</v>
      </c>
      <c r="E76" s="10" t="str">
        <f>VLOOKUP(Tabulka_Dotaz_z_MySQLDivadla_17[[#This Row],[StatID]],Tabulka_Dotaz_z_SqlDivadla[],7,FALSE)</f>
        <v>25</v>
      </c>
      <c r="F76" s="10" t="str">
        <f>VLOOKUP(Tabulka_Dotaz_z_MySQLDivadla_17[[#This Row],[kodZriz]],Tabulka_Dotaz_z_SQL[],8,TRUE)</f>
        <v>stati</v>
      </c>
      <c r="G76" s="10" t="s">
        <v>857</v>
      </c>
      <c r="H76" s="10">
        <v>1</v>
      </c>
      <c r="I76" s="10">
        <v>0</v>
      </c>
      <c r="J76" s="10" t="s">
        <v>239</v>
      </c>
      <c r="K76" s="10">
        <v>305</v>
      </c>
      <c r="L76" s="10" t="s">
        <v>163</v>
      </c>
      <c r="M76" s="10">
        <v>0</v>
      </c>
      <c r="N76" s="10" t="s">
        <v>163</v>
      </c>
      <c r="O76" s="10">
        <v>0</v>
      </c>
      <c r="P76" s="10" t="s">
        <v>163</v>
      </c>
      <c r="Q76" s="10">
        <v>0</v>
      </c>
      <c r="R76" s="10">
        <v>1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 t="str">
        <f>IF(Tabulka_Dotaz_z_MySQLDivadla_17[[#This Row],[f0115_1]]=1,"ANO","NE")</f>
        <v>NE</v>
      </c>
      <c r="AC76" s="10">
        <v>19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5</v>
      </c>
      <c r="AK76" s="10">
        <v>24</v>
      </c>
      <c r="AL76" s="10">
        <v>0</v>
      </c>
      <c r="AM76" s="10">
        <v>25.5</v>
      </c>
      <c r="AN76" s="10">
        <v>0</v>
      </c>
      <c r="AO76" s="10">
        <v>10.9</v>
      </c>
      <c r="AP76" s="10">
        <v>0</v>
      </c>
      <c r="AQ76" s="10">
        <v>9.1999999999999993</v>
      </c>
      <c r="AR76" s="10">
        <v>0</v>
      </c>
      <c r="AS76" s="10">
        <v>69.599999999999994</v>
      </c>
      <c r="AT76" s="10">
        <v>0</v>
      </c>
      <c r="AU76" s="10">
        <v>16</v>
      </c>
      <c r="AV76" s="10">
        <v>7</v>
      </c>
      <c r="AW76" s="10">
        <v>197</v>
      </c>
      <c r="AX76" s="10">
        <v>191</v>
      </c>
      <c r="AY76" s="10">
        <v>0</v>
      </c>
      <c r="AZ76" s="10">
        <v>6</v>
      </c>
      <c r="BA76" s="10">
        <v>6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16</v>
      </c>
      <c r="DX76" s="10">
        <v>7</v>
      </c>
      <c r="DY76" s="10">
        <v>197</v>
      </c>
      <c r="DZ76" s="10">
        <v>191</v>
      </c>
      <c r="EA76" s="10">
        <v>0</v>
      </c>
      <c r="EB76" s="10">
        <v>6</v>
      </c>
      <c r="EC76" s="10">
        <v>6</v>
      </c>
      <c r="ED76" s="10">
        <v>0</v>
      </c>
      <c r="EE76" s="10">
        <v>2</v>
      </c>
      <c r="EF76" s="10">
        <v>0</v>
      </c>
      <c r="EG76" s="10">
        <v>21</v>
      </c>
      <c r="EH76" s="10">
        <v>21</v>
      </c>
      <c r="EI76" s="10">
        <v>0</v>
      </c>
      <c r="EJ76" s="10">
        <v>0</v>
      </c>
      <c r="EK76" s="10">
        <v>0</v>
      </c>
      <c r="EL76" s="10">
        <v>0</v>
      </c>
      <c r="EM76" s="10">
        <v>0</v>
      </c>
      <c r="EN76" s="10">
        <v>0</v>
      </c>
      <c r="EO76" s="10">
        <v>0</v>
      </c>
      <c r="EP76" s="10">
        <v>0</v>
      </c>
      <c r="EQ76" s="10">
        <v>0</v>
      </c>
      <c r="ER76" s="10">
        <v>0</v>
      </c>
      <c r="ES76" s="10">
        <v>0</v>
      </c>
      <c r="ET76" s="10">
        <v>0</v>
      </c>
      <c r="EU76" s="10">
        <v>0</v>
      </c>
      <c r="EV76" s="10">
        <v>0</v>
      </c>
      <c r="EW76" s="10">
        <v>0</v>
      </c>
      <c r="EX76" s="10">
        <v>0</v>
      </c>
      <c r="EY76" s="10">
        <v>0</v>
      </c>
      <c r="EZ76" s="10">
        <v>0</v>
      </c>
      <c r="FA76" s="10">
        <v>0</v>
      </c>
      <c r="FB76" s="10">
        <v>0</v>
      </c>
      <c r="FC76" s="10">
        <v>0</v>
      </c>
      <c r="FD76" s="10">
        <v>0</v>
      </c>
      <c r="FE76" s="10">
        <v>197</v>
      </c>
      <c r="FF76" s="10">
        <v>53725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0</v>
      </c>
      <c r="FM76" s="10">
        <v>0</v>
      </c>
      <c r="FN76" s="10">
        <v>0</v>
      </c>
      <c r="FO76" s="10">
        <v>1</v>
      </c>
      <c r="FP76" s="10">
        <v>1</v>
      </c>
      <c r="FQ76" s="13">
        <v>40267.446701388886</v>
      </c>
      <c r="FR76" s="10">
        <v>0</v>
      </c>
    </row>
    <row r="77" spans="1:174" x14ac:dyDescent="0.2">
      <c r="A77" s="13" t="s">
        <v>1214</v>
      </c>
      <c r="B77" s="10">
        <v>156</v>
      </c>
      <c r="C77" s="10" t="s">
        <v>786</v>
      </c>
      <c r="D77" s="10" t="str">
        <f>VLOOKUP(Tabulka_Dotaz_z_MySQLDivadla_17[[#This Row],[Kraj]],Tabulka_Dotaz_z_SQL3[],3,TRUE)</f>
        <v>Pardubický kraj</v>
      </c>
      <c r="E77" s="10" t="str">
        <f>VLOOKUP(Tabulka_Dotaz_z_MySQLDivadla_17[[#This Row],[StatID]],Tabulka_Dotaz_z_SqlDivadla[],7,FALSE)</f>
        <v>22</v>
      </c>
      <c r="F77" s="10" t="str">
        <f>VLOOKUP(Tabulka_Dotaz_z_MySQLDivadla_17[[#This Row],[kodZriz]],Tabulka_Dotaz_z_SQL[],8,TRUE)</f>
        <v>stati</v>
      </c>
      <c r="G77" s="10" t="s">
        <v>820</v>
      </c>
      <c r="H77" s="10">
        <v>7</v>
      </c>
      <c r="I77" s="10">
        <v>0</v>
      </c>
      <c r="J77" s="10" t="s">
        <v>256</v>
      </c>
      <c r="K77" s="10">
        <v>1142</v>
      </c>
      <c r="L77" s="10" t="s">
        <v>257</v>
      </c>
      <c r="M77" s="10">
        <v>875</v>
      </c>
      <c r="N77" s="10" t="s">
        <v>258</v>
      </c>
      <c r="O77" s="10">
        <v>634</v>
      </c>
      <c r="P77" s="10" t="s">
        <v>259</v>
      </c>
      <c r="Q77" s="10">
        <v>177</v>
      </c>
      <c r="R77" s="10">
        <v>3</v>
      </c>
      <c r="S77" s="10">
        <v>1</v>
      </c>
      <c r="T77" s="10">
        <v>1</v>
      </c>
      <c r="U77" s="10">
        <v>0</v>
      </c>
      <c r="V77" s="10">
        <v>0</v>
      </c>
      <c r="W77" s="10">
        <v>1</v>
      </c>
      <c r="X77" s="10">
        <v>0</v>
      </c>
      <c r="Y77" s="10">
        <v>0</v>
      </c>
      <c r="Z77" s="10">
        <v>0</v>
      </c>
      <c r="AA77" s="10">
        <v>0</v>
      </c>
      <c r="AB77" s="10" t="str">
        <f>IF(Tabulka_Dotaz_z_MySQLDivadla_17[[#This Row],[f0115_1]]=1,"ANO","NE")</f>
        <v>NE</v>
      </c>
      <c r="AC77" s="10">
        <v>35</v>
      </c>
      <c r="AD77" s="10">
        <v>46.5</v>
      </c>
      <c r="AE77" s="10">
        <v>14.5</v>
      </c>
      <c r="AF77" s="10">
        <v>80.5</v>
      </c>
      <c r="AG77" s="10">
        <v>19</v>
      </c>
      <c r="AH77" s="10">
        <v>89</v>
      </c>
      <c r="AI77" s="10">
        <v>30.5</v>
      </c>
      <c r="AJ77" s="10">
        <v>45.5</v>
      </c>
      <c r="AK77" s="10">
        <v>296.5</v>
      </c>
      <c r="AL77" s="10">
        <v>556</v>
      </c>
      <c r="AM77" s="10">
        <v>195.6</v>
      </c>
      <c r="AN77" s="10">
        <v>0</v>
      </c>
      <c r="AO77" s="10">
        <v>79.7</v>
      </c>
      <c r="AP77" s="10">
        <v>0</v>
      </c>
      <c r="AQ77" s="10">
        <v>69.2</v>
      </c>
      <c r="AR77" s="10">
        <v>0</v>
      </c>
      <c r="AS77" s="10">
        <v>641</v>
      </c>
      <c r="AT77" s="10">
        <v>556</v>
      </c>
      <c r="AU77" s="10">
        <v>45</v>
      </c>
      <c r="AV77" s="10">
        <v>14</v>
      </c>
      <c r="AW77" s="10">
        <v>355</v>
      </c>
      <c r="AX77" s="10">
        <v>347</v>
      </c>
      <c r="AY77" s="10">
        <v>0</v>
      </c>
      <c r="AZ77" s="10">
        <v>37</v>
      </c>
      <c r="BA77" s="10">
        <v>37</v>
      </c>
      <c r="BB77" s="10">
        <v>5</v>
      </c>
      <c r="BC77" s="10">
        <v>29</v>
      </c>
      <c r="BD77" s="10">
        <v>6</v>
      </c>
      <c r="BE77" s="10">
        <v>121</v>
      </c>
      <c r="BF77" s="10">
        <v>119</v>
      </c>
      <c r="BG77" s="10">
        <v>3</v>
      </c>
      <c r="BH77" s="10">
        <v>1</v>
      </c>
      <c r="BI77" s="10">
        <v>1</v>
      </c>
      <c r="BJ77" s="10">
        <v>1</v>
      </c>
      <c r="BK77" s="10">
        <v>3</v>
      </c>
      <c r="BL77" s="10">
        <v>0</v>
      </c>
      <c r="BM77" s="10">
        <v>13</v>
      </c>
      <c r="BN77" s="10">
        <v>13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17</v>
      </c>
      <c r="CB77" s="10">
        <v>3</v>
      </c>
      <c r="CC77" s="10">
        <v>78</v>
      </c>
      <c r="CD77" s="10">
        <v>74</v>
      </c>
      <c r="CE77" s="10">
        <v>2</v>
      </c>
      <c r="CF77" s="10">
        <v>6</v>
      </c>
      <c r="CG77" s="10">
        <v>6</v>
      </c>
      <c r="CH77" s="10">
        <v>2</v>
      </c>
      <c r="CI77" s="10">
        <v>2</v>
      </c>
      <c r="CJ77" s="10">
        <v>1</v>
      </c>
      <c r="CK77" s="10">
        <v>9</v>
      </c>
      <c r="CL77" s="10">
        <v>9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0</v>
      </c>
      <c r="DO77" s="10">
        <v>8</v>
      </c>
      <c r="DP77" s="10">
        <v>0</v>
      </c>
      <c r="DQ77" s="10">
        <v>14</v>
      </c>
      <c r="DR77" s="10">
        <v>11</v>
      </c>
      <c r="DS77" s="10">
        <v>0</v>
      </c>
      <c r="DT77" s="10">
        <v>15</v>
      </c>
      <c r="DU77" s="10">
        <v>15</v>
      </c>
      <c r="DV77" s="10">
        <v>11</v>
      </c>
      <c r="DW77" s="10">
        <v>104</v>
      </c>
      <c r="DX77" s="10">
        <v>24</v>
      </c>
      <c r="DY77" s="10">
        <v>590</v>
      </c>
      <c r="DZ77" s="10">
        <v>573</v>
      </c>
      <c r="EA77" s="10">
        <v>5</v>
      </c>
      <c r="EB77" s="10">
        <v>59</v>
      </c>
      <c r="EC77" s="10">
        <v>59</v>
      </c>
      <c r="ED77" s="10">
        <v>19</v>
      </c>
      <c r="EE77" s="10">
        <v>19</v>
      </c>
      <c r="EF77" s="10">
        <v>4</v>
      </c>
      <c r="EG77" s="10">
        <v>135</v>
      </c>
      <c r="EH77" s="10">
        <v>135</v>
      </c>
      <c r="EI77" s="10">
        <v>1</v>
      </c>
      <c r="EJ77" s="10">
        <v>4</v>
      </c>
      <c r="EK77" s="10">
        <v>4</v>
      </c>
      <c r="EL77" s="10">
        <v>0</v>
      </c>
      <c r="EM77" s="10">
        <v>3</v>
      </c>
      <c r="EN77" s="10">
        <v>1519</v>
      </c>
      <c r="EO77" s="10">
        <v>0</v>
      </c>
      <c r="EP77" s="10">
        <v>0</v>
      </c>
      <c r="EQ77" s="10">
        <v>1</v>
      </c>
      <c r="ER77" s="10">
        <v>532</v>
      </c>
      <c r="ES77" s="10">
        <v>0</v>
      </c>
      <c r="ET77" s="10">
        <v>0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</v>
      </c>
      <c r="FA77" s="10">
        <v>3</v>
      </c>
      <c r="FB77" s="10">
        <v>900</v>
      </c>
      <c r="FC77" s="10">
        <v>1</v>
      </c>
      <c r="FD77" s="10">
        <v>954</v>
      </c>
      <c r="FE77" s="10">
        <v>0</v>
      </c>
      <c r="FF77" s="10">
        <v>0</v>
      </c>
      <c r="FG77" s="10">
        <v>578</v>
      </c>
      <c r="FH77" s="10">
        <v>231485</v>
      </c>
      <c r="FI77" s="10">
        <v>0</v>
      </c>
      <c r="FJ77" s="10">
        <v>0</v>
      </c>
      <c r="FK77" s="10">
        <v>0</v>
      </c>
      <c r="FL77" s="10">
        <v>0</v>
      </c>
      <c r="FM77" s="10">
        <v>4</v>
      </c>
      <c r="FN77" s="10">
        <v>1457</v>
      </c>
      <c r="FO77" s="10">
        <v>1</v>
      </c>
      <c r="FP77" s="10">
        <v>1</v>
      </c>
      <c r="FQ77" s="13">
        <v>40280.570567129631</v>
      </c>
      <c r="FR77" s="10">
        <v>0</v>
      </c>
    </row>
    <row r="78" spans="1:174" x14ac:dyDescent="0.2">
      <c r="A78" s="13" t="s">
        <v>1175</v>
      </c>
      <c r="B78" s="10">
        <v>117</v>
      </c>
      <c r="C78" s="10" t="s">
        <v>786</v>
      </c>
      <c r="D78" s="10" t="str">
        <f>VLOOKUP(Tabulka_Dotaz_z_MySQLDivadla_17[[#This Row],[Kraj]],Tabulka_Dotaz_z_SQL3[],3,TRUE)</f>
        <v>Pardubický kraj</v>
      </c>
      <c r="E78" s="10" t="str">
        <f>VLOOKUP(Tabulka_Dotaz_z_MySQLDivadla_17[[#This Row],[StatID]],Tabulka_Dotaz_z_SqlDivadla[],7,FALSE)</f>
        <v>22</v>
      </c>
      <c r="F78" s="10" t="str">
        <f>VLOOKUP(Tabulka_Dotaz_z_MySQLDivadla_17[[#This Row],[kodZriz]],Tabulka_Dotaz_z_SQL[],8,TRUE)</f>
        <v>stati</v>
      </c>
      <c r="G78" s="10" t="s">
        <v>820</v>
      </c>
      <c r="H78" s="10">
        <v>2</v>
      </c>
      <c r="I78" s="10">
        <v>0</v>
      </c>
      <c r="J78" s="10" t="s">
        <v>237</v>
      </c>
      <c r="K78" s="10">
        <v>344</v>
      </c>
      <c r="L78" s="10" t="s">
        <v>238</v>
      </c>
      <c r="M78" s="10">
        <v>642</v>
      </c>
      <c r="N78" s="10" t="s">
        <v>163</v>
      </c>
      <c r="O78" s="10">
        <v>0</v>
      </c>
      <c r="P78" s="10" t="s">
        <v>163</v>
      </c>
      <c r="Q78" s="10">
        <v>0</v>
      </c>
      <c r="R78" s="10">
        <v>3</v>
      </c>
      <c r="S78" s="10">
        <v>1</v>
      </c>
      <c r="T78" s="10">
        <v>0</v>
      </c>
      <c r="U78" s="10">
        <v>1</v>
      </c>
      <c r="V78" s="10">
        <v>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 t="str">
        <f>IF(Tabulka_Dotaz_z_MySQLDivadla_17[[#This Row],[f0115_1]]=1,"ANO","NE")</f>
        <v>NE</v>
      </c>
      <c r="AC78" s="10">
        <v>31</v>
      </c>
      <c r="AD78" s="10">
        <v>20</v>
      </c>
      <c r="AE78" s="10">
        <v>11</v>
      </c>
      <c r="AF78" s="10">
        <v>30</v>
      </c>
      <c r="AG78" s="10">
        <v>20</v>
      </c>
      <c r="AH78" s="10">
        <v>50</v>
      </c>
      <c r="AI78" s="10">
        <v>50</v>
      </c>
      <c r="AJ78" s="10">
        <v>20</v>
      </c>
      <c r="AK78" s="10">
        <v>151</v>
      </c>
      <c r="AL78" s="10">
        <v>0</v>
      </c>
      <c r="AM78" s="10">
        <v>75</v>
      </c>
      <c r="AN78" s="10">
        <v>0</v>
      </c>
      <c r="AO78" s="10">
        <v>47</v>
      </c>
      <c r="AP78" s="10">
        <v>0</v>
      </c>
      <c r="AQ78" s="10">
        <v>136</v>
      </c>
      <c r="AR78" s="10">
        <v>0</v>
      </c>
      <c r="AS78" s="10">
        <v>409</v>
      </c>
      <c r="AT78" s="10">
        <v>0</v>
      </c>
      <c r="AU78" s="10">
        <v>15</v>
      </c>
      <c r="AV78" s="10">
        <v>5</v>
      </c>
      <c r="AW78" s="10">
        <v>239</v>
      </c>
      <c r="AX78" s="10">
        <v>231</v>
      </c>
      <c r="AY78" s="10">
        <v>5</v>
      </c>
      <c r="AZ78" s="10">
        <v>2</v>
      </c>
      <c r="BA78" s="10">
        <v>2</v>
      </c>
      <c r="BB78" s="10">
        <v>1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2</v>
      </c>
      <c r="BI78" s="10">
        <v>1</v>
      </c>
      <c r="BJ78" s="10">
        <v>2</v>
      </c>
      <c r="BK78" s="10">
        <v>11</v>
      </c>
      <c r="BL78" s="10">
        <v>2</v>
      </c>
      <c r="BM78" s="10">
        <v>95</v>
      </c>
      <c r="BN78" s="10">
        <v>87</v>
      </c>
      <c r="BO78" s="10">
        <v>1</v>
      </c>
      <c r="BP78" s="10">
        <v>6</v>
      </c>
      <c r="BQ78" s="10">
        <v>6</v>
      </c>
      <c r="BR78" s="10">
        <v>2</v>
      </c>
      <c r="BS78" s="10">
        <v>16</v>
      </c>
      <c r="BT78" s="10">
        <v>3</v>
      </c>
      <c r="BU78" s="10">
        <v>132</v>
      </c>
      <c r="BV78" s="10">
        <v>125</v>
      </c>
      <c r="BW78" s="10">
        <v>101</v>
      </c>
      <c r="BX78" s="10">
        <v>9</v>
      </c>
      <c r="BY78" s="10">
        <v>7</v>
      </c>
      <c r="BZ78" s="10">
        <v>2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1</v>
      </c>
      <c r="CO78" s="10">
        <v>1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0</v>
      </c>
      <c r="DP78" s="10">
        <v>0</v>
      </c>
      <c r="DQ78" s="10">
        <v>0</v>
      </c>
      <c r="DR78" s="10">
        <v>0</v>
      </c>
      <c r="DS78" s="10">
        <v>0</v>
      </c>
      <c r="DT78" s="10">
        <v>4</v>
      </c>
      <c r="DU78" s="10">
        <v>4</v>
      </c>
      <c r="DV78" s="10">
        <v>1</v>
      </c>
      <c r="DW78" s="10">
        <v>42</v>
      </c>
      <c r="DX78" s="10">
        <v>10</v>
      </c>
      <c r="DY78" s="10">
        <v>466</v>
      </c>
      <c r="DZ78" s="10">
        <v>443</v>
      </c>
      <c r="EA78" s="10">
        <v>107</v>
      </c>
      <c r="EB78" s="10">
        <v>24</v>
      </c>
      <c r="EC78" s="10">
        <v>21</v>
      </c>
      <c r="ED78" s="10">
        <v>8</v>
      </c>
      <c r="EE78" s="10">
        <v>1</v>
      </c>
      <c r="EF78" s="10">
        <v>0</v>
      </c>
      <c r="EG78" s="10">
        <v>24</v>
      </c>
      <c r="EH78" s="10">
        <v>24</v>
      </c>
      <c r="EI78" s="10">
        <v>0</v>
      </c>
      <c r="EJ78" s="10">
        <v>0</v>
      </c>
      <c r="EK78" s="10">
        <v>0</v>
      </c>
      <c r="EL78" s="10">
        <v>0</v>
      </c>
      <c r="EM78" s="10">
        <v>3</v>
      </c>
      <c r="EN78" s="10">
        <v>1535</v>
      </c>
      <c r="EO78" s="10">
        <v>2</v>
      </c>
      <c r="EP78" s="10">
        <v>948</v>
      </c>
      <c r="EQ78" s="10">
        <v>2</v>
      </c>
      <c r="ER78" s="10">
        <v>3250</v>
      </c>
      <c r="ES78" s="10">
        <v>0</v>
      </c>
      <c r="ET78" s="10">
        <v>0</v>
      </c>
      <c r="EU78" s="10">
        <v>0</v>
      </c>
      <c r="EV78" s="10">
        <v>0</v>
      </c>
      <c r="EW78" s="10">
        <v>1</v>
      </c>
      <c r="EX78" s="10">
        <v>410</v>
      </c>
      <c r="EY78" s="10">
        <v>1</v>
      </c>
      <c r="EZ78" s="10">
        <v>600</v>
      </c>
      <c r="FA78" s="10">
        <v>0</v>
      </c>
      <c r="FB78" s="10">
        <v>0</v>
      </c>
      <c r="FC78" s="10">
        <v>2</v>
      </c>
      <c r="FD78" s="10">
        <v>880</v>
      </c>
      <c r="FE78" s="10">
        <v>0</v>
      </c>
      <c r="FF78" s="10">
        <v>0</v>
      </c>
      <c r="FG78" s="10">
        <v>448</v>
      </c>
      <c r="FH78" s="10">
        <v>206760</v>
      </c>
      <c r="FI78" s="10">
        <v>0</v>
      </c>
      <c r="FJ78" s="10">
        <v>0</v>
      </c>
      <c r="FK78" s="10">
        <v>3</v>
      </c>
      <c r="FL78" s="10">
        <v>5383</v>
      </c>
      <c r="FM78" s="10">
        <v>4</v>
      </c>
      <c r="FN78" s="10">
        <v>2065</v>
      </c>
      <c r="FO78" s="10">
        <v>1</v>
      </c>
      <c r="FP78" s="10">
        <v>1</v>
      </c>
      <c r="FQ78" s="13">
        <v>40266.483773148146</v>
      </c>
      <c r="FR78" s="10">
        <v>0</v>
      </c>
    </row>
    <row r="79" spans="1:174" x14ac:dyDescent="0.2">
      <c r="A79" s="13" t="s">
        <v>1117</v>
      </c>
      <c r="B79" s="10">
        <v>55</v>
      </c>
      <c r="C79" s="10" t="s">
        <v>786</v>
      </c>
      <c r="D79" s="10" t="str">
        <f>VLOOKUP(Tabulka_Dotaz_z_MySQLDivadla_17[[#This Row],[Kraj]],Tabulka_Dotaz_z_SQL3[],3,TRUE)</f>
        <v>Pardubický kraj</v>
      </c>
      <c r="E79" s="10" t="str">
        <f>VLOOKUP(Tabulka_Dotaz_z_MySQLDivadla_17[[#This Row],[StatID]],Tabulka_Dotaz_z_SqlDivadla[],7,FALSE)</f>
        <v>22</v>
      </c>
      <c r="F79" s="10" t="str">
        <f>VLOOKUP(Tabulka_Dotaz_z_MySQLDivadla_17[[#This Row],[kodZriz]],Tabulka_Dotaz_z_SQL[],8,TRUE)</f>
        <v>stati</v>
      </c>
      <c r="G79" s="10" t="s">
        <v>820</v>
      </c>
      <c r="H79" s="10">
        <v>4</v>
      </c>
      <c r="I79" s="10">
        <v>0</v>
      </c>
      <c r="J79" s="10" t="s">
        <v>201</v>
      </c>
      <c r="K79" s="10">
        <v>200</v>
      </c>
      <c r="L79" s="10" t="s">
        <v>202</v>
      </c>
      <c r="M79" s="10">
        <v>70</v>
      </c>
      <c r="N79" s="10" t="s">
        <v>203</v>
      </c>
      <c r="O79" s="10">
        <v>180</v>
      </c>
      <c r="P79" s="10" t="s">
        <v>204</v>
      </c>
      <c r="Q79" s="10">
        <v>230</v>
      </c>
      <c r="R79" s="10">
        <v>3</v>
      </c>
      <c r="S79" s="10">
        <v>3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1</v>
      </c>
      <c r="AB79" s="10" t="str">
        <f>IF(Tabulka_Dotaz_z_MySQLDivadla_17[[#This Row],[f0115_1]]=1,"ANO","NE")</f>
        <v>ANO</v>
      </c>
      <c r="AC79" s="10">
        <v>28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9</v>
      </c>
      <c r="AK79" s="10">
        <v>37</v>
      </c>
      <c r="AL79" s="10">
        <v>360</v>
      </c>
      <c r="AM79" s="10">
        <v>25</v>
      </c>
      <c r="AN79" s="10">
        <v>0</v>
      </c>
      <c r="AO79" s="10">
        <v>15.2</v>
      </c>
      <c r="AP79" s="10">
        <v>0</v>
      </c>
      <c r="AQ79" s="10">
        <v>11</v>
      </c>
      <c r="AR79" s="10">
        <v>0</v>
      </c>
      <c r="AS79" s="10">
        <v>88.2</v>
      </c>
      <c r="AT79" s="10">
        <v>360</v>
      </c>
      <c r="AU79" s="10">
        <v>61</v>
      </c>
      <c r="AV79" s="10">
        <v>17</v>
      </c>
      <c r="AW79" s="10">
        <v>412</v>
      </c>
      <c r="AX79" s="10">
        <v>377</v>
      </c>
      <c r="AY79" s="10">
        <v>3</v>
      </c>
      <c r="AZ79" s="10">
        <v>98</v>
      </c>
      <c r="BA79" s="10">
        <v>98</v>
      </c>
      <c r="BB79" s="10">
        <v>7</v>
      </c>
      <c r="BC79" s="10">
        <v>1</v>
      </c>
      <c r="BD79" s="10">
        <v>1</v>
      </c>
      <c r="BE79" s="10">
        <v>22</v>
      </c>
      <c r="BF79" s="10">
        <v>17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1</v>
      </c>
      <c r="BT79" s="10">
        <v>0</v>
      </c>
      <c r="BU79" s="10">
        <v>15</v>
      </c>
      <c r="BV79" s="10">
        <v>15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8</v>
      </c>
      <c r="CO79" s="10">
        <v>8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0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0</v>
      </c>
      <c r="DB79" s="10">
        <v>0</v>
      </c>
      <c r="DC79" s="10">
        <v>0</v>
      </c>
      <c r="DD79" s="10">
        <v>96</v>
      </c>
      <c r="DE79" s="10">
        <v>96</v>
      </c>
      <c r="DF79" s="10">
        <v>31</v>
      </c>
      <c r="DG79" s="10">
        <v>6</v>
      </c>
      <c r="DH79" s="10">
        <v>6</v>
      </c>
      <c r="DI79" s="10">
        <v>7</v>
      </c>
      <c r="DJ79" s="10">
        <v>6</v>
      </c>
      <c r="DK79" s="10">
        <v>3</v>
      </c>
      <c r="DL79" s="10">
        <v>7</v>
      </c>
      <c r="DM79" s="10">
        <v>7</v>
      </c>
      <c r="DN79" s="10">
        <v>2</v>
      </c>
      <c r="DO79" s="10">
        <v>11</v>
      </c>
      <c r="DP79" s="10">
        <v>0</v>
      </c>
      <c r="DQ79" s="10">
        <v>26</v>
      </c>
      <c r="DR79" s="10">
        <v>25</v>
      </c>
      <c r="DS79" s="10">
        <v>0</v>
      </c>
      <c r="DT79" s="10">
        <v>14</v>
      </c>
      <c r="DU79" s="10">
        <v>14</v>
      </c>
      <c r="DV79" s="10">
        <v>0</v>
      </c>
      <c r="DW79" s="10">
        <v>80</v>
      </c>
      <c r="DX79" s="10">
        <v>24</v>
      </c>
      <c r="DY79" s="10">
        <v>482</v>
      </c>
      <c r="DZ79" s="10">
        <v>440</v>
      </c>
      <c r="EA79" s="10">
        <v>6</v>
      </c>
      <c r="EB79" s="10">
        <v>223</v>
      </c>
      <c r="EC79" s="10">
        <v>223</v>
      </c>
      <c r="ED79" s="10">
        <v>40</v>
      </c>
      <c r="EE79" s="10">
        <v>3</v>
      </c>
      <c r="EF79" s="10">
        <v>1</v>
      </c>
      <c r="EG79" s="10">
        <v>12</v>
      </c>
      <c r="EH79" s="10">
        <v>12</v>
      </c>
      <c r="EI79" s="10">
        <v>0</v>
      </c>
      <c r="EJ79" s="10">
        <v>27</v>
      </c>
      <c r="EK79" s="10">
        <v>27</v>
      </c>
      <c r="EL79" s="10">
        <v>0</v>
      </c>
      <c r="EM79" s="10">
        <v>16</v>
      </c>
      <c r="EN79" s="10">
        <v>3040</v>
      </c>
      <c r="EO79" s="10">
        <v>0</v>
      </c>
      <c r="EP79" s="10">
        <v>0</v>
      </c>
      <c r="EQ79" s="10">
        <v>4</v>
      </c>
      <c r="ER79" s="10">
        <v>960</v>
      </c>
      <c r="ES79" s="10">
        <v>1</v>
      </c>
      <c r="ET79" s="10">
        <v>160</v>
      </c>
      <c r="EU79" s="10">
        <v>0</v>
      </c>
      <c r="EV79" s="10">
        <v>0</v>
      </c>
      <c r="EW79" s="10">
        <v>1</v>
      </c>
      <c r="EX79" s="10">
        <v>160</v>
      </c>
      <c r="EY79" s="10">
        <v>0</v>
      </c>
      <c r="EZ79" s="10">
        <v>0</v>
      </c>
      <c r="FA79" s="10">
        <v>4</v>
      </c>
      <c r="FB79" s="10">
        <v>870</v>
      </c>
      <c r="FC79" s="10">
        <v>0</v>
      </c>
      <c r="FD79" s="10">
        <v>0</v>
      </c>
      <c r="FE79" s="10">
        <v>0</v>
      </c>
      <c r="FF79" s="10">
        <v>0</v>
      </c>
      <c r="FG79" s="10">
        <v>448</v>
      </c>
      <c r="FH79" s="10">
        <v>43658</v>
      </c>
      <c r="FI79" s="10">
        <v>4</v>
      </c>
      <c r="FJ79" s="10">
        <v>1049</v>
      </c>
      <c r="FK79" s="10">
        <v>1</v>
      </c>
      <c r="FL79" s="10">
        <v>100</v>
      </c>
      <c r="FM79" s="10">
        <v>3</v>
      </c>
      <c r="FN79" s="10">
        <v>400</v>
      </c>
      <c r="FO79" s="10">
        <v>1</v>
      </c>
      <c r="FP79" s="10">
        <v>1</v>
      </c>
      <c r="FQ79" s="13">
        <v>40217.465613425928</v>
      </c>
      <c r="FR79" s="10">
        <v>0</v>
      </c>
    </row>
    <row r="80" spans="1:174" x14ac:dyDescent="0.2">
      <c r="A80" s="13" t="s">
        <v>1177</v>
      </c>
      <c r="B80" s="10">
        <v>119</v>
      </c>
      <c r="C80" s="10" t="s">
        <v>786</v>
      </c>
      <c r="D80" s="10" t="str">
        <f>VLOOKUP(Tabulka_Dotaz_z_MySQLDivadla_17[[#This Row],[Kraj]],Tabulka_Dotaz_z_SQL3[],3,TRUE)</f>
        <v>Pardubický kraj</v>
      </c>
      <c r="E80" s="10" t="str">
        <f>VLOOKUP(Tabulka_Dotaz_z_MySQLDivadla_17[[#This Row],[StatID]],Tabulka_Dotaz_z_SqlDivadla[],7,FALSE)</f>
        <v>22</v>
      </c>
      <c r="F80" s="10" t="str">
        <f>VLOOKUP(Tabulka_Dotaz_z_MySQLDivadla_17[[#This Row],[kodZriz]],Tabulka_Dotaz_z_SQL[],8,TRUE)</f>
        <v>stati</v>
      </c>
      <c r="G80" s="10" t="s">
        <v>820</v>
      </c>
      <c r="H80" s="10">
        <v>3</v>
      </c>
      <c r="I80" s="10">
        <v>0</v>
      </c>
      <c r="J80" s="10" t="s">
        <v>195</v>
      </c>
      <c r="K80" s="10">
        <v>225</v>
      </c>
      <c r="L80" s="10" t="s">
        <v>199</v>
      </c>
      <c r="M80" s="10">
        <v>80</v>
      </c>
      <c r="N80" s="10" t="s">
        <v>208</v>
      </c>
      <c r="O80" s="10">
        <v>110</v>
      </c>
      <c r="P80" s="10" t="s">
        <v>163</v>
      </c>
      <c r="Q80" s="10">
        <v>0</v>
      </c>
      <c r="R80" s="10">
        <v>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1</v>
      </c>
      <c r="Z80" s="10">
        <v>0</v>
      </c>
      <c r="AA80" s="10">
        <v>0</v>
      </c>
      <c r="AB80" s="10" t="str">
        <f>IF(Tabulka_Dotaz_z_MySQLDivadla_17[[#This Row],[f0115_1]]=1,"ANO","NE")</f>
        <v>NE</v>
      </c>
      <c r="AC80" s="10">
        <v>15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2</v>
      </c>
      <c r="AK80" s="10">
        <v>17</v>
      </c>
      <c r="AL80" s="10">
        <v>26</v>
      </c>
      <c r="AM80" s="10">
        <v>14</v>
      </c>
      <c r="AN80" s="10">
        <v>0</v>
      </c>
      <c r="AO80" s="10">
        <v>8</v>
      </c>
      <c r="AP80" s="10">
        <v>0</v>
      </c>
      <c r="AQ80" s="10">
        <v>7</v>
      </c>
      <c r="AR80" s="10">
        <v>0</v>
      </c>
      <c r="AS80" s="10">
        <v>46</v>
      </c>
      <c r="AT80" s="10">
        <v>26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7</v>
      </c>
      <c r="BA80" s="10">
        <v>7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27</v>
      </c>
      <c r="CR80" s="10">
        <v>4</v>
      </c>
      <c r="CS80" s="10">
        <v>392</v>
      </c>
      <c r="CT80" s="10">
        <v>357</v>
      </c>
      <c r="CU80" s="10">
        <v>1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27</v>
      </c>
      <c r="DX80" s="10">
        <v>4</v>
      </c>
      <c r="DY80" s="10">
        <v>392</v>
      </c>
      <c r="DZ80" s="10">
        <v>357</v>
      </c>
      <c r="EA80" s="10">
        <v>1</v>
      </c>
      <c r="EB80" s="10">
        <v>7</v>
      </c>
      <c r="EC80" s="10">
        <v>7</v>
      </c>
      <c r="ED80" s="10">
        <v>0</v>
      </c>
      <c r="EE80" s="10">
        <v>27</v>
      </c>
      <c r="EF80" s="10">
        <v>4</v>
      </c>
      <c r="EG80" s="10">
        <v>392</v>
      </c>
      <c r="EH80" s="10">
        <v>357</v>
      </c>
      <c r="EI80" s="10">
        <v>1</v>
      </c>
      <c r="EJ80" s="10">
        <v>7</v>
      </c>
      <c r="EK80" s="10">
        <v>7</v>
      </c>
      <c r="EL80" s="10">
        <v>0</v>
      </c>
      <c r="EM80" s="10">
        <v>1</v>
      </c>
      <c r="EN80" s="10">
        <v>225</v>
      </c>
      <c r="EO80" s="10">
        <v>0</v>
      </c>
      <c r="EP80" s="10">
        <v>0</v>
      </c>
      <c r="EQ80" s="10">
        <v>4</v>
      </c>
      <c r="ER80" s="10">
        <v>900</v>
      </c>
      <c r="ES80" s="10">
        <v>0</v>
      </c>
      <c r="ET80" s="10">
        <v>0</v>
      </c>
      <c r="EU80" s="10">
        <v>0</v>
      </c>
      <c r="EV80" s="10">
        <v>0</v>
      </c>
      <c r="EW80" s="10">
        <v>0</v>
      </c>
      <c r="EX80" s="10">
        <v>0</v>
      </c>
      <c r="EY80" s="10">
        <v>0</v>
      </c>
      <c r="EZ80" s="10">
        <v>0</v>
      </c>
      <c r="FA80" s="10">
        <v>0</v>
      </c>
      <c r="FB80" s="10">
        <v>0</v>
      </c>
      <c r="FC80" s="10">
        <v>0</v>
      </c>
      <c r="FD80" s="10">
        <v>0</v>
      </c>
      <c r="FE80" s="10">
        <v>0</v>
      </c>
      <c r="FF80" s="10">
        <v>0</v>
      </c>
      <c r="FG80" s="10">
        <v>358</v>
      </c>
      <c r="FH80" s="10">
        <v>65403</v>
      </c>
      <c r="FI80" s="10">
        <v>23</v>
      </c>
      <c r="FJ80" s="10">
        <v>5175</v>
      </c>
      <c r="FK80" s="10">
        <v>0</v>
      </c>
      <c r="FL80" s="10">
        <v>0</v>
      </c>
      <c r="FM80" s="10">
        <v>6</v>
      </c>
      <c r="FN80" s="10">
        <v>1350</v>
      </c>
      <c r="FO80" s="10">
        <v>1</v>
      </c>
      <c r="FP80" s="10">
        <v>1</v>
      </c>
      <c r="FQ80" s="13">
        <v>40267.433055555557</v>
      </c>
      <c r="FR80" s="10">
        <v>0</v>
      </c>
    </row>
    <row r="81" spans="1:174" x14ac:dyDescent="0.2">
      <c r="A81" s="13" t="s">
        <v>1238</v>
      </c>
      <c r="B81" s="10">
        <v>180</v>
      </c>
      <c r="C81" s="10" t="s">
        <v>786</v>
      </c>
      <c r="D81" s="10" t="str">
        <f>VLOOKUP(Tabulka_Dotaz_z_MySQLDivadla_17[[#This Row],[Kraj]],Tabulka_Dotaz_z_SQL3[],3,TRUE)</f>
        <v>Pardubický kraj</v>
      </c>
      <c r="E81" s="10" t="str">
        <f>VLOOKUP(Tabulka_Dotaz_z_MySQLDivadla_17[[#This Row],[StatID]],Tabulka_Dotaz_z_SqlDivadla[],7,FALSE)</f>
        <v>02</v>
      </c>
      <c r="F81" s="10" t="str">
        <f>VLOOKUP(Tabulka_Dotaz_z_MySQLDivadla_17[[#This Row],[kodZriz]],Tabulka_Dotaz_z_SQL[],8,TRUE)</f>
        <v>stati</v>
      </c>
      <c r="G81" s="10" t="s">
        <v>896</v>
      </c>
      <c r="H81" s="10">
        <v>1</v>
      </c>
      <c r="I81" s="10">
        <v>0</v>
      </c>
      <c r="J81" s="10" t="s">
        <v>275</v>
      </c>
      <c r="K81" s="10">
        <v>144</v>
      </c>
      <c r="L81" s="10" t="s">
        <v>163</v>
      </c>
      <c r="M81" s="10">
        <v>0</v>
      </c>
      <c r="N81" s="10" t="s">
        <v>163</v>
      </c>
      <c r="O81" s="10">
        <v>0</v>
      </c>
      <c r="P81" s="10" t="s">
        <v>163</v>
      </c>
      <c r="Q81" s="10">
        <v>0</v>
      </c>
      <c r="R81" s="10">
        <v>4</v>
      </c>
      <c r="S81" s="10">
        <v>1</v>
      </c>
      <c r="T81" s="10">
        <v>0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2</v>
      </c>
      <c r="AA81" s="10">
        <v>0</v>
      </c>
      <c r="AB81" s="10" t="str">
        <f>IF(Tabulka_Dotaz_z_MySQLDivadla_17[[#This Row],[f0115_1]]=1,"ANO","NE")</f>
        <v>NE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8</v>
      </c>
      <c r="AN81" s="10">
        <v>0</v>
      </c>
      <c r="AO81" s="10">
        <v>2</v>
      </c>
      <c r="AP81" s="10">
        <v>0</v>
      </c>
      <c r="AQ81" s="10">
        <v>2</v>
      </c>
      <c r="AR81" s="10">
        <v>0</v>
      </c>
      <c r="AS81" s="10">
        <v>12</v>
      </c>
      <c r="AT81" s="10">
        <v>0</v>
      </c>
      <c r="AU81" s="10">
        <v>9</v>
      </c>
      <c r="AV81" s="10">
        <v>4</v>
      </c>
      <c r="AW81" s="10">
        <v>54</v>
      </c>
      <c r="AX81" s="10">
        <v>52</v>
      </c>
      <c r="AY81" s="10">
        <v>0</v>
      </c>
      <c r="AZ81" s="10">
        <v>3</v>
      </c>
      <c r="BA81" s="10">
        <v>3</v>
      </c>
      <c r="BB81" s="10">
        <v>3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3</v>
      </c>
      <c r="BT81" s="10">
        <v>2</v>
      </c>
      <c r="BU81" s="10">
        <v>26</v>
      </c>
      <c r="BV81" s="10">
        <v>25</v>
      </c>
      <c r="BW81" s="10">
        <v>1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1</v>
      </c>
      <c r="CJ81" s="10">
        <v>1</v>
      </c>
      <c r="CK81" s="10">
        <v>8</v>
      </c>
      <c r="CL81" s="10">
        <v>6</v>
      </c>
      <c r="CM81" s="10">
        <v>1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0</v>
      </c>
      <c r="DO81" s="10">
        <v>1</v>
      </c>
      <c r="DP81" s="10">
        <v>0</v>
      </c>
      <c r="DQ81" s="10">
        <v>10</v>
      </c>
      <c r="DR81" s="10">
        <v>6</v>
      </c>
      <c r="DS81" s="10">
        <v>2</v>
      </c>
      <c r="DT81" s="10">
        <v>0</v>
      </c>
      <c r="DU81" s="10">
        <v>0</v>
      </c>
      <c r="DV81" s="10">
        <v>0</v>
      </c>
      <c r="DW81" s="10">
        <v>14</v>
      </c>
      <c r="DX81" s="10">
        <v>7</v>
      </c>
      <c r="DY81" s="10">
        <v>98</v>
      </c>
      <c r="DZ81" s="10">
        <v>89</v>
      </c>
      <c r="EA81" s="10">
        <v>4</v>
      </c>
      <c r="EB81" s="10">
        <v>3</v>
      </c>
      <c r="EC81" s="10">
        <v>3</v>
      </c>
      <c r="ED81" s="10">
        <v>3</v>
      </c>
      <c r="EE81" s="10">
        <v>0</v>
      </c>
      <c r="EF81" s="10">
        <v>0</v>
      </c>
      <c r="EG81" s="10">
        <v>0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9</v>
      </c>
      <c r="EN81" s="10">
        <v>826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89</v>
      </c>
      <c r="FH81" s="10">
        <v>13104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1</v>
      </c>
      <c r="FP81" s="10">
        <v>1</v>
      </c>
      <c r="FQ81" s="13">
        <v>40284.448414351849</v>
      </c>
      <c r="FR81" s="10">
        <v>0</v>
      </c>
    </row>
    <row r="82" spans="1:174" x14ac:dyDescent="0.2">
      <c r="A82" s="13" t="s">
        <v>1118</v>
      </c>
      <c r="B82" s="10">
        <v>56</v>
      </c>
      <c r="C82" s="10" t="s">
        <v>786</v>
      </c>
      <c r="D82" s="10" t="str">
        <f>VLOOKUP(Tabulka_Dotaz_z_MySQLDivadla_17[[#This Row],[Kraj]],Tabulka_Dotaz_z_SQL3[],3,TRUE)</f>
        <v>Pardubický kraj</v>
      </c>
      <c r="E82" s="10" t="str">
        <f>VLOOKUP(Tabulka_Dotaz_z_MySQLDivadla_17[[#This Row],[StatID]],Tabulka_Dotaz_z_SqlDivadla[],7,FALSE)</f>
        <v>60</v>
      </c>
      <c r="F82" s="10" t="str">
        <f>VLOOKUP(Tabulka_Dotaz_z_MySQLDivadla_17[[#This Row],[kodZriz]],Tabulka_Dotaz_z_SQL[],8,TRUE)</f>
        <v>podnk</v>
      </c>
      <c r="G82" s="10" t="s">
        <v>821</v>
      </c>
      <c r="H82" s="10">
        <v>0</v>
      </c>
      <c r="I82" s="10">
        <v>0</v>
      </c>
      <c r="J82" s="10" t="s">
        <v>163</v>
      </c>
      <c r="K82" s="10">
        <v>0</v>
      </c>
      <c r="L82" s="10" t="s">
        <v>163</v>
      </c>
      <c r="M82" s="10">
        <v>0</v>
      </c>
      <c r="N82" s="10" t="s">
        <v>163</v>
      </c>
      <c r="O82" s="10">
        <v>0</v>
      </c>
      <c r="P82" s="10" t="s">
        <v>163</v>
      </c>
      <c r="Q82" s="10">
        <v>0</v>
      </c>
      <c r="R82" s="10">
        <v>1</v>
      </c>
      <c r="S82" s="10">
        <v>1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</v>
      </c>
      <c r="AB82" s="10" t="str">
        <f>IF(Tabulka_Dotaz_z_MySQLDivadla_17[[#This Row],[f0115_1]]=1,"ANO","NE")</f>
        <v>ANO</v>
      </c>
      <c r="AC82" s="10">
        <v>1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1</v>
      </c>
      <c r="AL82" s="10">
        <v>18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3</v>
      </c>
      <c r="AS82" s="10">
        <v>1</v>
      </c>
      <c r="AT82" s="10">
        <v>21</v>
      </c>
      <c r="AU82" s="10">
        <v>4</v>
      </c>
      <c r="AV82" s="10">
        <v>0</v>
      </c>
      <c r="AW82" s="10">
        <v>111</v>
      </c>
      <c r="AX82" s="10">
        <v>0</v>
      </c>
      <c r="AY82" s="10">
        <v>40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4</v>
      </c>
      <c r="DX82" s="10">
        <v>0</v>
      </c>
      <c r="DY82" s="10">
        <v>111</v>
      </c>
      <c r="DZ82" s="10">
        <v>0</v>
      </c>
      <c r="EA82" s="10">
        <v>40</v>
      </c>
      <c r="EB82" s="10">
        <v>0</v>
      </c>
      <c r="EC82" s="10">
        <v>0</v>
      </c>
      <c r="ED82" s="10">
        <v>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3</v>
      </c>
      <c r="EN82" s="10">
        <v>1050</v>
      </c>
      <c r="EO82" s="10">
        <v>6</v>
      </c>
      <c r="EP82" s="10">
        <v>480</v>
      </c>
      <c r="EQ82" s="10">
        <v>3</v>
      </c>
      <c r="ER82" s="10">
        <v>290</v>
      </c>
      <c r="ES82" s="10">
        <v>3</v>
      </c>
      <c r="ET82" s="10">
        <v>275</v>
      </c>
      <c r="EU82" s="10">
        <v>4</v>
      </c>
      <c r="EV82" s="10">
        <v>1020</v>
      </c>
      <c r="EW82" s="10">
        <v>7</v>
      </c>
      <c r="EX82" s="10">
        <v>1045</v>
      </c>
      <c r="EY82" s="10">
        <v>9</v>
      </c>
      <c r="EZ82" s="10">
        <v>1230</v>
      </c>
      <c r="FA82" s="10">
        <v>6</v>
      </c>
      <c r="FB82" s="10">
        <v>756</v>
      </c>
      <c r="FC82" s="10">
        <v>10</v>
      </c>
      <c r="FD82" s="10">
        <v>2030</v>
      </c>
      <c r="FE82" s="10">
        <v>9</v>
      </c>
      <c r="FF82" s="10">
        <v>890</v>
      </c>
      <c r="FG82" s="10">
        <v>8</v>
      </c>
      <c r="FH82" s="10">
        <v>792</v>
      </c>
      <c r="FI82" s="10">
        <v>13</v>
      </c>
      <c r="FJ82" s="10">
        <v>1520</v>
      </c>
      <c r="FK82" s="10">
        <v>12</v>
      </c>
      <c r="FL82" s="10">
        <v>1570</v>
      </c>
      <c r="FM82" s="10">
        <v>18</v>
      </c>
      <c r="FN82" s="10">
        <v>1630</v>
      </c>
      <c r="FO82" s="10">
        <v>1</v>
      </c>
      <c r="FP82" s="10">
        <v>1</v>
      </c>
      <c r="FQ82" s="13">
        <v>40266.49359953704</v>
      </c>
      <c r="FR82" s="10">
        <v>0</v>
      </c>
    </row>
    <row r="83" spans="1:174" x14ac:dyDescent="0.2">
      <c r="A83" s="13" t="s">
        <v>1179</v>
      </c>
      <c r="B83" s="10">
        <v>121</v>
      </c>
      <c r="C83" s="10" t="s">
        <v>786</v>
      </c>
      <c r="D83" s="10" t="str">
        <f>VLOOKUP(Tabulka_Dotaz_z_MySQLDivadla_17[[#This Row],[Kraj]],Tabulka_Dotaz_z_SQL3[],3,TRUE)</f>
        <v>Pardubický kraj</v>
      </c>
      <c r="E83" s="10" t="str">
        <f>VLOOKUP(Tabulka_Dotaz_z_MySQLDivadla_17[[#This Row],[StatID]],Tabulka_Dotaz_z_SqlDivadla[],7,FALSE)</f>
        <v>71</v>
      </c>
      <c r="F83" s="10" t="str">
        <f>VLOOKUP(Tabulka_Dotaz_z_MySQLDivadla_17[[#This Row],[kodZriz]],Tabulka_Dotaz_z_SQL[],8,TRUE)</f>
        <v>crkve</v>
      </c>
      <c r="G83" s="10" t="s">
        <v>820</v>
      </c>
      <c r="H83" s="10">
        <v>2</v>
      </c>
      <c r="I83" s="10">
        <v>1</v>
      </c>
      <c r="J83" s="10" t="s">
        <v>240</v>
      </c>
      <c r="K83" s="10">
        <v>122</v>
      </c>
      <c r="L83" s="10" t="s">
        <v>163</v>
      </c>
      <c r="M83" s="10">
        <v>0</v>
      </c>
      <c r="N83" s="10" t="s">
        <v>163</v>
      </c>
      <c r="O83" s="10">
        <v>0</v>
      </c>
      <c r="P83" s="10" t="s">
        <v>163</v>
      </c>
      <c r="Q83" s="10">
        <v>0</v>
      </c>
      <c r="R83" s="10">
        <v>1</v>
      </c>
      <c r="S83" s="10">
        <v>1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0" t="str">
        <f>IF(Tabulka_Dotaz_z_MySQLDivadla_17[[#This Row],[f0115_1]]=1,"ANO","NE")</f>
        <v>ANO</v>
      </c>
      <c r="AC83" s="10">
        <v>3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3</v>
      </c>
      <c r="AL83" s="10">
        <v>22</v>
      </c>
      <c r="AM83" s="10">
        <v>7</v>
      </c>
      <c r="AN83" s="10">
        <v>0</v>
      </c>
      <c r="AO83" s="10">
        <v>3</v>
      </c>
      <c r="AP83" s="10">
        <v>0</v>
      </c>
      <c r="AQ83" s="10">
        <v>0</v>
      </c>
      <c r="AR83" s="10">
        <v>0</v>
      </c>
      <c r="AS83" s="10">
        <v>13</v>
      </c>
      <c r="AT83" s="10">
        <v>22</v>
      </c>
      <c r="AU83" s="10">
        <v>13</v>
      </c>
      <c r="AV83" s="10">
        <v>5</v>
      </c>
      <c r="AW83" s="10">
        <v>286</v>
      </c>
      <c r="AX83" s="10">
        <v>208</v>
      </c>
      <c r="AY83" s="10">
        <v>0</v>
      </c>
      <c r="AZ83" s="10">
        <v>28</v>
      </c>
      <c r="BA83" s="10">
        <v>15</v>
      </c>
      <c r="BB83" s="10">
        <v>13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3</v>
      </c>
      <c r="BI83" s="10">
        <v>3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1</v>
      </c>
      <c r="CJ83" s="10">
        <v>0</v>
      </c>
      <c r="CK83" s="10">
        <v>5</v>
      </c>
      <c r="CL83" s="10">
        <v>5</v>
      </c>
      <c r="CM83" s="10">
        <v>0</v>
      </c>
      <c r="CN83" s="10">
        <v>2</v>
      </c>
      <c r="CO83" s="10">
        <v>2</v>
      </c>
      <c r="CP83" s="10">
        <v>0</v>
      </c>
      <c r="CQ83" s="10">
        <v>1</v>
      </c>
      <c r="CR83" s="10">
        <v>0</v>
      </c>
      <c r="CS83" s="10">
        <v>26</v>
      </c>
      <c r="CT83" s="10">
        <v>20</v>
      </c>
      <c r="CU83" s="10">
        <v>0</v>
      </c>
      <c r="CV83" s="10">
        <v>0</v>
      </c>
      <c r="CW83" s="10">
        <v>0</v>
      </c>
      <c r="CX83" s="10">
        <v>0</v>
      </c>
      <c r="CY83" s="10">
        <v>2</v>
      </c>
      <c r="CZ83" s="10">
        <v>2</v>
      </c>
      <c r="DA83" s="10">
        <v>2</v>
      </c>
      <c r="DB83" s="10">
        <v>2</v>
      </c>
      <c r="DC83" s="10">
        <v>0</v>
      </c>
      <c r="DD83" s="10">
        <v>3</v>
      </c>
      <c r="DE83" s="10">
        <v>3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0</v>
      </c>
      <c r="DO83" s="10">
        <v>10</v>
      </c>
      <c r="DP83" s="10">
        <v>4</v>
      </c>
      <c r="DQ83" s="10">
        <v>4</v>
      </c>
      <c r="DR83" s="10">
        <v>4</v>
      </c>
      <c r="DS83" s="10">
        <v>0</v>
      </c>
      <c r="DT83" s="10">
        <v>1</v>
      </c>
      <c r="DU83" s="10">
        <v>1</v>
      </c>
      <c r="DV83" s="10">
        <v>0</v>
      </c>
      <c r="DW83" s="10">
        <v>27</v>
      </c>
      <c r="DX83" s="10">
        <v>11</v>
      </c>
      <c r="DY83" s="10">
        <v>323</v>
      </c>
      <c r="DZ83" s="10">
        <v>239</v>
      </c>
      <c r="EA83" s="10">
        <v>0</v>
      </c>
      <c r="EB83" s="10">
        <v>37</v>
      </c>
      <c r="EC83" s="10">
        <v>24</v>
      </c>
      <c r="ED83" s="10">
        <v>13</v>
      </c>
      <c r="EE83" s="10">
        <v>27</v>
      </c>
      <c r="EF83" s="10">
        <v>11</v>
      </c>
      <c r="EG83" s="10">
        <v>321</v>
      </c>
      <c r="EH83" s="10">
        <v>237</v>
      </c>
      <c r="EI83" s="10">
        <v>0</v>
      </c>
      <c r="EJ83" s="10">
        <v>37</v>
      </c>
      <c r="EK83" s="10">
        <v>24</v>
      </c>
      <c r="EL83" s="10">
        <v>13</v>
      </c>
      <c r="EM83" s="10">
        <v>4</v>
      </c>
      <c r="EN83" s="10">
        <v>1000</v>
      </c>
      <c r="EO83" s="10">
        <v>15</v>
      </c>
      <c r="EP83" s="10">
        <v>4800</v>
      </c>
      <c r="EQ83" s="10">
        <v>4</v>
      </c>
      <c r="ER83" s="10">
        <v>2450</v>
      </c>
      <c r="ES83" s="10">
        <v>0</v>
      </c>
      <c r="ET83" s="10">
        <v>0</v>
      </c>
      <c r="EU83" s="10">
        <v>0</v>
      </c>
      <c r="EV83" s="10">
        <v>0</v>
      </c>
      <c r="EW83" s="10">
        <v>0</v>
      </c>
      <c r="EX83" s="10">
        <v>0</v>
      </c>
      <c r="EY83" s="10">
        <v>8</v>
      </c>
      <c r="EZ83" s="10">
        <v>2910</v>
      </c>
      <c r="FA83" s="10">
        <v>0</v>
      </c>
      <c r="FB83" s="10">
        <v>0</v>
      </c>
      <c r="FC83" s="10">
        <v>10</v>
      </c>
      <c r="FD83" s="10">
        <v>3060</v>
      </c>
      <c r="FE83" s="10">
        <v>6</v>
      </c>
      <c r="FF83" s="10">
        <v>1500</v>
      </c>
      <c r="FG83" s="10">
        <v>263</v>
      </c>
      <c r="FH83" s="10">
        <v>35583</v>
      </c>
      <c r="FI83" s="10">
        <v>5</v>
      </c>
      <c r="FJ83" s="10">
        <v>1560</v>
      </c>
      <c r="FK83" s="10">
        <v>0</v>
      </c>
      <c r="FL83" s="10">
        <v>0</v>
      </c>
      <c r="FM83" s="10">
        <v>8</v>
      </c>
      <c r="FN83" s="10">
        <v>2680</v>
      </c>
      <c r="FO83" s="10">
        <v>1</v>
      </c>
      <c r="FP83" s="10">
        <v>1</v>
      </c>
      <c r="FQ83" s="13">
        <v>40267.459652777776</v>
      </c>
      <c r="FR83" s="10">
        <v>0</v>
      </c>
    </row>
    <row r="84" spans="1:174" x14ac:dyDescent="0.2">
      <c r="A84" s="13" t="s">
        <v>1218</v>
      </c>
      <c r="B84" s="10">
        <v>160</v>
      </c>
      <c r="C84" s="10" t="s">
        <v>786</v>
      </c>
      <c r="D84" s="10" t="str">
        <f>VLOOKUP(Tabulka_Dotaz_z_MySQLDivadla_17[[#This Row],[Kraj]],Tabulka_Dotaz_z_SQL3[],3,TRUE)</f>
        <v>Pardubický kraj</v>
      </c>
      <c r="E84" s="10" t="str">
        <f>VLOOKUP(Tabulka_Dotaz_z_MySQLDivadla_17[[#This Row],[StatID]],Tabulka_Dotaz_z_SqlDivadla[],7,FALSE)</f>
        <v>70</v>
      </c>
      <c r="F84" s="10" t="str">
        <f>VLOOKUP(Tabulka_Dotaz_z_MySQLDivadla_17[[#This Row],[kodZriz]],Tabulka_Dotaz_z_SQL[],8,TRUE)</f>
        <v>crkve</v>
      </c>
      <c r="G84" s="10" t="s">
        <v>787</v>
      </c>
      <c r="H84" s="10">
        <v>0</v>
      </c>
      <c r="I84" s="10">
        <v>0</v>
      </c>
      <c r="J84" s="10" t="s">
        <v>163</v>
      </c>
      <c r="K84" s="10">
        <v>0</v>
      </c>
      <c r="L84" s="10" t="s">
        <v>163</v>
      </c>
      <c r="M84" s="10">
        <v>0</v>
      </c>
      <c r="N84" s="10" t="s">
        <v>163</v>
      </c>
      <c r="O84" s="10">
        <v>0</v>
      </c>
      <c r="P84" s="10" t="s">
        <v>163</v>
      </c>
      <c r="Q84" s="10">
        <v>0</v>
      </c>
      <c r="R84" s="10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1</v>
      </c>
      <c r="AA84" s="10">
        <v>1</v>
      </c>
      <c r="AB84" s="10" t="str">
        <f>IF(Tabulka_Dotaz_z_MySQLDivadla_17[[#This Row],[f0115_1]]=1,"ANO","NE")</f>
        <v>ANO</v>
      </c>
      <c r="AC84" s="10">
        <v>3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30</v>
      </c>
      <c r="AK84" s="10">
        <v>33</v>
      </c>
      <c r="AL84" s="10">
        <v>0</v>
      </c>
      <c r="AM84" s="10">
        <v>15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48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7</v>
      </c>
      <c r="CJ84" s="10">
        <v>0</v>
      </c>
      <c r="CK84" s="10">
        <v>13</v>
      </c>
      <c r="CL84" s="10">
        <v>0</v>
      </c>
      <c r="CM84" s="10">
        <v>7</v>
      </c>
      <c r="CN84" s="10">
        <v>0</v>
      </c>
      <c r="CO84" s="10">
        <v>0</v>
      </c>
      <c r="CP84" s="10">
        <v>0</v>
      </c>
      <c r="CQ84" s="10">
        <v>4</v>
      </c>
      <c r="CR84" s="10">
        <v>1</v>
      </c>
      <c r="CS84" s="10">
        <v>17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11</v>
      </c>
      <c r="DX84" s="10">
        <v>1</v>
      </c>
      <c r="DY84" s="10">
        <v>30</v>
      </c>
      <c r="DZ84" s="10">
        <v>0</v>
      </c>
      <c r="EA84" s="10">
        <v>7</v>
      </c>
      <c r="EB84" s="10">
        <v>0</v>
      </c>
      <c r="EC84" s="10">
        <v>0</v>
      </c>
      <c r="ED84" s="10">
        <v>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0</v>
      </c>
      <c r="FA84" s="10">
        <v>1</v>
      </c>
      <c r="FB84" s="10">
        <v>37</v>
      </c>
      <c r="FC84" s="10">
        <v>0</v>
      </c>
      <c r="FD84" s="10">
        <v>0</v>
      </c>
      <c r="FE84" s="10">
        <v>3</v>
      </c>
      <c r="FF84" s="10">
        <v>505</v>
      </c>
      <c r="FG84" s="10">
        <v>25</v>
      </c>
      <c r="FH84" s="10">
        <v>1331</v>
      </c>
      <c r="FI84" s="10">
        <v>0</v>
      </c>
      <c r="FJ84" s="10">
        <v>0</v>
      </c>
      <c r="FK84" s="10">
        <v>0</v>
      </c>
      <c r="FL84" s="10">
        <v>0</v>
      </c>
      <c r="FM84" s="10">
        <v>1</v>
      </c>
      <c r="FN84" s="10">
        <v>20</v>
      </c>
      <c r="FO84" s="10">
        <v>1</v>
      </c>
      <c r="FP84" s="10">
        <v>0</v>
      </c>
      <c r="FQ84" s="13">
        <v>40280.666145833333</v>
      </c>
      <c r="FR84" s="10">
        <v>0</v>
      </c>
    </row>
    <row r="85" spans="1:174" x14ac:dyDescent="0.2">
      <c r="A85" s="13" t="s">
        <v>1113</v>
      </c>
      <c r="B85" s="10">
        <v>51</v>
      </c>
      <c r="C85" s="10" t="s">
        <v>786</v>
      </c>
      <c r="D85" s="10" t="str">
        <f>VLOOKUP(Tabulka_Dotaz_z_MySQLDivadla_17[[#This Row],[Kraj]],Tabulka_Dotaz_z_SQL3[],3,TRUE)</f>
        <v>Pardubický kraj</v>
      </c>
      <c r="E85" s="10" t="str">
        <f>VLOOKUP(Tabulka_Dotaz_z_MySQLDivadla_17[[#This Row],[StatID]],Tabulka_Dotaz_z_SqlDivadla[],7,FALSE)</f>
        <v>70</v>
      </c>
      <c r="F85" s="10" t="str">
        <f>VLOOKUP(Tabulka_Dotaz_z_MySQLDivadla_17[[#This Row],[kodZriz]],Tabulka_Dotaz_z_SQL[],8,TRUE)</f>
        <v>crkve</v>
      </c>
      <c r="G85" s="10" t="s">
        <v>818</v>
      </c>
      <c r="H85" s="10">
        <v>0</v>
      </c>
      <c r="I85" s="10">
        <v>0</v>
      </c>
      <c r="J85" s="10" t="s">
        <v>163</v>
      </c>
      <c r="K85" s="10">
        <v>0</v>
      </c>
      <c r="L85" s="10" t="s">
        <v>163</v>
      </c>
      <c r="M85" s="10">
        <v>0</v>
      </c>
      <c r="N85" s="10" t="s">
        <v>163</v>
      </c>
      <c r="O85" s="10">
        <v>0</v>
      </c>
      <c r="P85" s="10" t="s">
        <v>163</v>
      </c>
      <c r="Q85" s="10">
        <v>0</v>
      </c>
      <c r="R85" s="10">
        <v>1</v>
      </c>
      <c r="S85" s="10">
        <v>0</v>
      </c>
      <c r="T85" s="10">
        <v>0</v>
      </c>
      <c r="U85" s="10">
        <v>0</v>
      </c>
      <c r="V85" s="10">
        <v>0</v>
      </c>
      <c r="W85" s="10">
        <v>1</v>
      </c>
      <c r="X85" s="10">
        <v>0</v>
      </c>
      <c r="Y85" s="10">
        <v>0</v>
      </c>
      <c r="Z85" s="10">
        <v>0</v>
      </c>
      <c r="AA85" s="10">
        <v>1</v>
      </c>
      <c r="AB85" s="10" t="str">
        <f>IF(Tabulka_Dotaz_z_MySQLDivadla_17[[#This Row],[f0115_1]]=1,"ANO","NE")</f>
        <v>ANO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19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4</v>
      </c>
      <c r="AS85" s="10">
        <v>0</v>
      </c>
      <c r="AT85" s="10">
        <v>23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6</v>
      </c>
      <c r="CB85" s="10">
        <v>1</v>
      </c>
      <c r="CC85" s="10">
        <v>24</v>
      </c>
      <c r="CD85" s="10">
        <v>0</v>
      </c>
      <c r="CE85" s="10">
        <v>4</v>
      </c>
      <c r="CF85" s="10">
        <v>0</v>
      </c>
      <c r="CG85" s="10">
        <v>0</v>
      </c>
      <c r="CH85" s="10">
        <v>0</v>
      </c>
      <c r="CI85" s="10">
        <v>4</v>
      </c>
      <c r="CJ85" s="10">
        <v>1</v>
      </c>
      <c r="CK85" s="10">
        <v>13</v>
      </c>
      <c r="CL85" s="10">
        <v>0</v>
      </c>
      <c r="CM85" s="10">
        <v>2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10</v>
      </c>
      <c r="DX85" s="10">
        <v>2</v>
      </c>
      <c r="DY85" s="10">
        <v>37</v>
      </c>
      <c r="DZ85" s="10">
        <v>0</v>
      </c>
      <c r="EA85" s="10">
        <v>6</v>
      </c>
      <c r="EB85" s="10">
        <v>0</v>
      </c>
      <c r="EC85" s="10">
        <v>0</v>
      </c>
      <c r="ED85" s="10">
        <v>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7</v>
      </c>
      <c r="EN85" s="10">
        <v>1400</v>
      </c>
      <c r="EO85" s="10">
        <v>3</v>
      </c>
      <c r="EP85" s="10">
        <v>1800</v>
      </c>
      <c r="EQ85" s="10">
        <v>0</v>
      </c>
      <c r="ER85" s="10">
        <v>0</v>
      </c>
      <c r="ES85" s="10">
        <v>0</v>
      </c>
      <c r="ET85" s="10">
        <v>0</v>
      </c>
      <c r="EU85" s="10">
        <v>0</v>
      </c>
      <c r="EV85" s="10">
        <v>0</v>
      </c>
      <c r="EW85" s="10">
        <v>0</v>
      </c>
      <c r="EX85" s="10">
        <v>0</v>
      </c>
      <c r="EY85" s="10">
        <v>0</v>
      </c>
      <c r="EZ85" s="10">
        <v>0</v>
      </c>
      <c r="FA85" s="10">
        <v>0</v>
      </c>
      <c r="FB85" s="10">
        <v>0</v>
      </c>
      <c r="FC85" s="10">
        <v>0</v>
      </c>
      <c r="FD85" s="10">
        <v>0</v>
      </c>
      <c r="FE85" s="10">
        <v>0</v>
      </c>
      <c r="FF85" s="10">
        <v>0</v>
      </c>
      <c r="FG85" s="10">
        <v>27</v>
      </c>
      <c r="FH85" s="10">
        <v>4815</v>
      </c>
      <c r="FI85" s="10">
        <v>0</v>
      </c>
      <c r="FJ85" s="10">
        <v>0</v>
      </c>
      <c r="FK85" s="10">
        <v>0</v>
      </c>
      <c r="FL85" s="10">
        <v>0</v>
      </c>
      <c r="FM85" s="10">
        <v>0</v>
      </c>
      <c r="FN85" s="10">
        <v>0</v>
      </c>
      <c r="FO85" s="10">
        <v>1</v>
      </c>
      <c r="FP85" s="10">
        <v>1</v>
      </c>
      <c r="FQ85" s="13">
        <v>40301.605231481481</v>
      </c>
      <c r="FR85" s="10">
        <v>0</v>
      </c>
    </row>
    <row r="86" spans="1:174" x14ac:dyDescent="0.2">
      <c r="A86" s="13" t="s">
        <v>1186</v>
      </c>
      <c r="B86" s="10">
        <v>128</v>
      </c>
      <c r="C86" s="10" t="s">
        <v>795</v>
      </c>
      <c r="D86" s="10" t="str">
        <f>VLOOKUP(Tabulka_Dotaz_z_MySQLDivadla_17[[#This Row],[Kraj]],Tabulka_Dotaz_z_SQL3[],3,TRUE)</f>
        <v>Olomoucký kraj</v>
      </c>
      <c r="E86" s="10" t="str">
        <f>VLOOKUP(Tabulka_Dotaz_z_MySQLDivadla_17[[#This Row],[StatID]],Tabulka_Dotaz_z_SqlDivadla[],7,FALSE)</f>
        <v>22</v>
      </c>
      <c r="F86" s="10" t="str">
        <f>VLOOKUP(Tabulka_Dotaz_z_MySQLDivadla_17[[#This Row],[kodZriz]],Tabulka_Dotaz_z_SQL[],8,TRUE)</f>
        <v>stati</v>
      </c>
      <c r="G86" s="10" t="s">
        <v>847</v>
      </c>
      <c r="H86" s="10">
        <v>1</v>
      </c>
      <c r="I86" s="10">
        <v>0</v>
      </c>
      <c r="J86" s="10" t="s">
        <v>192</v>
      </c>
      <c r="K86" s="10">
        <v>424</v>
      </c>
      <c r="L86" s="10" t="s">
        <v>163</v>
      </c>
      <c r="M86" s="10">
        <v>0</v>
      </c>
      <c r="N86" s="10" t="s">
        <v>163</v>
      </c>
      <c r="O86" s="10">
        <v>0</v>
      </c>
      <c r="P86" s="10" t="s">
        <v>163</v>
      </c>
      <c r="Q86" s="10">
        <v>0</v>
      </c>
      <c r="R86" s="10">
        <v>3</v>
      </c>
      <c r="S86" s="10">
        <v>1</v>
      </c>
      <c r="T86" s="10">
        <v>1</v>
      </c>
      <c r="U86" s="10">
        <v>0</v>
      </c>
      <c r="V86" s="10">
        <v>0</v>
      </c>
      <c r="W86" s="10">
        <v>1</v>
      </c>
      <c r="X86" s="10">
        <v>0</v>
      </c>
      <c r="Y86" s="10">
        <v>0</v>
      </c>
      <c r="Z86" s="10">
        <v>0</v>
      </c>
      <c r="AA86" s="10">
        <v>0</v>
      </c>
      <c r="AB86" s="10" t="str">
        <f>IF(Tabulka_Dotaz_z_MySQLDivadla_17[[#This Row],[f0115_1]]=1,"ANO","NE")</f>
        <v>NE</v>
      </c>
      <c r="AC86" s="10">
        <v>18.7</v>
      </c>
      <c r="AD86" s="10">
        <v>32</v>
      </c>
      <c r="AE86" s="10">
        <v>7</v>
      </c>
      <c r="AF86" s="10">
        <v>52.2</v>
      </c>
      <c r="AG86" s="10">
        <v>21</v>
      </c>
      <c r="AH86" s="10">
        <v>51.4</v>
      </c>
      <c r="AI86" s="10">
        <v>2</v>
      </c>
      <c r="AJ86" s="10">
        <v>15</v>
      </c>
      <c r="AK86" s="10">
        <v>169.3</v>
      </c>
      <c r="AL86" s="10">
        <v>84</v>
      </c>
      <c r="AM86" s="10">
        <v>60.5</v>
      </c>
      <c r="AN86" s="10">
        <v>0</v>
      </c>
      <c r="AO86" s="10">
        <v>22.3</v>
      </c>
      <c r="AP86" s="10">
        <v>0</v>
      </c>
      <c r="AQ86" s="10">
        <v>7.8</v>
      </c>
      <c r="AR86" s="10">
        <v>6.9</v>
      </c>
      <c r="AS86" s="10">
        <v>259.89999999999998</v>
      </c>
      <c r="AT86" s="10">
        <v>90.9</v>
      </c>
      <c r="AU86" s="10">
        <v>18</v>
      </c>
      <c r="AV86" s="10">
        <v>6</v>
      </c>
      <c r="AW86" s="10">
        <v>160</v>
      </c>
      <c r="AX86" s="10">
        <v>111</v>
      </c>
      <c r="AY86" s="10">
        <v>0</v>
      </c>
      <c r="AZ86" s="10">
        <v>22</v>
      </c>
      <c r="BA86" s="10">
        <v>22</v>
      </c>
      <c r="BB86" s="10">
        <v>2</v>
      </c>
      <c r="BC86" s="10">
        <v>7</v>
      </c>
      <c r="BD86" s="10">
        <v>3</v>
      </c>
      <c r="BE86" s="10">
        <v>55</v>
      </c>
      <c r="BF86" s="10">
        <v>47</v>
      </c>
      <c r="BG86" s="10">
        <v>12</v>
      </c>
      <c r="BH86" s="10">
        <v>2</v>
      </c>
      <c r="BI86" s="10">
        <v>2</v>
      </c>
      <c r="BJ86" s="10">
        <v>0</v>
      </c>
      <c r="BK86" s="10">
        <v>4</v>
      </c>
      <c r="BL86" s="10">
        <v>1</v>
      </c>
      <c r="BM86" s="10">
        <v>29</v>
      </c>
      <c r="BN86" s="10">
        <v>23</v>
      </c>
      <c r="BO86" s="10">
        <v>0</v>
      </c>
      <c r="BP86" s="10">
        <v>0</v>
      </c>
      <c r="BQ86" s="10">
        <v>0</v>
      </c>
      <c r="BR86" s="10">
        <v>0</v>
      </c>
      <c r="BS86" s="10">
        <v>4</v>
      </c>
      <c r="BT86" s="10">
        <v>1</v>
      </c>
      <c r="BU86" s="10">
        <v>29</v>
      </c>
      <c r="BV86" s="10">
        <v>29</v>
      </c>
      <c r="BW86" s="10">
        <v>0</v>
      </c>
      <c r="BX86" s="10">
        <v>2</v>
      </c>
      <c r="BY86" s="10">
        <v>2</v>
      </c>
      <c r="BZ86" s="10">
        <v>0</v>
      </c>
      <c r="CA86" s="10">
        <v>4</v>
      </c>
      <c r="CB86" s="10">
        <v>2</v>
      </c>
      <c r="CC86" s="10">
        <v>32</v>
      </c>
      <c r="CD86" s="10">
        <v>31</v>
      </c>
      <c r="CE86" s="10">
        <v>0</v>
      </c>
      <c r="CF86" s="10">
        <v>22</v>
      </c>
      <c r="CG86" s="10">
        <v>22</v>
      </c>
      <c r="CH86" s="10">
        <v>3</v>
      </c>
      <c r="CI86" s="10">
        <v>2</v>
      </c>
      <c r="CJ86" s="10">
        <v>1</v>
      </c>
      <c r="CK86" s="10">
        <v>14</v>
      </c>
      <c r="CL86" s="10">
        <v>11</v>
      </c>
      <c r="CM86" s="10">
        <v>0</v>
      </c>
      <c r="CN86" s="10">
        <v>6</v>
      </c>
      <c r="CO86" s="10">
        <v>3</v>
      </c>
      <c r="CP86" s="10">
        <v>3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5</v>
      </c>
      <c r="CZ86" s="10">
        <v>5</v>
      </c>
      <c r="DA86" s="10">
        <v>11</v>
      </c>
      <c r="DB86" s="10">
        <v>5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2</v>
      </c>
      <c r="DP86" s="10">
        <v>2</v>
      </c>
      <c r="DQ86" s="10">
        <v>0</v>
      </c>
      <c r="DR86" s="10">
        <v>0</v>
      </c>
      <c r="DS86" s="10">
        <v>0</v>
      </c>
      <c r="DT86" s="10">
        <v>3</v>
      </c>
      <c r="DU86" s="10">
        <v>3</v>
      </c>
      <c r="DV86" s="10">
        <v>0</v>
      </c>
      <c r="DW86" s="10">
        <v>46</v>
      </c>
      <c r="DX86" s="10">
        <v>21</v>
      </c>
      <c r="DY86" s="10">
        <v>330</v>
      </c>
      <c r="DZ86" s="10">
        <v>257</v>
      </c>
      <c r="EA86" s="10">
        <v>12</v>
      </c>
      <c r="EB86" s="10">
        <v>57</v>
      </c>
      <c r="EC86" s="10">
        <v>54</v>
      </c>
      <c r="ED86" s="10">
        <v>8</v>
      </c>
      <c r="EE86" s="10">
        <v>3</v>
      </c>
      <c r="EF86" s="10">
        <v>0</v>
      </c>
      <c r="EG86" s="10">
        <v>64</v>
      </c>
      <c r="EH86" s="10">
        <v>32</v>
      </c>
      <c r="EI86" s="10">
        <v>0</v>
      </c>
      <c r="EJ86" s="10">
        <v>34</v>
      </c>
      <c r="EK86" s="10">
        <v>32</v>
      </c>
      <c r="EL86" s="10">
        <v>0</v>
      </c>
      <c r="EM86" s="10">
        <v>1</v>
      </c>
      <c r="EN86" s="10">
        <v>381</v>
      </c>
      <c r="EO86" s="10">
        <v>0</v>
      </c>
      <c r="EP86" s="10">
        <v>0</v>
      </c>
      <c r="EQ86" s="10">
        <v>0</v>
      </c>
      <c r="ER86" s="10">
        <v>0</v>
      </c>
      <c r="ES86" s="10">
        <v>1</v>
      </c>
      <c r="ET86" s="10">
        <v>10000</v>
      </c>
      <c r="EU86" s="10">
        <v>0</v>
      </c>
      <c r="EV86" s="10">
        <v>0</v>
      </c>
      <c r="EW86" s="10">
        <v>0</v>
      </c>
      <c r="EX86" s="10">
        <v>0</v>
      </c>
      <c r="EY86" s="10">
        <v>0</v>
      </c>
      <c r="EZ86" s="10">
        <v>0</v>
      </c>
      <c r="FA86" s="10">
        <v>2</v>
      </c>
      <c r="FB86" s="10">
        <v>1086</v>
      </c>
      <c r="FC86" s="10">
        <v>3</v>
      </c>
      <c r="FD86" s="10">
        <v>1202</v>
      </c>
      <c r="FE86" s="10">
        <v>1</v>
      </c>
      <c r="FF86" s="10">
        <v>316</v>
      </c>
      <c r="FG86" s="10">
        <v>0</v>
      </c>
      <c r="FH86" s="10">
        <v>0</v>
      </c>
      <c r="FI86" s="10">
        <v>309</v>
      </c>
      <c r="FJ86" s="10">
        <v>92309</v>
      </c>
      <c r="FK86" s="10">
        <v>0</v>
      </c>
      <c r="FL86" s="10">
        <v>0</v>
      </c>
      <c r="FM86" s="10">
        <v>13</v>
      </c>
      <c r="FN86" s="10">
        <v>4587</v>
      </c>
      <c r="FO86" s="10">
        <v>1</v>
      </c>
      <c r="FP86" s="10">
        <v>1</v>
      </c>
      <c r="FQ86" s="13">
        <v>40269.413842592592</v>
      </c>
      <c r="FR86" s="10">
        <v>0</v>
      </c>
    </row>
    <row r="87" spans="1:174" x14ac:dyDescent="0.2">
      <c r="A87" s="13" t="s">
        <v>1248</v>
      </c>
      <c r="B87" s="10">
        <v>190</v>
      </c>
      <c r="C87" s="10" t="s">
        <v>795</v>
      </c>
      <c r="D87" s="10" t="str">
        <f>VLOOKUP(Tabulka_Dotaz_z_MySQLDivadla_17[[#This Row],[Kraj]],Tabulka_Dotaz_z_SQL3[],3,TRUE)</f>
        <v>Olomoucký kraj</v>
      </c>
      <c r="E87" s="10" t="str">
        <f>VLOOKUP(Tabulka_Dotaz_z_MySQLDivadla_17[[#This Row],[StatID]],Tabulka_Dotaz_z_SqlDivadla[],7,FALSE)</f>
        <v>50</v>
      </c>
      <c r="F87" s="10" t="str">
        <f>VLOOKUP(Tabulka_Dotaz_z_MySQLDivadla_17[[#This Row],[kodZriz]],Tabulka_Dotaz_z_SQL[],8,TRUE)</f>
        <v>podnk</v>
      </c>
      <c r="G87" s="10" t="s">
        <v>900</v>
      </c>
      <c r="H87" s="10">
        <v>1</v>
      </c>
      <c r="I87" s="10">
        <v>0</v>
      </c>
      <c r="J87" s="10" t="s">
        <v>279</v>
      </c>
      <c r="K87" s="10">
        <v>297</v>
      </c>
      <c r="L87" s="10" t="s">
        <v>163</v>
      </c>
      <c r="M87" s="10">
        <v>0</v>
      </c>
      <c r="N87" s="10" t="s">
        <v>163</v>
      </c>
      <c r="O87" s="10">
        <v>0</v>
      </c>
      <c r="P87" s="10" t="s">
        <v>163</v>
      </c>
      <c r="Q87" s="10">
        <v>0</v>
      </c>
      <c r="R87" s="10">
        <v>1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 t="str">
        <f>IF(Tabulka_Dotaz_z_MySQLDivadla_17[[#This Row],[f0115_1]]=1,"ANO","NE")</f>
        <v>NE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10</v>
      </c>
      <c r="AM87" s="10">
        <v>13</v>
      </c>
      <c r="AN87" s="10">
        <v>0</v>
      </c>
      <c r="AO87" s="10">
        <v>7</v>
      </c>
      <c r="AP87" s="10">
        <v>0</v>
      </c>
      <c r="AQ87" s="10">
        <v>10</v>
      </c>
      <c r="AR87" s="10">
        <v>0</v>
      </c>
      <c r="AS87" s="10">
        <v>30</v>
      </c>
      <c r="AT87" s="10">
        <v>10</v>
      </c>
      <c r="AU87" s="10">
        <v>18</v>
      </c>
      <c r="AV87" s="10">
        <v>9</v>
      </c>
      <c r="AW87" s="10">
        <v>184</v>
      </c>
      <c r="AX87" s="10">
        <v>148</v>
      </c>
      <c r="AY87" s="10">
        <v>0</v>
      </c>
      <c r="AZ87" s="10">
        <v>8</v>
      </c>
      <c r="BA87" s="10">
        <v>8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1</v>
      </c>
      <c r="BQ87" s="10">
        <v>1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1</v>
      </c>
      <c r="CG87" s="10">
        <v>1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1</v>
      </c>
      <c r="DE87" s="10">
        <v>1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2</v>
      </c>
      <c r="DU87" s="10">
        <v>2</v>
      </c>
      <c r="DV87" s="10">
        <v>0</v>
      </c>
      <c r="DW87" s="10">
        <v>18</v>
      </c>
      <c r="DX87" s="10">
        <v>9</v>
      </c>
      <c r="DY87" s="10">
        <v>184</v>
      </c>
      <c r="DZ87" s="10">
        <v>148</v>
      </c>
      <c r="EA87" s="10">
        <v>0</v>
      </c>
      <c r="EB87" s="10">
        <v>13</v>
      </c>
      <c r="EC87" s="10">
        <v>13</v>
      </c>
      <c r="ED87" s="10">
        <v>0</v>
      </c>
      <c r="EE87" s="10">
        <v>12</v>
      </c>
      <c r="EF87" s="10">
        <v>5</v>
      </c>
      <c r="EG87" s="10">
        <v>104</v>
      </c>
      <c r="EH87" s="10">
        <v>83</v>
      </c>
      <c r="EI87" s="10">
        <v>0</v>
      </c>
      <c r="EJ87" s="10">
        <v>4</v>
      </c>
      <c r="EK87" s="10">
        <v>4</v>
      </c>
      <c r="EL87" s="10">
        <v>0</v>
      </c>
      <c r="EM87" s="10">
        <v>4</v>
      </c>
      <c r="EN87" s="10">
        <v>976</v>
      </c>
      <c r="EO87" s="10">
        <v>0</v>
      </c>
      <c r="EP87" s="10">
        <v>0</v>
      </c>
      <c r="EQ87" s="10">
        <v>0</v>
      </c>
      <c r="ER87" s="10">
        <v>0</v>
      </c>
      <c r="ES87" s="10">
        <v>0</v>
      </c>
      <c r="ET87" s="10">
        <v>0</v>
      </c>
      <c r="EU87" s="10">
        <v>0</v>
      </c>
      <c r="EV87" s="10">
        <v>0</v>
      </c>
      <c r="EW87" s="10">
        <v>0</v>
      </c>
      <c r="EX87" s="10">
        <v>0</v>
      </c>
      <c r="EY87" s="10">
        <v>0</v>
      </c>
      <c r="EZ87" s="10">
        <v>0</v>
      </c>
      <c r="FA87" s="10">
        <v>0</v>
      </c>
      <c r="FB87" s="10">
        <v>0</v>
      </c>
      <c r="FC87" s="10">
        <v>1</v>
      </c>
      <c r="FD87" s="10">
        <v>580</v>
      </c>
      <c r="FE87" s="10">
        <v>0</v>
      </c>
      <c r="FF87" s="10">
        <v>0</v>
      </c>
      <c r="FG87" s="10">
        <v>2</v>
      </c>
      <c r="FH87" s="10">
        <v>600</v>
      </c>
      <c r="FI87" s="10">
        <v>157</v>
      </c>
      <c r="FJ87" s="10">
        <v>30375</v>
      </c>
      <c r="FK87" s="10">
        <v>4</v>
      </c>
      <c r="FL87" s="10">
        <v>2327</v>
      </c>
      <c r="FM87" s="10">
        <v>16</v>
      </c>
      <c r="FN87" s="10">
        <v>7120</v>
      </c>
      <c r="FO87" s="10">
        <v>1</v>
      </c>
      <c r="FP87" s="10">
        <v>1</v>
      </c>
      <c r="FQ87" s="13">
        <v>40285.769537037035</v>
      </c>
      <c r="FR87" s="10">
        <v>0</v>
      </c>
    </row>
    <row r="88" spans="1:174" x14ac:dyDescent="0.2">
      <c r="A88" s="13" t="s">
        <v>1111</v>
      </c>
      <c r="B88" s="10">
        <v>49</v>
      </c>
      <c r="C88" s="10" t="s">
        <v>815</v>
      </c>
      <c r="D88" s="10" t="str">
        <f>VLOOKUP(Tabulka_Dotaz_z_MySQLDivadla_17[[#This Row],[Kraj]],Tabulka_Dotaz_z_SQL3[],3,TRUE)</f>
        <v>Zlínský kraj</v>
      </c>
      <c r="E88" s="10" t="str">
        <f>VLOOKUP(Tabulka_Dotaz_z_MySQLDivadla_17[[#This Row],[StatID]],Tabulka_Dotaz_z_SqlDivadla[],7,FALSE)</f>
        <v>30</v>
      </c>
      <c r="F88" s="10" t="str">
        <f>VLOOKUP(Tabulka_Dotaz_z_MySQLDivadla_17[[#This Row],[kodZriz]],Tabulka_Dotaz_z_SQL[],8,TRUE)</f>
        <v>stati</v>
      </c>
      <c r="G88" s="10" t="s">
        <v>817</v>
      </c>
      <c r="H88" s="10">
        <v>2</v>
      </c>
      <c r="I88" s="10">
        <v>0</v>
      </c>
      <c r="J88" s="10" t="s">
        <v>198</v>
      </c>
      <c r="K88" s="10">
        <v>378</v>
      </c>
      <c r="L88" s="10" t="s">
        <v>199</v>
      </c>
      <c r="M88" s="10">
        <v>90</v>
      </c>
      <c r="N88" s="10" t="s">
        <v>163</v>
      </c>
      <c r="O88" s="10">
        <v>0</v>
      </c>
      <c r="P88" s="10" t="s">
        <v>163</v>
      </c>
      <c r="Q88" s="10">
        <v>0</v>
      </c>
      <c r="R88" s="10">
        <v>1</v>
      </c>
      <c r="S88" s="10">
        <v>1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 t="str">
        <f>IF(Tabulka_Dotaz_z_MySQLDivadla_17[[#This Row],[f0115_1]]=1,"ANO","NE")</f>
        <v>NE</v>
      </c>
      <c r="AC88" s="10">
        <v>23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5</v>
      </c>
      <c r="AK88" s="10">
        <v>28</v>
      </c>
      <c r="AL88" s="10">
        <v>0</v>
      </c>
      <c r="AM88" s="10">
        <v>23</v>
      </c>
      <c r="AN88" s="10">
        <v>0</v>
      </c>
      <c r="AO88" s="10">
        <v>11</v>
      </c>
      <c r="AP88" s="10">
        <v>0</v>
      </c>
      <c r="AQ88" s="10">
        <v>5</v>
      </c>
      <c r="AR88" s="10">
        <v>0</v>
      </c>
      <c r="AS88" s="10">
        <v>67</v>
      </c>
      <c r="AT88" s="10">
        <v>0</v>
      </c>
      <c r="AU88" s="10">
        <v>16</v>
      </c>
      <c r="AV88" s="10">
        <v>6</v>
      </c>
      <c r="AW88" s="10">
        <v>212</v>
      </c>
      <c r="AX88" s="10">
        <v>187</v>
      </c>
      <c r="AY88" s="10">
        <v>0</v>
      </c>
      <c r="AZ88" s="10">
        <v>3</v>
      </c>
      <c r="BA88" s="10">
        <v>3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1</v>
      </c>
      <c r="BQ88" s="10">
        <v>1</v>
      </c>
      <c r="BR88" s="10">
        <v>0</v>
      </c>
      <c r="BS88" s="10">
        <v>3</v>
      </c>
      <c r="BT88" s="10">
        <v>1</v>
      </c>
      <c r="BU88" s="10">
        <v>55</v>
      </c>
      <c r="BV88" s="10">
        <v>52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5</v>
      </c>
      <c r="DU88" s="10">
        <v>5</v>
      </c>
      <c r="DV88" s="10">
        <v>0</v>
      </c>
      <c r="DW88" s="10">
        <v>19</v>
      </c>
      <c r="DX88" s="10">
        <v>7</v>
      </c>
      <c r="DY88" s="10">
        <v>267</v>
      </c>
      <c r="DZ88" s="10">
        <v>239</v>
      </c>
      <c r="EA88" s="10">
        <v>0</v>
      </c>
      <c r="EB88" s="10">
        <v>9</v>
      </c>
      <c r="EC88" s="10">
        <v>9</v>
      </c>
      <c r="ED88" s="10">
        <v>0</v>
      </c>
      <c r="EE88" s="10">
        <v>0</v>
      </c>
      <c r="EF88" s="10">
        <v>0</v>
      </c>
      <c r="EG88" s="10">
        <v>0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2</v>
      </c>
      <c r="EN88" s="10">
        <v>600</v>
      </c>
      <c r="EO88" s="10">
        <v>1</v>
      </c>
      <c r="EP88" s="10">
        <v>500</v>
      </c>
      <c r="EQ88" s="10">
        <v>0</v>
      </c>
      <c r="ER88" s="10">
        <v>0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0</v>
      </c>
      <c r="FA88" s="10">
        <v>1</v>
      </c>
      <c r="FB88" s="10">
        <v>400</v>
      </c>
      <c r="FC88" s="10">
        <v>3</v>
      </c>
      <c r="FD88" s="10">
        <v>1300</v>
      </c>
      <c r="FE88" s="10">
        <v>0</v>
      </c>
      <c r="FF88" s="10">
        <v>0</v>
      </c>
      <c r="FG88" s="10">
        <v>2</v>
      </c>
      <c r="FH88" s="10">
        <v>650</v>
      </c>
      <c r="FI88" s="10">
        <v>0</v>
      </c>
      <c r="FJ88" s="10">
        <v>0</v>
      </c>
      <c r="FK88" s="10">
        <v>255</v>
      </c>
      <c r="FL88" s="10">
        <v>79883</v>
      </c>
      <c r="FM88" s="10">
        <v>3</v>
      </c>
      <c r="FN88" s="10">
        <v>1132</v>
      </c>
      <c r="FO88" s="10">
        <v>1</v>
      </c>
      <c r="FP88" s="10">
        <v>1</v>
      </c>
      <c r="FQ88" s="13">
        <v>40279.432384259257</v>
      </c>
      <c r="FR88" s="10">
        <v>0</v>
      </c>
    </row>
    <row r="89" spans="1:174" x14ac:dyDescent="0.2">
      <c r="A89" s="13" t="s">
        <v>1229</v>
      </c>
      <c r="B89" s="10">
        <v>171</v>
      </c>
      <c r="C89" s="10" t="s">
        <v>815</v>
      </c>
      <c r="D89" s="10" t="str">
        <f>VLOOKUP(Tabulka_Dotaz_z_MySQLDivadla_17[[#This Row],[Kraj]],Tabulka_Dotaz_z_SQL3[],3,TRUE)</f>
        <v>Zlínský kraj</v>
      </c>
      <c r="E89" s="10" t="str">
        <f>VLOOKUP(Tabulka_Dotaz_z_MySQLDivadla_17[[#This Row],[StatID]],Tabulka_Dotaz_z_SqlDivadla[],7,FALSE)</f>
        <v>60</v>
      </c>
      <c r="F89" s="10" t="str">
        <f>VLOOKUP(Tabulka_Dotaz_z_MySQLDivadla_17[[#This Row],[kodZriz]],Tabulka_Dotaz_z_SQL[],8,TRUE)</f>
        <v>podnk</v>
      </c>
      <c r="G89" s="10" t="s">
        <v>893</v>
      </c>
      <c r="H89" s="10">
        <v>0</v>
      </c>
      <c r="I89" s="10">
        <v>0</v>
      </c>
      <c r="J89" s="10" t="s">
        <v>163</v>
      </c>
      <c r="K89" s="10">
        <v>0</v>
      </c>
      <c r="L89" s="10" t="s">
        <v>163</v>
      </c>
      <c r="M89" s="10">
        <v>0</v>
      </c>
      <c r="N89" s="10" t="s">
        <v>163</v>
      </c>
      <c r="O89" s="10">
        <v>0</v>
      </c>
      <c r="P89" s="10" t="s">
        <v>163</v>
      </c>
      <c r="Q89" s="10">
        <v>0</v>
      </c>
      <c r="R89" s="10">
        <v>1</v>
      </c>
      <c r="S89" s="10">
        <v>1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 t="str">
        <f>IF(Tabulka_Dotaz_z_MySQLDivadla_17[[#This Row],[f0115_1]]=1,"ANO","NE")</f>
        <v>NE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12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12</v>
      </c>
      <c r="AU89" s="10">
        <v>8</v>
      </c>
      <c r="AV89" s="10">
        <v>3</v>
      </c>
      <c r="AW89" s="10">
        <v>89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8</v>
      </c>
      <c r="DX89" s="10">
        <v>3</v>
      </c>
      <c r="DY89" s="10">
        <v>89</v>
      </c>
      <c r="DZ89" s="10">
        <v>0</v>
      </c>
      <c r="EA89" s="10">
        <v>0</v>
      </c>
      <c r="EB89" s="10">
        <v>0</v>
      </c>
      <c r="EC89" s="10">
        <v>0</v>
      </c>
      <c r="ED89" s="10">
        <v>0</v>
      </c>
      <c r="EE89" s="10">
        <v>5</v>
      </c>
      <c r="EF89" s="10">
        <v>2</v>
      </c>
      <c r="EG89" s="10">
        <v>68</v>
      </c>
      <c r="EH89" s="10">
        <v>0</v>
      </c>
      <c r="EI89" s="10">
        <v>0</v>
      </c>
      <c r="EJ89" s="10">
        <v>0</v>
      </c>
      <c r="EK89" s="10">
        <v>0</v>
      </c>
      <c r="EL89" s="10">
        <v>0</v>
      </c>
      <c r="EM89" s="10">
        <v>0</v>
      </c>
      <c r="EN89" s="10">
        <v>0</v>
      </c>
      <c r="EO89" s="10">
        <v>3</v>
      </c>
      <c r="EP89" s="10">
        <v>654</v>
      </c>
      <c r="EQ89" s="10">
        <v>4</v>
      </c>
      <c r="ER89" s="10">
        <v>872</v>
      </c>
      <c r="ES89" s="10">
        <v>2</v>
      </c>
      <c r="ET89" s="10">
        <v>436</v>
      </c>
      <c r="EU89" s="10">
        <v>0</v>
      </c>
      <c r="EV89" s="10">
        <v>0</v>
      </c>
      <c r="EW89" s="10">
        <v>1</v>
      </c>
      <c r="EX89" s="10">
        <v>218</v>
      </c>
      <c r="EY89" s="10">
        <v>10</v>
      </c>
      <c r="EZ89" s="10">
        <v>2180</v>
      </c>
      <c r="FA89" s="10">
        <v>0</v>
      </c>
      <c r="FB89" s="10">
        <v>0</v>
      </c>
      <c r="FC89" s="10">
        <v>1</v>
      </c>
      <c r="FD89" s="10">
        <v>218</v>
      </c>
      <c r="FE89" s="10">
        <v>0</v>
      </c>
      <c r="FF89" s="10">
        <v>0</v>
      </c>
      <c r="FG89" s="10">
        <v>2</v>
      </c>
      <c r="FH89" s="10">
        <v>436</v>
      </c>
      <c r="FI89" s="10">
        <v>9</v>
      </c>
      <c r="FJ89" s="10">
        <v>1962</v>
      </c>
      <c r="FK89" s="10">
        <v>55</v>
      </c>
      <c r="FL89" s="10">
        <v>11990</v>
      </c>
      <c r="FM89" s="10">
        <v>2</v>
      </c>
      <c r="FN89" s="10">
        <v>426</v>
      </c>
      <c r="FO89" s="10">
        <v>1</v>
      </c>
      <c r="FP89" s="10">
        <v>1</v>
      </c>
      <c r="FQ89" s="13">
        <v>40282.531354166669</v>
      </c>
      <c r="FR89" s="10">
        <v>0</v>
      </c>
    </row>
    <row r="90" spans="1:174" x14ac:dyDescent="0.2">
      <c r="A90" s="13" t="s">
        <v>1110</v>
      </c>
      <c r="B90" s="10">
        <v>48</v>
      </c>
      <c r="C90" s="10" t="s">
        <v>815</v>
      </c>
      <c r="D90" s="10" t="str">
        <f>VLOOKUP(Tabulka_Dotaz_z_MySQLDivadla_17[[#This Row],[Kraj]],Tabulka_Dotaz_z_SQL3[],3,TRUE)</f>
        <v>Zlínský kraj</v>
      </c>
      <c r="E90" s="10" t="str">
        <f>VLOOKUP(Tabulka_Dotaz_z_MySQLDivadla_17[[#This Row],[StatID]],Tabulka_Dotaz_z_SqlDivadla[],7,FALSE)</f>
        <v>22</v>
      </c>
      <c r="F90" s="10" t="str">
        <f>VLOOKUP(Tabulka_Dotaz_z_MySQLDivadla_17[[#This Row],[kodZriz]],Tabulka_Dotaz_z_SQL[],8,TRUE)</f>
        <v>stati</v>
      </c>
      <c r="G90" s="10" t="s">
        <v>816</v>
      </c>
      <c r="H90" s="10">
        <v>3</v>
      </c>
      <c r="I90" s="10">
        <v>0</v>
      </c>
      <c r="J90" s="10" t="s">
        <v>195</v>
      </c>
      <c r="K90" s="10">
        <v>687</v>
      </c>
      <c r="L90" s="10" t="s">
        <v>196</v>
      </c>
      <c r="M90" s="10">
        <v>84</v>
      </c>
      <c r="N90" s="10" t="s">
        <v>197</v>
      </c>
      <c r="O90" s="10">
        <v>80</v>
      </c>
      <c r="P90" s="10" t="s">
        <v>163</v>
      </c>
      <c r="Q90" s="10">
        <v>0</v>
      </c>
      <c r="R90" s="10">
        <v>1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 t="str">
        <f>IF(Tabulka_Dotaz_z_MySQLDivadla_17[[#This Row],[f0115_1]]=1,"ANO","NE")</f>
        <v>NE</v>
      </c>
      <c r="AC90" s="10">
        <v>23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8.6999999999999993</v>
      </c>
      <c r="AK90" s="10">
        <v>31.7</v>
      </c>
      <c r="AL90" s="10">
        <v>0</v>
      </c>
      <c r="AM90" s="10">
        <v>50</v>
      </c>
      <c r="AN90" s="10">
        <v>0</v>
      </c>
      <c r="AO90" s="10">
        <v>21</v>
      </c>
      <c r="AP90" s="10">
        <v>0</v>
      </c>
      <c r="AQ90" s="10">
        <v>15.7</v>
      </c>
      <c r="AR90" s="10">
        <v>0</v>
      </c>
      <c r="AS90" s="10">
        <v>118.4</v>
      </c>
      <c r="AT90" s="10">
        <v>0</v>
      </c>
      <c r="AU90" s="10">
        <v>19</v>
      </c>
      <c r="AV90" s="10">
        <v>9</v>
      </c>
      <c r="AW90" s="10">
        <v>157</v>
      </c>
      <c r="AX90" s="10">
        <v>148</v>
      </c>
      <c r="AY90" s="10">
        <v>1</v>
      </c>
      <c r="AZ90" s="10">
        <v>45</v>
      </c>
      <c r="BA90" s="10">
        <v>41</v>
      </c>
      <c r="BB90" s="10">
        <v>7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1</v>
      </c>
      <c r="BQ90" s="10">
        <v>1</v>
      </c>
      <c r="BR90" s="10">
        <v>0</v>
      </c>
      <c r="BS90" s="10">
        <v>3</v>
      </c>
      <c r="BT90" s="10">
        <v>1</v>
      </c>
      <c r="BU90" s="10">
        <v>66</v>
      </c>
      <c r="BV90" s="10">
        <v>63</v>
      </c>
      <c r="BW90" s="10">
        <v>1</v>
      </c>
      <c r="BX90" s="10">
        <v>18</v>
      </c>
      <c r="BY90" s="10">
        <v>18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2</v>
      </c>
      <c r="CG90" s="10">
        <v>2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3</v>
      </c>
      <c r="CO90" s="10">
        <v>2</v>
      </c>
      <c r="CP90" s="10">
        <v>1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1</v>
      </c>
      <c r="CW90" s="10">
        <v>0</v>
      </c>
      <c r="CX90" s="10">
        <v>0</v>
      </c>
      <c r="CY90" s="10">
        <v>1</v>
      </c>
      <c r="CZ90" s="10">
        <v>0</v>
      </c>
      <c r="DA90" s="10">
        <v>4</v>
      </c>
      <c r="DB90" s="10">
        <v>4</v>
      </c>
      <c r="DC90" s="10">
        <v>0</v>
      </c>
      <c r="DD90" s="10">
        <v>3</v>
      </c>
      <c r="DE90" s="10">
        <v>3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0</v>
      </c>
      <c r="DO90" s="10">
        <v>8</v>
      </c>
      <c r="DP90" s="10">
        <v>1</v>
      </c>
      <c r="DQ90" s="10">
        <v>40</v>
      </c>
      <c r="DR90" s="10">
        <v>40</v>
      </c>
      <c r="DS90" s="10">
        <v>0</v>
      </c>
      <c r="DT90" s="10">
        <v>24</v>
      </c>
      <c r="DU90" s="10">
        <v>19</v>
      </c>
      <c r="DV90" s="10">
        <v>0</v>
      </c>
      <c r="DW90" s="10">
        <v>31</v>
      </c>
      <c r="DX90" s="10">
        <v>11</v>
      </c>
      <c r="DY90" s="10">
        <v>267</v>
      </c>
      <c r="DZ90" s="10">
        <v>255</v>
      </c>
      <c r="EA90" s="10">
        <v>2</v>
      </c>
      <c r="EB90" s="10">
        <v>97</v>
      </c>
      <c r="EC90" s="10">
        <v>86</v>
      </c>
      <c r="ED90" s="10">
        <v>8</v>
      </c>
      <c r="EE90" s="10">
        <v>20</v>
      </c>
      <c r="EF90" s="10">
        <v>8</v>
      </c>
      <c r="EG90" s="10">
        <v>76</v>
      </c>
      <c r="EH90" s="10">
        <v>70</v>
      </c>
      <c r="EI90" s="10">
        <v>0</v>
      </c>
      <c r="EJ90" s="10">
        <v>41</v>
      </c>
      <c r="EK90" s="10">
        <v>35</v>
      </c>
      <c r="EL90" s="10">
        <v>0</v>
      </c>
      <c r="EM90" s="10">
        <v>2</v>
      </c>
      <c r="EN90" s="10">
        <v>726</v>
      </c>
      <c r="EO90" s="10">
        <v>0</v>
      </c>
      <c r="EP90" s="10">
        <v>0</v>
      </c>
      <c r="EQ90" s="10">
        <v>0</v>
      </c>
      <c r="ER90" s="10">
        <v>0</v>
      </c>
      <c r="ES90" s="10">
        <v>0</v>
      </c>
      <c r="ET90" s="10">
        <v>0</v>
      </c>
      <c r="EU90" s="10">
        <v>0</v>
      </c>
      <c r="EV90" s="10">
        <v>0</v>
      </c>
      <c r="EW90" s="10">
        <v>0</v>
      </c>
      <c r="EX90" s="10">
        <v>0</v>
      </c>
      <c r="EY90" s="10">
        <v>0</v>
      </c>
      <c r="EZ90" s="10">
        <v>0</v>
      </c>
      <c r="FA90" s="10">
        <v>0</v>
      </c>
      <c r="FB90" s="10">
        <v>0</v>
      </c>
      <c r="FC90" s="10">
        <v>0</v>
      </c>
      <c r="FD90" s="10">
        <v>0</v>
      </c>
      <c r="FE90" s="10">
        <v>0</v>
      </c>
      <c r="FF90" s="10">
        <v>0</v>
      </c>
      <c r="FG90" s="10">
        <v>0</v>
      </c>
      <c r="FH90" s="10">
        <v>0</v>
      </c>
      <c r="FI90" s="10">
        <v>2</v>
      </c>
      <c r="FJ90" s="10">
        <v>700</v>
      </c>
      <c r="FK90" s="10">
        <v>260</v>
      </c>
      <c r="FL90" s="10">
        <v>85065</v>
      </c>
      <c r="FM90" s="10">
        <v>3</v>
      </c>
      <c r="FN90" s="10">
        <v>826</v>
      </c>
      <c r="FO90" s="10">
        <v>1</v>
      </c>
      <c r="FP90" s="10">
        <v>0</v>
      </c>
      <c r="FQ90" s="13">
        <v>40213.6330787037</v>
      </c>
      <c r="FR90" s="10">
        <v>0</v>
      </c>
    </row>
    <row r="91" spans="1:174" x14ac:dyDescent="0.2">
      <c r="A91" s="13" t="s">
        <v>1173</v>
      </c>
      <c r="B91" s="10">
        <v>115</v>
      </c>
      <c r="C91" s="10" t="s">
        <v>794</v>
      </c>
      <c r="D91" s="10" t="str">
        <f>VLOOKUP(Tabulka_Dotaz_z_MySQLDivadla_17[[#This Row],[Kraj]],Tabulka_Dotaz_z_SQL3[],3,TRUE)</f>
        <v>Moravskoslezský kraj</v>
      </c>
      <c r="E91" s="10" t="str">
        <f>VLOOKUP(Tabulka_Dotaz_z_MySQLDivadla_17[[#This Row],[StatID]],Tabulka_Dotaz_z_SqlDivadla[],7,FALSE)</f>
        <v>25</v>
      </c>
      <c r="F91" s="10" t="str">
        <f>VLOOKUP(Tabulka_Dotaz_z_MySQLDivadla_17[[#This Row],[kodZriz]],Tabulka_Dotaz_z_SQL[],8,TRUE)</f>
        <v>stati</v>
      </c>
      <c r="G91" s="10" t="s">
        <v>854</v>
      </c>
      <c r="H91" s="10">
        <v>2</v>
      </c>
      <c r="I91" s="10">
        <v>0</v>
      </c>
      <c r="J91" s="10" t="s">
        <v>234</v>
      </c>
      <c r="K91" s="10">
        <v>377</v>
      </c>
      <c r="L91" s="10" t="s">
        <v>235</v>
      </c>
      <c r="M91" s="10">
        <v>70</v>
      </c>
      <c r="N91" s="10" t="s">
        <v>163</v>
      </c>
      <c r="O91" s="10">
        <v>0</v>
      </c>
      <c r="P91" s="10" t="s">
        <v>163</v>
      </c>
      <c r="Q91" s="10">
        <v>0</v>
      </c>
      <c r="R91" s="10">
        <v>3</v>
      </c>
      <c r="S91" s="10">
        <v>2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1</v>
      </c>
      <c r="Z91" s="10">
        <v>0</v>
      </c>
      <c r="AA91" s="10">
        <v>0</v>
      </c>
      <c r="AB91" s="10" t="str">
        <f>IF(Tabulka_Dotaz_z_MySQLDivadla_17[[#This Row],[f0115_1]]=1,"ANO","NE")</f>
        <v>NE</v>
      </c>
      <c r="AC91" s="10">
        <v>37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10</v>
      </c>
      <c r="AK91" s="10">
        <v>47</v>
      </c>
      <c r="AL91" s="10">
        <v>0</v>
      </c>
      <c r="AM91" s="10">
        <v>39</v>
      </c>
      <c r="AN91" s="10">
        <v>0</v>
      </c>
      <c r="AO91" s="10">
        <v>11</v>
      </c>
      <c r="AP91" s="10">
        <v>0</v>
      </c>
      <c r="AQ91" s="10">
        <v>10</v>
      </c>
      <c r="AR91" s="10">
        <v>0</v>
      </c>
      <c r="AS91" s="10">
        <v>107</v>
      </c>
      <c r="AT91" s="10">
        <v>0</v>
      </c>
      <c r="AU91" s="10">
        <v>24</v>
      </c>
      <c r="AV91" s="10">
        <v>13</v>
      </c>
      <c r="AW91" s="10">
        <v>196</v>
      </c>
      <c r="AX91" s="10">
        <v>77</v>
      </c>
      <c r="AY91" s="10">
        <v>67</v>
      </c>
      <c r="AZ91" s="10">
        <v>11</v>
      </c>
      <c r="BA91" s="10">
        <v>11</v>
      </c>
      <c r="BB91" s="10">
        <v>6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6</v>
      </c>
      <c r="BT91" s="10">
        <v>0</v>
      </c>
      <c r="BU91" s="10">
        <v>49</v>
      </c>
      <c r="BV91" s="10">
        <v>13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5</v>
      </c>
      <c r="CR91" s="10">
        <v>3</v>
      </c>
      <c r="CS91" s="10">
        <v>117</v>
      </c>
      <c r="CT91" s="10">
        <v>41</v>
      </c>
      <c r="CU91" s="10">
        <v>26</v>
      </c>
      <c r="CV91" s="10">
        <v>1</v>
      </c>
      <c r="CW91" s="10">
        <v>1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0</v>
      </c>
      <c r="DP91" s="10">
        <v>0</v>
      </c>
      <c r="DQ91" s="10">
        <v>0</v>
      </c>
      <c r="DR91" s="10">
        <v>0</v>
      </c>
      <c r="DS91" s="10">
        <v>0</v>
      </c>
      <c r="DT91" s="10">
        <v>1</v>
      </c>
      <c r="DU91" s="10">
        <v>1</v>
      </c>
      <c r="DV91" s="10">
        <v>1</v>
      </c>
      <c r="DW91" s="10">
        <v>35</v>
      </c>
      <c r="DX91" s="10">
        <v>16</v>
      </c>
      <c r="DY91" s="10">
        <v>362</v>
      </c>
      <c r="DZ91" s="10">
        <v>131</v>
      </c>
      <c r="EA91" s="10">
        <v>93</v>
      </c>
      <c r="EB91" s="10">
        <v>13</v>
      </c>
      <c r="EC91" s="10">
        <v>13</v>
      </c>
      <c r="ED91" s="10">
        <v>7</v>
      </c>
      <c r="EE91" s="10">
        <v>18</v>
      </c>
      <c r="EF91" s="10">
        <v>4</v>
      </c>
      <c r="EG91" s="10">
        <v>186</v>
      </c>
      <c r="EH91" s="10">
        <v>70</v>
      </c>
      <c r="EI91" s="10">
        <v>89</v>
      </c>
      <c r="EJ91" s="10">
        <v>4</v>
      </c>
      <c r="EK91" s="10">
        <v>4</v>
      </c>
      <c r="EL91" s="10">
        <v>2</v>
      </c>
      <c r="EM91" s="10">
        <v>1</v>
      </c>
      <c r="EN91" s="10">
        <v>16</v>
      </c>
      <c r="EO91" s="10">
        <v>0</v>
      </c>
      <c r="EP91" s="10">
        <v>0</v>
      </c>
      <c r="EQ91" s="10">
        <v>7</v>
      </c>
      <c r="ER91" s="10">
        <v>4250</v>
      </c>
      <c r="ES91" s="10">
        <v>0</v>
      </c>
      <c r="ET91" s="10">
        <v>0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0</v>
      </c>
      <c r="FA91" s="10">
        <v>2</v>
      </c>
      <c r="FB91" s="10">
        <v>800</v>
      </c>
      <c r="FC91" s="10">
        <v>5</v>
      </c>
      <c r="FD91" s="10">
        <v>2300</v>
      </c>
      <c r="FE91" s="10">
        <v>0</v>
      </c>
      <c r="FF91" s="10">
        <v>0</v>
      </c>
      <c r="FG91" s="10">
        <v>1</v>
      </c>
      <c r="FH91" s="10">
        <v>500</v>
      </c>
      <c r="FI91" s="10">
        <v>1</v>
      </c>
      <c r="FJ91" s="10">
        <v>455</v>
      </c>
      <c r="FK91" s="10">
        <v>15</v>
      </c>
      <c r="FL91" s="10">
        <v>8957</v>
      </c>
      <c r="FM91" s="10">
        <v>330</v>
      </c>
      <c r="FN91" s="10">
        <v>62518</v>
      </c>
      <c r="FO91" s="10">
        <v>1</v>
      </c>
      <c r="FP91" s="10">
        <v>1</v>
      </c>
      <c r="FQ91" s="13">
        <v>40266.437557870369</v>
      </c>
      <c r="FR91" s="10">
        <v>0</v>
      </c>
    </row>
    <row r="92" spans="1:174" x14ac:dyDescent="0.2">
      <c r="A92" s="13" t="s">
        <v>1115</v>
      </c>
      <c r="B92" s="10">
        <v>53</v>
      </c>
      <c r="C92" s="10" t="s">
        <v>794</v>
      </c>
      <c r="D92" s="10" t="str">
        <f>VLOOKUP(Tabulka_Dotaz_z_MySQLDivadla_17[[#This Row],[Kraj]],Tabulka_Dotaz_z_SQL3[],3,TRUE)</f>
        <v>Moravskoslezský kraj</v>
      </c>
      <c r="E92" s="10" t="str">
        <f>VLOOKUP(Tabulka_Dotaz_z_MySQLDivadla_17[[#This Row],[StatID]],Tabulka_Dotaz_z_SqlDivadla[],7,FALSE)</f>
        <v>22</v>
      </c>
      <c r="F92" s="10" t="str">
        <f>VLOOKUP(Tabulka_Dotaz_z_MySQLDivadla_17[[#This Row],[kodZriz]],Tabulka_Dotaz_z_SQL[],8,TRUE)</f>
        <v>stati</v>
      </c>
      <c r="G92" s="10" t="s">
        <v>819</v>
      </c>
      <c r="H92" s="10">
        <v>1</v>
      </c>
      <c r="I92" s="10">
        <v>0</v>
      </c>
      <c r="J92" s="10" t="s">
        <v>200</v>
      </c>
      <c r="K92" s="10">
        <v>366</v>
      </c>
      <c r="L92" s="10" t="s">
        <v>163</v>
      </c>
      <c r="M92" s="10">
        <v>0</v>
      </c>
      <c r="N92" s="10" t="s">
        <v>163</v>
      </c>
      <c r="O92" s="10">
        <v>0</v>
      </c>
      <c r="P92" s="10" t="s">
        <v>163</v>
      </c>
      <c r="Q92" s="10">
        <v>0</v>
      </c>
      <c r="R92" s="10">
        <v>2</v>
      </c>
      <c r="S92" s="10">
        <v>1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 t="str">
        <f>IF(Tabulka_Dotaz_z_MySQLDivadla_17[[#This Row],[f0115_1]]=1,"ANO","NE")</f>
        <v>NE</v>
      </c>
      <c r="AC92" s="10">
        <v>12</v>
      </c>
      <c r="AD92" s="10">
        <v>10</v>
      </c>
      <c r="AE92" s="10">
        <v>0</v>
      </c>
      <c r="AF92" s="10">
        <v>42</v>
      </c>
      <c r="AG92" s="10">
        <v>13</v>
      </c>
      <c r="AH92" s="10">
        <v>42</v>
      </c>
      <c r="AI92" s="10">
        <v>0</v>
      </c>
      <c r="AJ92" s="10">
        <v>13</v>
      </c>
      <c r="AK92" s="10">
        <v>119</v>
      </c>
      <c r="AL92" s="10">
        <v>0</v>
      </c>
      <c r="AM92" s="10">
        <v>51</v>
      </c>
      <c r="AN92" s="10">
        <v>0</v>
      </c>
      <c r="AO92" s="10">
        <v>12</v>
      </c>
      <c r="AP92" s="10">
        <v>0</v>
      </c>
      <c r="AQ92" s="10">
        <v>0</v>
      </c>
      <c r="AR92" s="10">
        <v>0</v>
      </c>
      <c r="AS92" s="10">
        <v>182</v>
      </c>
      <c r="AT92" s="10">
        <v>0</v>
      </c>
      <c r="AU92" s="10">
        <v>14</v>
      </c>
      <c r="AV92" s="10">
        <v>5</v>
      </c>
      <c r="AW92" s="10">
        <v>142</v>
      </c>
      <c r="AX92" s="10">
        <v>121</v>
      </c>
      <c r="AY92" s="10">
        <v>0</v>
      </c>
      <c r="AZ92" s="10">
        <v>26</v>
      </c>
      <c r="BA92" s="10">
        <v>26</v>
      </c>
      <c r="BB92" s="10">
        <v>0</v>
      </c>
      <c r="BC92" s="10">
        <v>6</v>
      </c>
      <c r="BD92" s="10">
        <v>3</v>
      </c>
      <c r="BE92" s="10">
        <v>51</v>
      </c>
      <c r="BF92" s="10">
        <v>46</v>
      </c>
      <c r="BG92" s="10">
        <v>8</v>
      </c>
      <c r="BH92" s="10">
        <v>1</v>
      </c>
      <c r="BI92" s="10">
        <v>0</v>
      </c>
      <c r="BJ92" s="10">
        <v>1</v>
      </c>
      <c r="BK92" s="10">
        <v>4</v>
      </c>
      <c r="BL92" s="10">
        <v>2</v>
      </c>
      <c r="BM92" s="10">
        <v>35</v>
      </c>
      <c r="BN92" s="10">
        <v>25</v>
      </c>
      <c r="BO92" s="10">
        <v>0</v>
      </c>
      <c r="BP92" s="10">
        <v>0</v>
      </c>
      <c r="BQ92" s="10">
        <v>0</v>
      </c>
      <c r="BR92" s="10">
        <v>0</v>
      </c>
      <c r="BS92" s="10">
        <v>3</v>
      </c>
      <c r="BT92" s="10">
        <v>0</v>
      </c>
      <c r="BU92" s="10">
        <v>17</v>
      </c>
      <c r="BV92" s="10">
        <v>17</v>
      </c>
      <c r="BW92" s="10">
        <v>0</v>
      </c>
      <c r="BX92" s="10">
        <v>0</v>
      </c>
      <c r="BY92" s="10">
        <v>0</v>
      </c>
      <c r="BZ92" s="10">
        <v>0</v>
      </c>
      <c r="CA92" s="10">
        <v>1</v>
      </c>
      <c r="CB92" s="10">
        <v>1</v>
      </c>
      <c r="CC92" s="10">
        <v>13</v>
      </c>
      <c r="CD92" s="10">
        <v>13</v>
      </c>
      <c r="CE92" s="10">
        <v>0</v>
      </c>
      <c r="CF92" s="10">
        <v>3</v>
      </c>
      <c r="CG92" s="10">
        <v>3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0</v>
      </c>
      <c r="DO92" s="10">
        <v>8</v>
      </c>
      <c r="DP92" s="10">
        <v>0</v>
      </c>
      <c r="DQ92" s="10">
        <v>8</v>
      </c>
      <c r="DR92" s="10">
        <v>8</v>
      </c>
      <c r="DS92" s="10">
        <v>0</v>
      </c>
      <c r="DT92" s="10">
        <v>1</v>
      </c>
      <c r="DU92" s="10">
        <v>1</v>
      </c>
      <c r="DV92" s="10">
        <v>0</v>
      </c>
      <c r="DW92" s="10">
        <v>36</v>
      </c>
      <c r="DX92" s="10">
        <v>11</v>
      </c>
      <c r="DY92" s="10">
        <v>266</v>
      </c>
      <c r="DZ92" s="10">
        <v>230</v>
      </c>
      <c r="EA92" s="10">
        <v>8</v>
      </c>
      <c r="EB92" s="10">
        <v>31</v>
      </c>
      <c r="EC92" s="10">
        <v>30</v>
      </c>
      <c r="ED92" s="10">
        <v>1</v>
      </c>
      <c r="EE92" s="10">
        <v>2</v>
      </c>
      <c r="EF92" s="10">
        <v>0</v>
      </c>
      <c r="EG92" s="10">
        <v>103</v>
      </c>
      <c r="EH92" s="10">
        <v>93</v>
      </c>
      <c r="EI92" s="10">
        <v>0</v>
      </c>
      <c r="EJ92" s="10">
        <v>25</v>
      </c>
      <c r="EK92" s="10">
        <v>0</v>
      </c>
      <c r="EL92" s="10">
        <v>0</v>
      </c>
      <c r="EM92" s="10">
        <v>1</v>
      </c>
      <c r="EN92" s="10">
        <v>700</v>
      </c>
      <c r="EO92" s="10">
        <v>1</v>
      </c>
      <c r="EP92" s="10">
        <v>481</v>
      </c>
      <c r="EQ92" s="10">
        <v>0</v>
      </c>
      <c r="ER92" s="10">
        <v>0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10">
        <v>2</v>
      </c>
      <c r="FB92" s="10">
        <v>805</v>
      </c>
      <c r="FC92" s="10">
        <v>7</v>
      </c>
      <c r="FD92" s="10">
        <v>3220</v>
      </c>
      <c r="FE92" s="10">
        <v>0</v>
      </c>
      <c r="FF92" s="10">
        <v>0</v>
      </c>
      <c r="FG92" s="10">
        <v>1</v>
      </c>
      <c r="FH92" s="10">
        <v>340</v>
      </c>
      <c r="FI92" s="10">
        <v>3</v>
      </c>
      <c r="FJ92" s="10">
        <v>1252</v>
      </c>
      <c r="FK92" s="10">
        <v>3</v>
      </c>
      <c r="FL92" s="10">
        <v>982</v>
      </c>
      <c r="FM92" s="10">
        <v>248</v>
      </c>
      <c r="FN92" s="10">
        <v>71090</v>
      </c>
      <c r="FO92" s="10">
        <v>1</v>
      </c>
      <c r="FP92" s="10">
        <v>1</v>
      </c>
      <c r="FQ92" s="13">
        <v>40214.61383101852</v>
      </c>
      <c r="FR92" s="10">
        <v>0</v>
      </c>
    </row>
    <row r="93" spans="1:174" x14ac:dyDescent="0.2">
      <c r="A93" s="13" t="s">
        <v>1144</v>
      </c>
      <c r="B93" s="10">
        <v>86</v>
      </c>
      <c r="C93" s="10" t="s">
        <v>794</v>
      </c>
      <c r="D93" s="10" t="str">
        <f>VLOOKUP(Tabulka_Dotaz_z_MySQLDivadla_17[[#This Row],[Kraj]],Tabulka_Dotaz_z_SQL3[],3,TRUE)</f>
        <v>Moravskoslezský kraj</v>
      </c>
      <c r="E93" s="10" t="str">
        <f>VLOOKUP(Tabulka_Dotaz_z_MySQLDivadla_17[[#This Row],[StatID]],Tabulka_Dotaz_z_SqlDivadla[],7,FALSE)</f>
        <v>22</v>
      </c>
      <c r="F93" s="10" t="str">
        <f>VLOOKUP(Tabulka_Dotaz_z_MySQLDivadla_17[[#This Row],[kodZriz]],Tabulka_Dotaz_z_SQL[],8,TRUE)</f>
        <v>stati</v>
      </c>
      <c r="G93" s="10" t="s">
        <v>842</v>
      </c>
      <c r="H93" s="10">
        <v>2</v>
      </c>
      <c r="I93" s="10">
        <v>0</v>
      </c>
      <c r="J93" s="10" t="s">
        <v>224</v>
      </c>
      <c r="K93" s="10">
        <v>517</v>
      </c>
      <c r="L93" s="10" t="s">
        <v>225</v>
      </c>
      <c r="M93" s="10">
        <v>665</v>
      </c>
      <c r="N93" s="10" t="s">
        <v>163</v>
      </c>
      <c r="O93" s="10">
        <v>0</v>
      </c>
      <c r="P93" s="10" t="s">
        <v>163</v>
      </c>
      <c r="Q93" s="10">
        <v>0</v>
      </c>
      <c r="R93" s="10">
        <v>4</v>
      </c>
      <c r="S93" s="10">
        <v>1</v>
      </c>
      <c r="T93" s="10">
        <v>1</v>
      </c>
      <c r="U93" s="10">
        <v>1</v>
      </c>
      <c r="V93" s="10">
        <v>0</v>
      </c>
      <c r="W93" s="10">
        <v>1</v>
      </c>
      <c r="X93" s="10">
        <v>0</v>
      </c>
      <c r="Y93" s="10">
        <v>0</v>
      </c>
      <c r="Z93" s="10">
        <v>0</v>
      </c>
      <c r="AA93" s="10">
        <v>0</v>
      </c>
      <c r="AB93" s="10" t="str">
        <f>IF(Tabulka_Dotaz_z_MySQLDivadla_17[[#This Row],[f0115_1]]=1,"ANO","NE")</f>
        <v>NE</v>
      </c>
      <c r="AC93" s="10">
        <v>22</v>
      </c>
      <c r="AD93" s="10">
        <v>36</v>
      </c>
      <c r="AE93" s="10">
        <v>6</v>
      </c>
      <c r="AF93" s="10">
        <v>96</v>
      </c>
      <c r="AG93" s="10">
        <v>37</v>
      </c>
      <c r="AH93" s="10">
        <v>82</v>
      </c>
      <c r="AI93" s="10">
        <v>40</v>
      </c>
      <c r="AJ93" s="10">
        <v>27</v>
      </c>
      <c r="AK93" s="10">
        <v>263</v>
      </c>
      <c r="AL93" s="10">
        <v>0</v>
      </c>
      <c r="AM93" s="10">
        <v>143</v>
      </c>
      <c r="AN93" s="10">
        <v>0</v>
      </c>
      <c r="AO93" s="10">
        <v>36</v>
      </c>
      <c r="AP93" s="10">
        <v>0</v>
      </c>
      <c r="AQ93" s="10">
        <v>79</v>
      </c>
      <c r="AR93" s="10">
        <v>0</v>
      </c>
      <c r="AS93" s="10">
        <v>521</v>
      </c>
      <c r="AT93" s="10">
        <v>0</v>
      </c>
      <c r="AU93" s="10">
        <v>17</v>
      </c>
      <c r="AV93" s="10">
        <v>6</v>
      </c>
      <c r="AW93" s="10">
        <v>197</v>
      </c>
      <c r="AX93" s="10">
        <v>192</v>
      </c>
      <c r="AY93" s="10">
        <v>0</v>
      </c>
      <c r="AZ93" s="10">
        <v>1</v>
      </c>
      <c r="BA93" s="10">
        <v>1</v>
      </c>
      <c r="BB93" s="10">
        <v>0</v>
      </c>
      <c r="BC93" s="10">
        <v>27</v>
      </c>
      <c r="BD93" s="10">
        <v>7</v>
      </c>
      <c r="BE93" s="10">
        <v>140</v>
      </c>
      <c r="BF93" s="10">
        <v>116</v>
      </c>
      <c r="BG93" s="10">
        <v>3</v>
      </c>
      <c r="BH93" s="10">
        <v>0</v>
      </c>
      <c r="BI93" s="10">
        <v>0</v>
      </c>
      <c r="BJ93" s="10">
        <v>0</v>
      </c>
      <c r="BK93" s="10">
        <v>12</v>
      </c>
      <c r="BL93" s="10">
        <v>5</v>
      </c>
      <c r="BM93" s="10">
        <v>129</v>
      </c>
      <c r="BN93" s="10">
        <v>122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8</v>
      </c>
      <c r="CB93" s="10">
        <v>2</v>
      </c>
      <c r="CC93" s="10">
        <v>58</v>
      </c>
      <c r="CD93" s="10">
        <v>56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64</v>
      </c>
      <c r="DX93" s="10">
        <v>20</v>
      </c>
      <c r="DY93" s="10">
        <v>524</v>
      </c>
      <c r="DZ93" s="10">
        <v>486</v>
      </c>
      <c r="EA93" s="10">
        <v>3</v>
      </c>
      <c r="EB93" s="10">
        <v>1</v>
      </c>
      <c r="EC93" s="10">
        <v>1</v>
      </c>
      <c r="ED93" s="10">
        <v>0</v>
      </c>
      <c r="EE93" s="10">
        <v>17</v>
      </c>
      <c r="EF93" s="10">
        <v>2</v>
      </c>
      <c r="EG93" s="10">
        <v>140</v>
      </c>
      <c r="EH93" s="10">
        <v>139</v>
      </c>
      <c r="EI93" s="10">
        <v>1</v>
      </c>
      <c r="EJ93" s="10">
        <v>0</v>
      </c>
      <c r="EK93" s="10">
        <v>0</v>
      </c>
      <c r="EL93" s="10">
        <v>0</v>
      </c>
      <c r="EM93" s="10">
        <v>1</v>
      </c>
      <c r="EN93" s="10">
        <v>659</v>
      </c>
      <c r="EO93" s="10">
        <v>0</v>
      </c>
      <c r="EP93" s="10">
        <v>0</v>
      </c>
      <c r="EQ93" s="10">
        <v>0</v>
      </c>
      <c r="ER93" s="10">
        <v>0</v>
      </c>
      <c r="ES93" s="10">
        <v>1</v>
      </c>
      <c r="ET93" s="10">
        <v>440</v>
      </c>
      <c r="EU93" s="10">
        <v>0</v>
      </c>
      <c r="EV93" s="10">
        <v>0</v>
      </c>
      <c r="EW93" s="10">
        <v>0</v>
      </c>
      <c r="EX93" s="10">
        <v>0</v>
      </c>
      <c r="EY93" s="10">
        <v>0</v>
      </c>
      <c r="EZ93" s="10">
        <v>0</v>
      </c>
      <c r="FA93" s="10">
        <v>1</v>
      </c>
      <c r="FB93" s="10">
        <v>416</v>
      </c>
      <c r="FC93" s="10">
        <v>4</v>
      </c>
      <c r="FD93" s="10">
        <v>2800</v>
      </c>
      <c r="FE93" s="10">
        <v>0</v>
      </c>
      <c r="FF93" s="10">
        <v>0</v>
      </c>
      <c r="FG93" s="10">
        <v>2</v>
      </c>
      <c r="FH93" s="10">
        <v>1222</v>
      </c>
      <c r="FI93" s="10">
        <v>0</v>
      </c>
      <c r="FJ93" s="10">
        <v>0</v>
      </c>
      <c r="FK93" s="10">
        <v>0</v>
      </c>
      <c r="FL93" s="10">
        <v>0</v>
      </c>
      <c r="FM93" s="10">
        <v>515</v>
      </c>
      <c r="FN93" s="10">
        <v>173555</v>
      </c>
      <c r="FO93" s="10">
        <v>1</v>
      </c>
      <c r="FP93" s="10">
        <v>1</v>
      </c>
      <c r="FQ93" s="13">
        <v>40247.661111111112</v>
      </c>
      <c r="FR93" s="10">
        <v>0</v>
      </c>
    </row>
    <row r="94" spans="1:174" x14ac:dyDescent="0.2">
      <c r="A94" s="13" t="s">
        <v>1184</v>
      </c>
      <c r="B94" s="10">
        <v>126</v>
      </c>
      <c r="C94" s="10" t="s">
        <v>794</v>
      </c>
      <c r="D94" s="10" t="str">
        <f>VLOOKUP(Tabulka_Dotaz_z_MySQLDivadla_17[[#This Row],[Kraj]],Tabulka_Dotaz_z_SQL3[],3,TRUE)</f>
        <v>Moravskoslezský kraj</v>
      </c>
      <c r="E94" s="10" t="str">
        <f>VLOOKUP(Tabulka_Dotaz_z_MySQLDivadla_17[[#This Row],[StatID]],Tabulka_Dotaz_z_SqlDivadla[],7,FALSE)</f>
        <v>22</v>
      </c>
      <c r="F94" s="10" t="str">
        <f>VLOOKUP(Tabulka_Dotaz_z_MySQLDivadla_17[[#This Row],[kodZriz]],Tabulka_Dotaz_z_SQL[],8,TRUE)</f>
        <v>stati</v>
      </c>
      <c r="G94" s="10" t="s">
        <v>842</v>
      </c>
      <c r="H94" s="10">
        <v>2</v>
      </c>
      <c r="I94" s="10">
        <v>0</v>
      </c>
      <c r="J94" s="10" t="s">
        <v>244</v>
      </c>
      <c r="K94" s="10">
        <v>110</v>
      </c>
      <c r="L94" s="10" t="s">
        <v>245</v>
      </c>
      <c r="M94" s="10">
        <v>40</v>
      </c>
      <c r="N94" s="10" t="s">
        <v>163</v>
      </c>
      <c r="O94" s="10">
        <v>0</v>
      </c>
      <c r="P94" s="10" t="s">
        <v>163</v>
      </c>
      <c r="Q94" s="10">
        <v>0</v>
      </c>
      <c r="R94" s="10">
        <v>1</v>
      </c>
      <c r="S94" s="10">
        <v>1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1</v>
      </c>
      <c r="AB94" s="10" t="str">
        <f>IF(Tabulka_Dotaz_z_MySQLDivadla_17[[#This Row],[f0115_1]]=1,"ANO","NE")</f>
        <v>ANO</v>
      </c>
      <c r="AC94" s="10">
        <v>13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6</v>
      </c>
      <c r="AK94" s="10">
        <v>19</v>
      </c>
      <c r="AL94" s="10">
        <v>21</v>
      </c>
      <c r="AM94" s="10">
        <v>13</v>
      </c>
      <c r="AN94" s="10">
        <v>0</v>
      </c>
      <c r="AO94" s="10">
        <v>6</v>
      </c>
      <c r="AP94" s="10">
        <v>0</v>
      </c>
      <c r="AQ94" s="10">
        <v>7</v>
      </c>
      <c r="AR94" s="10">
        <v>0</v>
      </c>
      <c r="AS94" s="10">
        <v>45</v>
      </c>
      <c r="AT94" s="10">
        <v>21</v>
      </c>
      <c r="AU94" s="10">
        <v>13</v>
      </c>
      <c r="AV94" s="10">
        <v>5</v>
      </c>
      <c r="AW94" s="10">
        <v>161</v>
      </c>
      <c r="AX94" s="10">
        <v>124</v>
      </c>
      <c r="AY94" s="10">
        <v>1</v>
      </c>
      <c r="AZ94" s="10">
        <v>8</v>
      </c>
      <c r="BA94" s="10">
        <v>8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13</v>
      </c>
      <c r="DX94" s="10">
        <v>5</v>
      </c>
      <c r="DY94" s="10">
        <v>161</v>
      </c>
      <c r="DZ94" s="10">
        <v>124</v>
      </c>
      <c r="EA94" s="10">
        <v>1</v>
      </c>
      <c r="EB94" s="10">
        <v>8</v>
      </c>
      <c r="EC94" s="10">
        <v>8</v>
      </c>
      <c r="ED94" s="10">
        <v>0</v>
      </c>
      <c r="EE94" s="10">
        <v>13</v>
      </c>
      <c r="EF94" s="10">
        <v>5</v>
      </c>
      <c r="EG94" s="10">
        <v>161</v>
      </c>
      <c r="EH94" s="10">
        <v>124</v>
      </c>
      <c r="EI94" s="10">
        <v>1</v>
      </c>
      <c r="EJ94" s="10">
        <v>0</v>
      </c>
      <c r="EK94" s="10">
        <v>0</v>
      </c>
      <c r="EL94" s="10">
        <v>0</v>
      </c>
      <c r="EM94" s="10">
        <v>7</v>
      </c>
      <c r="EN94" s="10">
        <v>1838</v>
      </c>
      <c r="EO94" s="10">
        <v>0</v>
      </c>
      <c r="EP94" s="10">
        <v>0</v>
      </c>
      <c r="EQ94" s="10">
        <v>4</v>
      </c>
      <c r="ER94" s="10">
        <v>1840</v>
      </c>
      <c r="ES94" s="10">
        <v>0</v>
      </c>
      <c r="ET94" s="10">
        <v>0</v>
      </c>
      <c r="EU94" s="10">
        <v>0</v>
      </c>
      <c r="EV94" s="10">
        <v>0</v>
      </c>
      <c r="EW94" s="10">
        <v>2</v>
      </c>
      <c r="EX94" s="10">
        <v>649</v>
      </c>
      <c r="EY94" s="10">
        <v>0</v>
      </c>
      <c r="EZ94" s="10">
        <v>0</v>
      </c>
      <c r="FA94" s="10">
        <v>2</v>
      </c>
      <c r="FB94" s="10">
        <v>260</v>
      </c>
      <c r="FC94" s="10">
        <v>0</v>
      </c>
      <c r="FD94" s="10">
        <v>0</v>
      </c>
      <c r="FE94" s="10">
        <v>0</v>
      </c>
      <c r="FF94" s="10">
        <v>0</v>
      </c>
      <c r="FG94" s="10">
        <v>1</v>
      </c>
      <c r="FH94" s="10">
        <v>280</v>
      </c>
      <c r="FI94" s="10">
        <v>2</v>
      </c>
      <c r="FJ94" s="10">
        <v>1280</v>
      </c>
      <c r="FK94" s="10">
        <v>7</v>
      </c>
      <c r="FL94" s="10">
        <v>4510</v>
      </c>
      <c r="FM94" s="10">
        <v>136</v>
      </c>
      <c r="FN94" s="10">
        <v>20862</v>
      </c>
      <c r="FO94" s="10">
        <v>1</v>
      </c>
      <c r="FP94" s="10">
        <v>1</v>
      </c>
      <c r="FQ94" s="13">
        <v>40268.417141203703</v>
      </c>
      <c r="FR94" s="10">
        <v>0</v>
      </c>
    </row>
    <row r="95" spans="1:174" x14ac:dyDescent="0.2">
      <c r="A95" s="13" t="s">
        <v>1097</v>
      </c>
      <c r="B95" s="10">
        <v>34</v>
      </c>
      <c r="C95" s="10" t="s">
        <v>794</v>
      </c>
      <c r="D95" s="10" t="str">
        <f>VLOOKUP(Tabulka_Dotaz_z_MySQLDivadla_17[[#This Row],[Kraj]],Tabulka_Dotaz_z_SQL3[],3,TRUE)</f>
        <v>Moravskoslezský kraj</v>
      </c>
      <c r="E95" s="10" t="str">
        <f>VLOOKUP(Tabulka_Dotaz_z_MySQLDivadla_17[[#This Row],[StatID]],Tabulka_Dotaz_z_SqlDivadla[],7,FALSE)</f>
        <v>22</v>
      </c>
      <c r="F95" s="10" t="str">
        <f>VLOOKUP(Tabulka_Dotaz_z_MySQLDivadla_17[[#This Row],[kodZriz]],Tabulka_Dotaz_z_SQL[],8,TRUE)</f>
        <v>stati</v>
      </c>
      <c r="G95" s="10" t="s">
        <v>801</v>
      </c>
      <c r="H95" s="10">
        <v>1</v>
      </c>
      <c r="I95" s="10">
        <v>0</v>
      </c>
      <c r="J95" s="10" t="s">
        <v>180</v>
      </c>
      <c r="K95" s="10">
        <v>176</v>
      </c>
      <c r="L95" s="10" t="s">
        <v>163</v>
      </c>
      <c r="M95" s="10">
        <v>0</v>
      </c>
      <c r="N95" s="10" t="s">
        <v>163</v>
      </c>
      <c r="O95" s="10">
        <v>0</v>
      </c>
      <c r="P95" s="10" t="s">
        <v>163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1</v>
      </c>
      <c r="Z95" s="10">
        <v>0</v>
      </c>
      <c r="AA95" s="10">
        <v>0</v>
      </c>
      <c r="AB95" s="10" t="str">
        <f>IF(Tabulka_Dotaz_z_MySQLDivadla_17[[#This Row],[f0115_1]]=1,"ANO","NE")</f>
        <v>NE</v>
      </c>
      <c r="AC95" s="10">
        <v>16</v>
      </c>
      <c r="AD95" s="10">
        <v>0</v>
      </c>
      <c r="AE95" s="10">
        <v>0</v>
      </c>
      <c r="AF95" s="10">
        <v>0</v>
      </c>
      <c r="AG95" s="10">
        <v>0</v>
      </c>
      <c r="AH95" s="10">
        <v>3</v>
      </c>
      <c r="AI95" s="10">
        <v>3</v>
      </c>
      <c r="AJ95" s="10">
        <v>4</v>
      </c>
      <c r="AK95" s="10">
        <v>23</v>
      </c>
      <c r="AL95" s="10">
        <v>0</v>
      </c>
      <c r="AM95" s="10">
        <v>15</v>
      </c>
      <c r="AN95" s="10">
        <v>0</v>
      </c>
      <c r="AO95" s="10">
        <v>7</v>
      </c>
      <c r="AP95" s="10">
        <v>0</v>
      </c>
      <c r="AQ95" s="10">
        <v>1</v>
      </c>
      <c r="AR95" s="10">
        <v>0</v>
      </c>
      <c r="AS95" s="10">
        <v>46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21</v>
      </c>
      <c r="CR95" s="10">
        <v>3</v>
      </c>
      <c r="CS95" s="10">
        <v>444</v>
      </c>
      <c r="CT95" s="10">
        <v>426</v>
      </c>
      <c r="CU95" s="10">
        <v>3</v>
      </c>
      <c r="CV95" s="10">
        <v>39</v>
      </c>
      <c r="CW95" s="10">
        <v>29</v>
      </c>
      <c r="CX95" s="10">
        <v>11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21</v>
      </c>
      <c r="DX95" s="10">
        <v>3</v>
      </c>
      <c r="DY95" s="10">
        <v>444</v>
      </c>
      <c r="DZ95" s="10">
        <v>426</v>
      </c>
      <c r="EA95" s="10">
        <v>3</v>
      </c>
      <c r="EB95" s="10">
        <v>39</v>
      </c>
      <c r="EC95" s="10">
        <v>29</v>
      </c>
      <c r="ED95" s="10">
        <v>11</v>
      </c>
      <c r="EE95" s="10">
        <v>21</v>
      </c>
      <c r="EF95" s="10">
        <v>3</v>
      </c>
      <c r="EG95" s="10">
        <v>444</v>
      </c>
      <c r="EH95" s="10">
        <v>426</v>
      </c>
      <c r="EI95" s="10">
        <v>3</v>
      </c>
      <c r="EJ95" s="10">
        <v>39</v>
      </c>
      <c r="EK95" s="10">
        <v>29</v>
      </c>
      <c r="EL95" s="10">
        <v>11</v>
      </c>
      <c r="EM95" s="10">
        <v>3</v>
      </c>
      <c r="EN95" s="10">
        <v>1028</v>
      </c>
      <c r="EO95" s="10">
        <v>0</v>
      </c>
      <c r="EP95" s="10">
        <v>0</v>
      </c>
      <c r="EQ95" s="10">
        <v>0</v>
      </c>
      <c r="ER95" s="10">
        <v>0</v>
      </c>
      <c r="ES95" s="10">
        <v>0</v>
      </c>
      <c r="ET95" s="10">
        <v>0</v>
      </c>
      <c r="EU95" s="10">
        <v>0</v>
      </c>
      <c r="EV95" s="10">
        <v>0</v>
      </c>
      <c r="EW95" s="10">
        <v>0</v>
      </c>
      <c r="EX95" s="10">
        <v>0</v>
      </c>
      <c r="EY95" s="10">
        <v>0</v>
      </c>
      <c r="EZ95" s="10">
        <v>0</v>
      </c>
      <c r="FA95" s="10">
        <v>0</v>
      </c>
      <c r="FB95" s="10">
        <v>0</v>
      </c>
      <c r="FC95" s="10">
        <v>0</v>
      </c>
      <c r="FD95" s="10">
        <v>0</v>
      </c>
      <c r="FE95" s="10">
        <v>0</v>
      </c>
      <c r="FF95" s="10">
        <v>0</v>
      </c>
      <c r="FG95" s="10">
        <v>0</v>
      </c>
      <c r="FH95" s="10">
        <v>0</v>
      </c>
      <c r="FI95" s="10">
        <v>3</v>
      </c>
      <c r="FJ95" s="10">
        <v>1539</v>
      </c>
      <c r="FK95" s="10">
        <v>2</v>
      </c>
      <c r="FL95" s="10">
        <v>120</v>
      </c>
      <c r="FM95" s="10">
        <v>436</v>
      </c>
      <c r="FN95" s="10">
        <v>76063</v>
      </c>
      <c r="FO95" s="10">
        <v>1</v>
      </c>
      <c r="FP95" s="10">
        <v>1</v>
      </c>
      <c r="FQ95" s="13">
        <v>40302.451805555553</v>
      </c>
      <c r="FR95" s="10">
        <v>0</v>
      </c>
    </row>
    <row r="96" spans="1:174" x14ac:dyDescent="0.2">
      <c r="A96" s="13" t="s">
        <v>1143</v>
      </c>
      <c r="B96" s="10">
        <v>85</v>
      </c>
      <c r="C96" s="10" t="s">
        <v>794</v>
      </c>
      <c r="D96" s="10" t="str">
        <f>VLOOKUP(Tabulka_Dotaz_z_MySQLDivadla_17[[#This Row],[Kraj]],Tabulka_Dotaz_z_SQL3[],3,TRUE)</f>
        <v>Moravskoslezský kraj</v>
      </c>
      <c r="E96" s="10" t="str">
        <f>VLOOKUP(Tabulka_Dotaz_z_MySQLDivadla_17[[#This Row],[StatID]],Tabulka_Dotaz_z_SqlDivadla[],7,FALSE)</f>
        <v>22</v>
      </c>
      <c r="F96" s="10" t="str">
        <f>VLOOKUP(Tabulka_Dotaz_z_MySQLDivadla_17[[#This Row],[kodZriz]],Tabulka_Dotaz_z_SQL[],8,TRUE)</f>
        <v>stati</v>
      </c>
      <c r="G96" s="10" t="s">
        <v>842</v>
      </c>
      <c r="H96" s="10">
        <v>1</v>
      </c>
      <c r="I96" s="10">
        <v>0</v>
      </c>
      <c r="J96" s="10" t="s">
        <v>223</v>
      </c>
      <c r="K96" s="10">
        <v>96</v>
      </c>
      <c r="L96" s="10" t="s">
        <v>163</v>
      </c>
      <c r="M96" s="10">
        <v>0</v>
      </c>
      <c r="N96" s="10" t="s">
        <v>163</v>
      </c>
      <c r="O96" s="10">
        <v>0</v>
      </c>
      <c r="P96" s="10" t="s">
        <v>163</v>
      </c>
      <c r="Q96" s="10">
        <v>0</v>
      </c>
      <c r="R96" s="10">
        <v>1</v>
      </c>
      <c r="S96" s="10">
        <v>1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1</v>
      </c>
      <c r="AB96" s="10" t="str">
        <f>IF(Tabulka_Dotaz_z_MySQLDivadla_17[[#This Row],[f0115_1]]=1,"ANO","NE")</f>
        <v>ANO</v>
      </c>
      <c r="AC96" s="10">
        <v>13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5</v>
      </c>
      <c r="AK96" s="10">
        <v>18</v>
      </c>
      <c r="AL96" s="10">
        <v>31</v>
      </c>
      <c r="AM96" s="10">
        <v>11</v>
      </c>
      <c r="AN96" s="10">
        <v>0</v>
      </c>
      <c r="AO96" s="10">
        <v>7</v>
      </c>
      <c r="AP96" s="10">
        <v>0</v>
      </c>
      <c r="AQ96" s="10">
        <v>0</v>
      </c>
      <c r="AR96" s="10">
        <v>0</v>
      </c>
      <c r="AS96" s="10">
        <v>36</v>
      </c>
      <c r="AT96" s="10">
        <v>31</v>
      </c>
      <c r="AU96" s="10">
        <v>17</v>
      </c>
      <c r="AV96" s="10">
        <v>7</v>
      </c>
      <c r="AW96" s="10">
        <v>152</v>
      </c>
      <c r="AX96" s="10">
        <v>148</v>
      </c>
      <c r="AY96" s="10">
        <v>1</v>
      </c>
      <c r="AZ96" s="10">
        <v>6</v>
      </c>
      <c r="BA96" s="10">
        <v>6</v>
      </c>
      <c r="BB96" s="10">
        <v>1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1</v>
      </c>
      <c r="CO96" s="10">
        <v>1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10</v>
      </c>
      <c r="CW96" s="10">
        <v>7</v>
      </c>
      <c r="CX96" s="10">
        <v>4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3</v>
      </c>
      <c r="DE96" s="10">
        <v>3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9</v>
      </c>
      <c r="DU96" s="10">
        <v>3</v>
      </c>
      <c r="DV96" s="10">
        <v>0</v>
      </c>
      <c r="DW96" s="10">
        <v>17</v>
      </c>
      <c r="DX96" s="10">
        <v>7</v>
      </c>
      <c r="DY96" s="10">
        <v>152</v>
      </c>
      <c r="DZ96" s="10">
        <v>148</v>
      </c>
      <c r="EA96" s="10">
        <v>1</v>
      </c>
      <c r="EB96" s="10">
        <v>29</v>
      </c>
      <c r="EC96" s="10">
        <v>20</v>
      </c>
      <c r="ED96" s="10">
        <v>5</v>
      </c>
      <c r="EE96" s="10">
        <v>0</v>
      </c>
      <c r="EF96" s="10">
        <v>0</v>
      </c>
      <c r="EG96" s="10">
        <v>15</v>
      </c>
      <c r="EH96" s="10">
        <v>15</v>
      </c>
      <c r="EI96" s="10">
        <v>0</v>
      </c>
      <c r="EJ96" s="10">
        <v>10</v>
      </c>
      <c r="EK96" s="10">
        <v>10</v>
      </c>
      <c r="EL96" s="10">
        <v>0</v>
      </c>
      <c r="EM96" s="10">
        <v>0</v>
      </c>
      <c r="EN96" s="10">
        <v>0</v>
      </c>
      <c r="EO96" s="10">
        <v>0</v>
      </c>
      <c r="EP96" s="10">
        <v>0</v>
      </c>
      <c r="EQ96" s="10">
        <v>0</v>
      </c>
      <c r="ER96" s="10">
        <v>0</v>
      </c>
      <c r="ES96" s="10">
        <v>0</v>
      </c>
      <c r="ET96" s="10">
        <v>0</v>
      </c>
      <c r="EU96" s="10">
        <v>0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10">
        <v>0</v>
      </c>
      <c r="FB96" s="10">
        <v>0</v>
      </c>
      <c r="FC96" s="10">
        <v>0</v>
      </c>
      <c r="FD96" s="10">
        <v>0</v>
      </c>
      <c r="FE96" s="10">
        <v>0</v>
      </c>
      <c r="FF96" s="10">
        <v>0</v>
      </c>
      <c r="FG96" s="10">
        <v>0</v>
      </c>
      <c r="FH96" s="10">
        <v>0</v>
      </c>
      <c r="FI96" s="10">
        <v>1</v>
      </c>
      <c r="FJ96" s="10">
        <v>100</v>
      </c>
      <c r="FK96" s="10">
        <v>0</v>
      </c>
      <c r="FL96" s="10">
        <v>0</v>
      </c>
      <c r="FM96" s="10">
        <v>151</v>
      </c>
      <c r="FN96" s="10">
        <v>15759</v>
      </c>
      <c r="FO96" s="10">
        <v>1</v>
      </c>
      <c r="FP96" s="10">
        <v>1</v>
      </c>
      <c r="FQ96" s="13">
        <v>40247.618842592594</v>
      </c>
      <c r="FR96" s="10">
        <v>0</v>
      </c>
    </row>
    <row r="97" spans="1:174" x14ac:dyDescent="0.2">
      <c r="A97" s="13" t="s">
        <v>1132</v>
      </c>
      <c r="B97" s="10">
        <v>74</v>
      </c>
      <c r="C97" s="10" t="s">
        <v>794</v>
      </c>
      <c r="D97" s="10" t="str">
        <f>VLOOKUP(Tabulka_Dotaz_z_MySQLDivadla_17[[#This Row],[Kraj]],Tabulka_Dotaz_z_SQL3[],3,TRUE)</f>
        <v>Moravskoslezský kraj</v>
      </c>
      <c r="E97" s="10" t="str">
        <f>VLOOKUP(Tabulka_Dotaz_z_MySQLDivadla_17[[#This Row],[StatID]],Tabulka_Dotaz_z_SqlDivadla[],7,FALSE)</f>
        <v>70</v>
      </c>
      <c r="F97" s="10" t="str">
        <f>VLOOKUP(Tabulka_Dotaz_z_MySQLDivadla_17[[#This Row],[kodZriz]],Tabulka_Dotaz_z_SQL[],8,TRUE)</f>
        <v>crkve</v>
      </c>
      <c r="G97" s="10" t="s">
        <v>787</v>
      </c>
      <c r="H97" s="10">
        <v>0</v>
      </c>
      <c r="I97" s="10">
        <v>0</v>
      </c>
      <c r="J97" s="10" t="s">
        <v>163</v>
      </c>
      <c r="K97" s="10">
        <v>0</v>
      </c>
      <c r="L97" s="10" t="s">
        <v>163</v>
      </c>
      <c r="M97" s="10">
        <v>0</v>
      </c>
      <c r="N97" s="10" t="s">
        <v>163</v>
      </c>
      <c r="O97" s="10">
        <v>0</v>
      </c>
      <c r="P97" s="10" t="s">
        <v>163</v>
      </c>
      <c r="Q97" s="10">
        <v>0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</v>
      </c>
      <c r="AA97" s="10">
        <v>1</v>
      </c>
      <c r="AB97" s="10" t="str">
        <f>IF(Tabulka_Dotaz_z_MySQLDivadla_17[[#This Row],[f0115_1]]=1,"ANO","NE")</f>
        <v>ANO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10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10</v>
      </c>
      <c r="AU97" s="10">
        <v>2</v>
      </c>
      <c r="AV97" s="10">
        <v>0</v>
      </c>
      <c r="AW97" s="10">
        <v>8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3</v>
      </c>
      <c r="CJ97" s="10">
        <v>1</v>
      </c>
      <c r="CK97" s="10">
        <v>12</v>
      </c>
      <c r="CL97" s="10">
        <v>0</v>
      </c>
      <c r="CM97" s="10">
        <v>6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1</v>
      </c>
      <c r="CZ97" s="10">
        <v>0</v>
      </c>
      <c r="DA97" s="10">
        <v>2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0</v>
      </c>
      <c r="DO97" s="10">
        <v>2</v>
      </c>
      <c r="DP97" s="10">
        <v>1</v>
      </c>
      <c r="DQ97" s="10">
        <v>5</v>
      </c>
      <c r="DR97" s="10">
        <v>0</v>
      </c>
      <c r="DS97" s="10">
        <v>0</v>
      </c>
      <c r="DT97" s="10">
        <v>0</v>
      </c>
      <c r="DU97" s="10">
        <v>0</v>
      </c>
      <c r="DV97" s="10">
        <v>0</v>
      </c>
      <c r="DW97" s="10">
        <v>8</v>
      </c>
      <c r="DX97" s="10">
        <v>2</v>
      </c>
      <c r="DY97" s="10">
        <v>27</v>
      </c>
      <c r="DZ97" s="10">
        <v>0</v>
      </c>
      <c r="EA97" s="10">
        <v>6</v>
      </c>
      <c r="EB97" s="10">
        <v>0</v>
      </c>
      <c r="EC97" s="10">
        <v>0</v>
      </c>
      <c r="ED97" s="10">
        <v>0</v>
      </c>
      <c r="EE97" s="10">
        <v>2</v>
      </c>
      <c r="EF97" s="10">
        <v>0</v>
      </c>
      <c r="EG97" s="10">
        <v>8</v>
      </c>
      <c r="EH97" s="10">
        <v>0</v>
      </c>
      <c r="EI97" s="10">
        <v>0</v>
      </c>
      <c r="EJ97" s="10">
        <v>0</v>
      </c>
      <c r="EK97" s="10">
        <v>0</v>
      </c>
      <c r="EL97" s="10">
        <v>0</v>
      </c>
      <c r="EM97" s="10">
        <v>0</v>
      </c>
      <c r="EN97" s="10">
        <v>0</v>
      </c>
      <c r="EO97" s="10">
        <v>0</v>
      </c>
      <c r="EP97" s="10">
        <v>0</v>
      </c>
      <c r="EQ97" s="10">
        <v>0</v>
      </c>
      <c r="ER97" s="10">
        <v>0</v>
      </c>
      <c r="ES97" s="10">
        <v>0</v>
      </c>
      <c r="ET97" s="10">
        <v>0</v>
      </c>
      <c r="EU97" s="10">
        <v>0</v>
      </c>
      <c r="EV97" s="10">
        <v>0</v>
      </c>
      <c r="EW97" s="10">
        <v>0</v>
      </c>
      <c r="EX97" s="10">
        <v>0</v>
      </c>
      <c r="EY97" s="10">
        <v>0</v>
      </c>
      <c r="EZ97" s="10">
        <v>0</v>
      </c>
      <c r="FA97" s="10">
        <v>3</v>
      </c>
      <c r="FB97" s="10">
        <v>600</v>
      </c>
      <c r="FC97" s="10">
        <v>0</v>
      </c>
      <c r="FD97" s="10">
        <v>0</v>
      </c>
      <c r="FE97" s="10">
        <v>2</v>
      </c>
      <c r="FF97" s="10">
        <v>400</v>
      </c>
      <c r="FG97" s="10">
        <v>4</v>
      </c>
      <c r="FH97" s="10">
        <v>800</v>
      </c>
      <c r="FI97" s="10">
        <v>5</v>
      </c>
      <c r="FJ97" s="10">
        <v>700</v>
      </c>
      <c r="FK97" s="10">
        <v>0</v>
      </c>
      <c r="FL97" s="10">
        <v>0</v>
      </c>
      <c r="FM97" s="10">
        <v>13</v>
      </c>
      <c r="FN97" s="10">
        <v>1600</v>
      </c>
      <c r="FO97" s="10">
        <v>1</v>
      </c>
      <c r="FP97" s="10">
        <v>1</v>
      </c>
      <c r="FQ97" s="13">
        <v>40301.614224537036</v>
      </c>
      <c r="FR97" s="10">
        <v>0</v>
      </c>
    </row>
    <row r="98" spans="1:174" x14ac:dyDescent="0.2">
      <c r="A98" s="13" t="s">
        <v>1125</v>
      </c>
      <c r="B98" s="10">
        <v>64</v>
      </c>
      <c r="C98" s="10" t="s">
        <v>782</v>
      </c>
      <c r="D98" s="10" t="str">
        <f>VLOOKUP(Tabulka_Dotaz_z_MySQLDivadla_17[[#This Row],[Kraj]],Tabulka_Dotaz_z_SQL3[],3,TRUE)</f>
        <v>Hlavní město Praha</v>
      </c>
      <c r="E98" s="10" t="str">
        <f>VLOOKUP(Tabulka_Dotaz_z_MySQLDivadla_17[[#This Row],[StatID]],Tabulka_Dotaz_z_SqlDivadla[],7,FALSE)</f>
        <v>70</v>
      </c>
      <c r="F98" s="10" t="str">
        <f>VLOOKUP(Tabulka_Dotaz_z_MySQLDivadla_17[[#This Row],[kodZriz]],Tabulka_Dotaz_z_SQL[],8,TRUE)</f>
        <v>crkve</v>
      </c>
      <c r="G98" s="10" t="s">
        <v>829</v>
      </c>
      <c r="H98" s="10">
        <v>1</v>
      </c>
      <c r="I98" s="10">
        <v>0</v>
      </c>
      <c r="J98" s="10" t="s">
        <v>211</v>
      </c>
      <c r="K98" s="10">
        <v>80</v>
      </c>
      <c r="L98" s="10" t="s">
        <v>163</v>
      </c>
      <c r="M98" s="10">
        <v>0</v>
      </c>
      <c r="N98" s="10" t="s">
        <v>163</v>
      </c>
      <c r="O98" s="10">
        <v>0</v>
      </c>
      <c r="P98" s="10" t="s">
        <v>163</v>
      </c>
      <c r="Q98" s="10">
        <v>0</v>
      </c>
      <c r="R98" s="10">
        <v>1</v>
      </c>
      <c r="S98" s="10">
        <v>1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1</v>
      </c>
      <c r="AB98" s="10" t="str">
        <f>IF(Tabulka_Dotaz_z_MySQLDivadla_17[[#This Row],[f0115_1]]=1,"ANO","NE")</f>
        <v>ANO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26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9</v>
      </c>
      <c r="AS98" s="10">
        <v>0</v>
      </c>
      <c r="AT98" s="10">
        <v>35</v>
      </c>
      <c r="AU98" s="10">
        <v>6</v>
      </c>
      <c r="AV98" s="10">
        <v>1</v>
      </c>
      <c r="AW98" s="10">
        <v>30</v>
      </c>
      <c r="AX98" s="10">
        <v>27</v>
      </c>
      <c r="AY98" s="10">
        <v>0</v>
      </c>
      <c r="AZ98" s="10">
        <v>7</v>
      </c>
      <c r="BA98" s="10">
        <v>7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3</v>
      </c>
      <c r="DU98" s="10">
        <v>3</v>
      </c>
      <c r="DV98" s="10">
        <v>0</v>
      </c>
      <c r="DW98" s="10">
        <v>6</v>
      </c>
      <c r="DX98" s="10">
        <v>1</v>
      </c>
      <c r="DY98" s="10">
        <v>30</v>
      </c>
      <c r="DZ98" s="10">
        <v>27</v>
      </c>
      <c r="EA98" s="10">
        <v>0</v>
      </c>
      <c r="EB98" s="10">
        <v>10</v>
      </c>
      <c r="EC98" s="10">
        <v>10</v>
      </c>
      <c r="ED98" s="10">
        <v>0</v>
      </c>
      <c r="EE98" s="10">
        <v>2</v>
      </c>
      <c r="EF98" s="10">
        <v>0</v>
      </c>
      <c r="EG98" s="10">
        <v>5</v>
      </c>
      <c r="EH98" s="10">
        <v>4</v>
      </c>
      <c r="EI98" s="10">
        <v>0</v>
      </c>
      <c r="EJ98" s="10">
        <v>1</v>
      </c>
      <c r="EK98" s="10">
        <v>1</v>
      </c>
      <c r="EL98" s="10">
        <v>0</v>
      </c>
      <c r="EM98" s="10">
        <v>27</v>
      </c>
      <c r="EN98" s="10">
        <v>444</v>
      </c>
      <c r="EO98" s="10">
        <v>3</v>
      </c>
      <c r="EP98" s="10">
        <v>150</v>
      </c>
      <c r="EQ98" s="10">
        <v>0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10">
        <v>0</v>
      </c>
      <c r="FB98" s="10">
        <v>0</v>
      </c>
      <c r="FC98" s="10">
        <v>0</v>
      </c>
      <c r="FD98" s="10">
        <v>0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0</v>
      </c>
      <c r="FM98" s="10">
        <v>0</v>
      </c>
      <c r="FN98" s="10">
        <v>0</v>
      </c>
      <c r="FO98" s="10">
        <v>1</v>
      </c>
      <c r="FP98" s="10">
        <v>1</v>
      </c>
      <c r="FQ98" s="13">
        <v>40288.666921296295</v>
      </c>
      <c r="FR98" s="10">
        <v>0</v>
      </c>
    </row>
    <row r="99" spans="1:174" x14ac:dyDescent="0.2">
      <c r="A99" s="13" t="s">
        <v>1273</v>
      </c>
      <c r="B99" s="10">
        <v>216</v>
      </c>
      <c r="C99" s="10" t="s">
        <v>782</v>
      </c>
      <c r="D99" s="10" t="str">
        <f>VLOOKUP(Tabulka_Dotaz_z_MySQLDivadla_17[[#This Row],[Kraj]],Tabulka_Dotaz_z_SQL3[],3,TRUE)</f>
        <v>Hlavní město Praha</v>
      </c>
      <c r="E99" s="10" t="str">
        <f>VLOOKUP(Tabulka_Dotaz_z_MySQLDivadla_17[[#This Row],[StatID]],Tabulka_Dotaz_z_SqlDivadla[],7,FALSE)</f>
        <v>71</v>
      </c>
      <c r="F99" s="10" t="str">
        <f>VLOOKUP(Tabulka_Dotaz_z_MySQLDivadla_17[[#This Row],[kodZriz]],Tabulka_Dotaz_z_SQL[],8,TRUE)</f>
        <v>crkve</v>
      </c>
      <c r="G99" s="10" t="s">
        <v>788</v>
      </c>
      <c r="H99" s="10">
        <v>1</v>
      </c>
      <c r="I99" s="10">
        <v>0</v>
      </c>
      <c r="J99" s="10" t="s">
        <v>291</v>
      </c>
      <c r="K99" s="10">
        <v>203</v>
      </c>
      <c r="L99" s="10" t="s">
        <v>163</v>
      </c>
      <c r="M99" s="10">
        <v>0</v>
      </c>
      <c r="N99" s="10" t="s">
        <v>163</v>
      </c>
      <c r="O99" s="10">
        <v>0</v>
      </c>
      <c r="P99" s="10" t="s">
        <v>163</v>
      </c>
      <c r="Q99" s="10">
        <v>0</v>
      </c>
      <c r="R99" s="10">
        <v>1</v>
      </c>
      <c r="S99" s="10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1</v>
      </c>
      <c r="AB99" s="10" t="str">
        <f>IF(Tabulka_Dotaz_z_MySQLDivadla_17[[#This Row],[f0115_1]]=1,"ANO","NE")</f>
        <v>ANO</v>
      </c>
      <c r="AC99" s="10">
        <v>11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4</v>
      </c>
      <c r="AK99" s="10">
        <v>15</v>
      </c>
      <c r="AL99" s="10">
        <v>0</v>
      </c>
      <c r="AM99" s="10">
        <v>15</v>
      </c>
      <c r="AN99" s="10">
        <v>0</v>
      </c>
      <c r="AO99" s="10">
        <v>3</v>
      </c>
      <c r="AP99" s="10">
        <v>0</v>
      </c>
      <c r="AQ99" s="10">
        <v>0</v>
      </c>
      <c r="AR99" s="10">
        <v>0</v>
      </c>
      <c r="AS99" s="10">
        <v>33</v>
      </c>
      <c r="AT99" s="10">
        <v>0</v>
      </c>
      <c r="AU99" s="10">
        <v>15</v>
      </c>
      <c r="AV99" s="10">
        <v>2</v>
      </c>
      <c r="AW99" s="10">
        <v>220</v>
      </c>
      <c r="AX99" s="10">
        <v>210</v>
      </c>
      <c r="AY99" s="10">
        <v>2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15</v>
      </c>
      <c r="DX99" s="10">
        <v>2</v>
      </c>
      <c r="DY99" s="10">
        <v>220</v>
      </c>
      <c r="DZ99" s="10">
        <v>210</v>
      </c>
      <c r="EA99" s="10">
        <v>2</v>
      </c>
      <c r="EB99" s="10">
        <v>0</v>
      </c>
      <c r="EC99" s="10">
        <v>0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  <c r="EM99" s="10">
        <v>210</v>
      </c>
      <c r="EN99" s="10">
        <v>35989</v>
      </c>
      <c r="EO99" s="10">
        <v>1</v>
      </c>
      <c r="EP99" s="10">
        <v>220</v>
      </c>
      <c r="EQ99" s="10">
        <v>0</v>
      </c>
      <c r="ER99" s="10">
        <v>0</v>
      </c>
      <c r="ES99" s="10">
        <v>0</v>
      </c>
      <c r="ET99" s="10">
        <v>0</v>
      </c>
      <c r="EU99" s="10">
        <v>2</v>
      </c>
      <c r="EV99" s="10">
        <v>500</v>
      </c>
      <c r="EW99" s="10">
        <v>1</v>
      </c>
      <c r="EX99" s="10">
        <v>220</v>
      </c>
      <c r="EY99" s="10">
        <v>1</v>
      </c>
      <c r="EZ99" s="10">
        <v>220</v>
      </c>
      <c r="FA99" s="10">
        <v>1</v>
      </c>
      <c r="FB99" s="10">
        <v>230</v>
      </c>
      <c r="FC99" s="10">
        <v>0</v>
      </c>
      <c r="FD99" s="10">
        <v>0</v>
      </c>
      <c r="FE99" s="10">
        <v>2</v>
      </c>
      <c r="FF99" s="10">
        <v>400</v>
      </c>
      <c r="FG99" s="10">
        <v>1</v>
      </c>
      <c r="FH99" s="10">
        <v>210</v>
      </c>
      <c r="FI99" s="10">
        <v>0</v>
      </c>
      <c r="FJ99" s="10">
        <v>0</v>
      </c>
      <c r="FK99" s="10">
        <v>0</v>
      </c>
      <c r="FL99" s="10">
        <v>0</v>
      </c>
      <c r="FM99" s="10">
        <v>1</v>
      </c>
      <c r="FN99" s="10">
        <v>253</v>
      </c>
      <c r="FO99" s="10">
        <v>1</v>
      </c>
      <c r="FP99" s="10">
        <v>1</v>
      </c>
      <c r="FQ99" s="13">
        <v>40330.588726851849</v>
      </c>
      <c r="FR99" s="10">
        <v>0</v>
      </c>
    </row>
    <row r="100" spans="1:174" x14ac:dyDescent="0.2">
      <c r="A100" s="13" t="s">
        <v>1257</v>
      </c>
      <c r="B100" s="10">
        <v>199</v>
      </c>
      <c r="C100" s="10" t="s">
        <v>786</v>
      </c>
      <c r="D100" s="10" t="str">
        <f>VLOOKUP(Tabulka_Dotaz_z_MySQLDivadla_17[[#This Row],[Kraj]],Tabulka_Dotaz_z_SQL3[],3,TRUE)</f>
        <v>Pardubický kraj</v>
      </c>
      <c r="E100" s="10" t="str">
        <f>VLOOKUP(Tabulka_Dotaz_z_MySQLDivadla_17[[#This Row],[StatID]],Tabulka_Dotaz_z_SqlDivadla[],7,FALSE)</f>
        <v>02</v>
      </c>
      <c r="F100" s="10" t="str">
        <f>VLOOKUP(Tabulka_Dotaz_z_MySQLDivadla_17[[#This Row],[kodZriz]],Tabulka_Dotaz_z_SQL[],8,TRUE)</f>
        <v>stati</v>
      </c>
      <c r="G100" s="10" t="s">
        <v>907</v>
      </c>
      <c r="H100" s="10">
        <v>1</v>
      </c>
      <c r="I100" s="10">
        <v>0</v>
      </c>
      <c r="J100" s="10" t="s">
        <v>284</v>
      </c>
      <c r="K100" s="10">
        <v>150</v>
      </c>
      <c r="L100" s="10" t="s">
        <v>163</v>
      </c>
      <c r="M100" s="10">
        <v>0</v>
      </c>
      <c r="N100" s="10" t="s">
        <v>163</v>
      </c>
      <c r="O100" s="10">
        <v>0</v>
      </c>
      <c r="P100" s="10" t="s">
        <v>163</v>
      </c>
      <c r="Q100" s="10">
        <v>0</v>
      </c>
      <c r="R100" s="10">
        <v>1</v>
      </c>
      <c r="S100" s="10">
        <v>0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1</v>
      </c>
      <c r="AB100" s="10" t="str">
        <f>IF(Tabulka_Dotaz_z_MySQLDivadla_17[[#This Row],[f0115_1]]=1,"ANO","NE")</f>
        <v>ANO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1</v>
      </c>
      <c r="AR100" s="10">
        <v>0</v>
      </c>
      <c r="AS100" s="10">
        <v>1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2</v>
      </c>
      <c r="BD100" s="10">
        <v>2</v>
      </c>
      <c r="BE100" s="10">
        <v>8</v>
      </c>
      <c r="BF100" s="10">
        <v>8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2</v>
      </c>
      <c r="DX100" s="10">
        <v>2</v>
      </c>
      <c r="DY100" s="10">
        <v>8</v>
      </c>
      <c r="DZ100" s="10">
        <v>8</v>
      </c>
      <c r="EA100" s="10">
        <v>0</v>
      </c>
      <c r="EB100" s="10">
        <v>0</v>
      </c>
      <c r="EC100" s="10">
        <v>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8</v>
      </c>
      <c r="FH100" s="10">
        <v>1200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1</v>
      </c>
      <c r="FP100" s="10">
        <v>1</v>
      </c>
      <c r="FQ100" s="13">
        <v>40330.454768518517</v>
      </c>
      <c r="FR100" s="10">
        <v>0</v>
      </c>
    </row>
    <row r="101" spans="1:174" x14ac:dyDescent="0.2">
      <c r="A101" s="13" t="s">
        <v>1222</v>
      </c>
      <c r="B101" s="10">
        <v>164</v>
      </c>
      <c r="C101" s="10" t="s">
        <v>782</v>
      </c>
      <c r="D101" s="10" t="str">
        <f>VLOOKUP(Tabulka_Dotaz_z_MySQLDivadla_17[[#This Row],[Kraj]],Tabulka_Dotaz_z_SQL3[],3,TRUE)</f>
        <v>Hlavní město Praha</v>
      </c>
      <c r="E101" s="10" t="str">
        <f>VLOOKUP(Tabulka_Dotaz_z_MySQLDivadla_17[[#This Row],[StatID]],Tabulka_Dotaz_z_SqlDivadla[],7,FALSE)</f>
        <v>70</v>
      </c>
      <c r="F101" s="10" t="str">
        <f>VLOOKUP(Tabulka_Dotaz_z_MySQLDivadla_17[[#This Row],[kodZriz]],Tabulka_Dotaz_z_SQL[],8,TRUE)</f>
        <v>crkve</v>
      </c>
      <c r="G101" s="10" t="s">
        <v>888</v>
      </c>
      <c r="H101" s="10">
        <v>2</v>
      </c>
      <c r="I101" s="10">
        <v>1</v>
      </c>
      <c r="J101" s="10" t="s">
        <v>265</v>
      </c>
      <c r="K101" s="10">
        <v>50</v>
      </c>
      <c r="L101" s="10" t="s">
        <v>163</v>
      </c>
      <c r="M101" s="10">
        <v>0</v>
      </c>
      <c r="N101" s="10" t="s">
        <v>163</v>
      </c>
      <c r="O101" s="10">
        <v>0</v>
      </c>
      <c r="P101" s="10" t="s">
        <v>163</v>
      </c>
      <c r="Q101" s="10">
        <v>0</v>
      </c>
      <c r="R101" s="10">
        <v>2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1</v>
      </c>
      <c r="AA101" s="10">
        <v>0</v>
      </c>
      <c r="AB101" s="10" t="str">
        <f>IF(Tabulka_Dotaz_z_MySQLDivadla_17[[#This Row],[f0115_1]]=1,"ANO","NE")</f>
        <v>NE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14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3</v>
      </c>
      <c r="AS101" s="10">
        <v>0</v>
      </c>
      <c r="AT101" s="10">
        <v>17</v>
      </c>
      <c r="AU101" s="10">
        <v>7</v>
      </c>
      <c r="AV101" s="10">
        <v>1</v>
      </c>
      <c r="AW101" s="10">
        <v>57</v>
      </c>
      <c r="AX101" s="10">
        <v>14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1</v>
      </c>
      <c r="CR101" s="10">
        <v>0</v>
      </c>
      <c r="CS101" s="10">
        <v>14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0</v>
      </c>
      <c r="DO101" s="10">
        <v>1</v>
      </c>
      <c r="DP101" s="10">
        <v>1</v>
      </c>
      <c r="DQ101" s="10">
        <v>1</v>
      </c>
      <c r="DR101" s="10">
        <v>1</v>
      </c>
      <c r="DS101" s="10">
        <v>0</v>
      </c>
      <c r="DT101" s="10">
        <v>0</v>
      </c>
      <c r="DU101" s="10">
        <v>0</v>
      </c>
      <c r="DV101" s="10">
        <v>0</v>
      </c>
      <c r="DW101" s="10">
        <v>9</v>
      </c>
      <c r="DX101" s="10">
        <v>2</v>
      </c>
      <c r="DY101" s="10">
        <v>72</v>
      </c>
      <c r="DZ101" s="10">
        <v>15</v>
      </c>
      <c r="EA101" s="10">
        <v>0</v>
      </c>
      <c r="EB101" s="10">
        <v>0</v>
      </c>
      <c r="EC101" s="10">
        <v>0</v>
      </c>
      <c r="ED101" s="10">
        <v>0</v>
      </c>
      <c r="EE101" s="10">
        <v>3</v>
      </c>
      <c r="EF101" s="10">
        <v>1</v>
      </c>
      <c r="EG101" s="10">
        <v>41</v>
      </c>
      <c r="EH101" s="10">
        <v>3</v>
      </c>
      <c r="EI101" s="10">
        <v>0</v>
      </c>
      <c r="EJ101" s="10">
        <v>0</v>
      </c>
      <c r="EK101" s="10">
        <v>0</v>
      </c>
      <c r="EL101" s="10">
        <v>0</v>
      </c>
      <c r="EM101" s="10">
        <v>60</v>
      </c>
      <c r="EN101" s="10">
        <v>2700</v>
      </c>
      <c r="EO101" s="10">
        <v>4</v>
      </c>
      <c r="EP101" s="10">
        <v>200</v>
      </c>
      <c r="EQ101" s="10">
        <v>2</v>
      </c>
      <c r="ER101" s="10">
        <v>100</v>
      </c>
      <c r="ES101" s="10">
        <v>0</v>
      </c>
      <c r="ET101" s="10">
        <v>0</v>
      </c>
      <c r="EU101" s="10">
        <v>0</v>
      </c>
      <c r="EV101" s="10">
        <v>0</v>
      </c>
      <c r="EW101" s="10">
        <v>1</v>
      </c>
      <c r="EX101" s="10">
        <v>50</v>
      </c>
      <c r="EY101" s="10">
        <v>1</v>
      </c>
      <c r="EZ101" s="10">
        <v>80</v>
      </c>
      <c r="FA101" s="10">
        <v>2</v>
      </c>
      <c r="FB101" s="10">
        <v>160</v>
      </c>
      <c r="FC101" s="10">
        <v>0</v>
      </c>
      <c r="FD101" s="10">
        <v>0</v>
      </c>
      <c r="FE101" s="10">
        <v>0</v>
      </c>
      <c r="FF101" s="10">
        <v>0</v>
      </c>
      <c r="FG101" s="10">
        <v>0</v>
      </c>
      <c r="FH101" s="10">
        <v>0</v>
      </c>
      <c r="FI101" s="10">
        <v>0</v>
      </c>
      <c r="FJ101" s="10">
        <v>0</v>
      </c>
      <c r="FK101" s="10">
        <v>1</v>
      </c>
      <c r="FL101" s="10">
        <v>50</v>
      </c>
      <c r="FM101" s="10">
        <v>1</v>
      </c>
      <c r="FN101" s="10">
        <v>80</v>
      </c>
      <c r="FO101" s="10">
        <v>1</v>
      </c>
      <c r="FP101" s="10">
        <v>1</v>
      </c>
      <c r="FQ101" s="13">
        <v>40281.391469907408</v>
      </c>
      <c r="FR101" s="10">
        <v>0</v>
      </c>
    </row>
    <row r="102" spans="1:174" x14ac:dyDescent="0.2">
      <c r="A102" s="13" t="s">
        <v>1221</v>
      </c>
      <c r="B102" s="10">
        <v>163</v>
      </c>
      <c r="C102" s="10" t="s">
        <v>782</v>
      </c>
      <c r="D102" s="10" t="str">
        <f>VLOOKUP(Tabulka_Dotaz_z_MySQLDivadla_17[[#This Row],[Kraj]],Tabulka_Dotaz_z_SQL3[],3,TRUE)</f>
        <v>Hlavní město Praha</v>
      </c>
      <c r="E102" s="10" t="str">
        <f>VLOOKUP(Tabulka_Dotaz_z_MySQLDivadla_17[[#This Row],[StatID]],Tabulka_Dotaz_z_SqlDivadla[],7,FALSE)</f>
        <v>70</v>
      </c>
      <c r="F102" s="10" t="str">
        <f>VLOOKUP(Tabulka_Dotaz_z_MySQLDivadla_17[[#This Row],[kodZriz]],Tabulka_Dotaz_z_SQL[],8,TRUE)</f>
        <v>crkve</v>
      </c>
      <c r="G102" s="10" t="s">
        <v>887</v>
      </c>
      <c r="H102" s="10">
        <v>2</v>
      </c>
      <c r="I102" s="10">
        <v>0</v>
      </c>
      <c r="J102" s="10" t="s">
        <v>263</v>
      </c>
      <c r="K102" s="10">
        <v>240</v>
      </c>
      <c r="L102" s="10" t="s">
        <v>264</v>
      </c>
      <c r="M102" s="10">
        <v>30</v>
      </c>
      <c r="N102" s="10" t="s">
        <v>163</v>
      </c>
      <c r="O102" s="10">
        <v>0</v>
      </c>
      <c r="P102" s="10" t="s">
        <v>163</v>
      </c>
      <c r="Q102" s="10">
        <v>0</v>
      </c>
      <c r="R102" s="10">
        <v>1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1</v>
      </c>
      <c r="Z102" s="10">
        <v>0</v>
      </c>
      <c r="AA102" s="10">
        <v>1</v>
      </c>
      <c r="AB102" s="10" t="str">
        <f>IF(Tabulka_Dotaz_z_MySQLDivadla_17[[#This Row],[f0115_1]]=1,"ANO","NE")</f>
        <v>ANO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0</v>
      </c>
      <c r="AQ102" s="10">
        <v>0</v>
      </c>
      <c r="AR102" s="10">
        <v>4</v>
      </c>
      <c r="AS102" s="10">
        <v>1</v>
      </c>
      <c r="AT102" s="10">
        <v>4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1</v>
      </c>
      <c r="BA102" s="10">
        <v>1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13</v>
      </c>
      <c r="CR102" s="10">
        <v>1</v>
      </c>
      <c r="CS102" s="10">
        <v>100</v>
      </c>
      <c r="CT102" s="10">
        <v>97</v>
      </c>
      <c r="CU102" s="10">
        <v>8</v>
      </c>
      <c r="CV102" s="10">
        <v>6</v>
      </c>
      <c r="CW102" s="10">
        <v>6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0</v>
      </c>
      <c r="DO102" s="10">
        <v>2</v>
      </c>
      <c r="DP102" s="10">
        <v>2</v>
      </c>
      <c r="DQ102" s="10">
        <v>2</v>
      </c>
      <c r="DR102" s="10">
        <v>2</v>
      </c>
      <c r="DS102" s="10">
        <v>0</v>
      </c>
      <c r="DT102" s="10">
        <v>0</v>
      </c>
      <c r="DU102" s="10">
        <v>0</v>
      </c>
      <c r="DV102" s="10">
        <v>0</v>
      </c>
      <c r="DW102" s="10">
        <v>15</v>
      </c>
      <c r="DX102" s="10">
        <v>3</v>
      </c>
      <c r="DY102" s="10">
        <v>102</v>
      </c>
      <c r="DZ102" s="10">
        <v>99</v>
      </c>
      <c r="EA102" s="10">
        <v>8</v>
      </c>
      <c r="EB102" s="10">
        <v>7</v>
      </c>
      <c r="EC102" s="10">
        <v>7</v>
      </c>
      <c r="ED102" s="10">
        <v>0</v>
      </c>
      <c r="EE102" s="10">
        <v>14</v>
      </c>
      <c r="EF102" s="10">
        <v>2</v>
      </c>
      <c r="EG102" s="10">
        <v>101</v>
      </c>
      <c r="EH102" s="10">
        <v>98</v>
      </c>
      <c r="EI102" s="10">
        <v>8</v>
      </c>
      <c r="EJ102" s="10">
        <v>6</v>
      </c>
      <c r="EK102" s="10">
        <v>6</v>
      </c>
      <c r="EL102" s="10">
        <v>0</v>
      </c>
      <c r="EM102" s="10">
        <v>100</v>
      </c>
      <c r="EN102" s="10">
        <v>8957</v>
      </c>
      <c r="EO102" s="10">
        <v>2</v>
      </c>
      <c r="EP102" s="10">
        <v>155</v>
      </c>
      <c r="EQ102" s="10">
        <v>0</v>
      </c>
      <c r="ER102" s="10">
        <v>0</v>
      </c>
      <c r="ES102" s="10">
        <v>0</v>
      </c>
      <c r="ET102" s="10">
        <v>0</v>
      </c>
      <c r="EU102" s="10">
        <v>0</v>
      </c>
      <c r="EV102" s="10">
        <v>0</v>
      </c>
      <c r="EW102" s="10">
        <v>0</v>
      </c>
      <c r="EX102" s="10">
        <v>0</v>
      </c>
      <c r="EY102" s="10">
        <v>0</v>
      </c>
      <c r="EZ102" s="10">
        <v>0</v>
      </c>
      <c r="FA102" s="10">
        <v>0</v>
      </c>
      <c r="FB102" s="10">
        <v>0</v>
      </c>
      <c r="FC102" s="10">
        <v>0</v>
      </c>
      <c r="FD102" s="10">
        <v>0</v>
      </c>
      <c r="FE102" s="10">
        <v>0</v>
      </c>
      <c r="FF102" s="10">
        <v>0</v>
      </c>
      <c r="FG102" s="10">
        <v>0</v>
      </c>
      <c r="FH102" s="10">
        <v>0</v>
      </c>
      <c r="FI102" s="10">
        <v>0</v>
      </c>
      <c r="FJ102" s="10">
        <v>0</v>
      </c>
      <c r="FK102" s="10">
        <v>0</v>
      </c>
      <c r="FL102" s="10">
        <v>0</v>
      </c>
      <c r="FM102" s="10">
        <v>0</v>
      </c>
      <c r="FN102" s="10">
        <v>0</v>
      </c>
      <c r="FO102" s="10">
        <v>1</v>
      </c>
      <c r="FP102" s="10">
        <v>1</v>
      </c>
      <c r="FQ102" s="13">
        <v>40281.374363425923</v>
      </c>
      <c r="FR102" s="10">
        <v>0</v>
      </c>
    </row>
    <row r="103" spans="1:174" x14ac:dyDescent="0.2">
      <c r="A103" s="13" t="s">
        <v>1121</v>
      </c>
      <c r="B103" s="10">
        <v>59</v>
      </c>
      <c r="C103" s="10" t="s">
        <v>782</v>
      </c>
      <c r="D103" s="10" t="str">
        <f>VLOOKUP(Tabulka_Dotaz_z_MySQLDivadla_17[[#This Row],[Kraj]],Tabulka_Dotaz_z_SQL3[],3,TRUE)</f>
        <v>Hlavní město Praha</v>
      </c>
      <c r="E103" s="10" t="str">
        <f>VLOOKUP(Tabulka_Dotaz_z_MySQLDivadla_17[[#This Row],[StatID]],Tabulka_Dotaz_z_SqlDivadla[],7,FALSE)</f>
        <v>02</v>
      </c>
      <c r="F103" s="10" t="str">
        <f>VLOOKUP(Tabulka_Dotaz_z_MySQLDivadla_17[[#This Row],[kodZriz]],Tabulka_Dotaz_z_SQL[],8,TRUE)</f>
        <v>stati</v>
      </c>
      <c r="G103" s="10" t="s">
        <v>825</v>
      </c>
      <c r="H103" s="10">
        <v>1</v>
      </c>
      <c r="I103" s="10">
        <v>0</v>
      </c>
      <c r="J103" s="10" t="s">
        <v>209</v>
      </c>
      <c r="K103" s="10">
        <v>49</v>
      </c>
      <c r="L103" s="10" t="s">
        <v>163</v>
      </c>
      <c r="M103" s="10">
        <v>0</v>
      </c>
      <c r="N103" s="10" t="s">
        <v>163</v>
      </c>
      <c r="O103" s="10">
        <v>0</v>
      </c>
      <c r="P103" s="10" t="s">
        <v>163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1</v>
      </c>
      <c r="AB103" s="10" t="str">
        <f>IF(Tabulka_Dotaz_z_MySQLDivadla_17[[#This Row],[f0115_1]]=1,"ANO","NE")</f>
        <v>ANO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2</v>
      </c>
      <c r="AR103" s="10">
        <v>0</v>
      </c>
      <c r="AS103" s="10">
        <v>2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5</v>
      </c>
      <c r="BD103" s="10">
        <v>2</v>
      </c>
      <c r="BE103" s="10">
        <v>25</v>
      </c>
      <c r="BF103" s="10">
        <v>1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7</v>
      </c>
      <c r="CJ103" s="10">
        <v>4</v>
      </c>
      <c r="CK103" s="10">
        <v>7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0</v>
      </c>
      <c r="DO103" s="10">
        <v>16</v>
      </c>
      <c r="DP103" s="10">
        <v>11</v>
      </c>
      <c r="DQ103" s="10">
        <v>32</v>
      </c>
      <c r="DR103" s="10">
        <v>25</v>
      </c>
      <c r="DS103" s="10">
        <v>0</v>
      </c>
      <c r="DT103" s="10">
        <v>0</v>
      </c>
      <c r="DU103" s="10">
        <v>0</v>
      </c>
      <c r="DV103" s="10">
        <v>0</v>
      </c>
      <c r="DW103" s="10">
        <v>28</v>
      </c>
      <c r="DX103" s="10">
        <v>17</v>
      </c>
      <c r="DY103" s="10">
        <v>64</v>
      </c>
      <c r="DZ103" s="10">
        <v>26</v>
      </c>
      <c r="EA103" s="10">
        <v>0</v>
      </c>
      <c r="EB103" s="10">
        <v>0</v>
      </c>
      <c r="EC103" s="10">
        <v>0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47</v>
      </c>
      <c r="EN103" s="10">
        <v>3711</v>
      </c>
      <c r="EO103" s="10">
        <v>0</v>
      </c>
      <c r="EP103" s="10">
        <v>0</v>
      </c>
      <c r="EQ103" s="10">
        <v>0</v>
      </c>
      <c r="ER103" s="10">
        <v>0</v>
      </c>
      <c r="ES103" s="10">
        <v>0</v>
      </c>
      <c r="ET103" s="10">
        <v>0</v>
      </c>
      <c r="EU103" s="10">
        <v>0</v>
      </c>
      <c r="EV103" s="10">
        <v>0</v>
      </c>
      <c r="EW103" s="10">
        <v>1</v>
      </c>
      <c r="EX103" s="10">
        <v>300</v>
      </c>
      <c r="EY103" s="10">
        <v>13</v>
      </c>
      <c r="EZ103" s="10">
        <v>4890</v>
      </c>
      <c r="FA103" s="10">
        <v>0</v>
      </c>
      <c r="FB103" s="10">
        <v>0</v>
      </c>
      <c r="FC103" s="10">
        <v>2</v>
      </c>
      <c r="FD103" s="10">
        <v>800</v>
      </c>
      <c r="FE103" s="10">
        <v>0</v>
      </c>
      <c r="FF103" s="10">
        <v>0</v>
      </c>
      <c r="FG103" s="10">
        <v>0</v>
      </c>
      <c r="FH103" s="10">
        <v>0</v>
      </c>
      <c r="FI103" s="10">
        <v>0</v>
      </c>
      <c r="FJ103" s="10">
        <v>0</v>
      </c>
      <c r="FK103" s="10">
        <v>0</v>
      </c>
      <c r="FL103" s="10">
        <v>0</v>
      </c>
      <c r="FM103" s="10">
        <v>1</v>
      </c>
      <c r="FN103" s="10">
        <v>400</v>
      </c>
      <c r="FO103" s="10">
        <v>1</v>
      </c>
      <c r="FP103" s="10">
        <v>0</v>
      </c>
      <c r="FQ103" s="13">
        <v>40284.60696759259</v>
      </c>
      <c r="FR103" s="10">
        <v>0</v>
      </c>
    </row>
    <row r="104" spans="1:174" x14ac:dyDescent="0.2">
      <c r="A104" s="13" t="s">
        <v>1223</v>
      </c>
      <c r="B104" s="10">
        <v>165</v>
      </c>
      <c r="C104" s="10" t="s">
        <v>782</v>
      </c>
      <c r="D104" s="10" t="str">
        <f>VLOOKUP(Tabulka_Dotaz_z_MySQLDivadla_17[[#This Row],[Kraj]],Tabulka_Dotaz_z_SQL3[],3,TRUE)</f>
        <v>Hlavní město Praha</v>
      </c>
      <c r="E104" s="10" t="str">
        <f>VLOOKUP(Tabulka_Dotaz_z_MySQLDivadla_17[[#This Row],[StatID]],Tabulka_Dotaz_z_SqlDivadla[],7,FALSE)</f>
        <v>60</v>
      </c>
      <c r="F104" s="10" t="str">
        <f>VLOOKUP(Tabulka_Dotaz_z_MySQLDivadla_17[[#This Row],[kodZriz]],Tabulka_Dotaz_z_SQL[],8,TRUE)</f>
        <v>podnk</v>
      </c>
      <c r="G104" s="10" t="s">
        <v>889</v>
      </c>
      <c r="H104" s="10">
        <v>0</v>
      </c>
      <c r="I104" s="10">
        <v>0</v>
      </c>
      <c r="J104" s="10" t="s">
        <v>163</v>
      </c>
      <c r="K104" s="10">
        <v>0</v>
      </c>
      <c r="L104" s="10" t="s">
        <v>163</v>
      </c>
      <c r="M104" s="10">
        <v>0</v>
      </c>
      <c r="N104" s="10" t="s">
        <v>163</v>
      </c>
      <c r="O104" s="10">
        <v>0</v>
      </c>
      <c r="P104" s="10" t="s">
        <v>163</v>
      </c>
      <c r="Q104" s="10">
        <v>0</v>
      </c>
      <c r="R104" s="10">
        <v>1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0" t="str">
        <f>IF(Tabulka_Dotaz_z_MySQLDivadla_17[[#This Row],[f0115_1]]=1,"ANO","NE")</f>
        <v>NE</v>
      </c>
      <c r="AC104" s="10">
        <v>2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2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2</v>
      </c>
      <c r="AT104" s="10">
        <v>0</v>
      </c>
      <c r="AU104" s="10">
        <v>3</v>
      </c>
      <c r="AV104" s="10">
        <v>0</v>
      </c>
      <c r="AW104" s="10">
        <v>55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7</v>
      </c>
      <c r="CR104" s="10">
        <v>0</v>
      </c>
      <c r="CS104" s="10">
        <v>148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10</v>
      </c>
      <c r="DX104" s="10">
        <v>0</v>
      </c>
      <c r="DY104" s="10">
        <v>203</v>
      </c>
      <c r="DZ104" s="10">
        <v>0</v>
      </c>
      <c r="EA104" s="10">
        <v>0</v>
      </c>
      <c r="EB104" s="10">
        <v>0</v>
      </c>
      <c r="EC104" s="10">
        <v>0</v>
      </c>
      <c r="ED104" s="10">
        <v>0</v>
      </c>
      <c r="EE104" s="10">
        <v>10</v>
      </c>
      <c r="EF104" s="10">
        <v>0</v>
      </c>
      <c r="EG104" s="10">
        <v>203</v>
      </c>
      <c r="EH104" s="10">
        <v>0</v>
      </c>
      <c r="EI104" s="10">
        <v>0</v>
      </c>
      <c r="EJ104" s="10">
        <v>0</v>
      </c>
      <c r="EK104" s="10">
        <v>0</v>
      </c>
      <c r="EL104" s="10">
        <v>0</v>
      </c>
      <c r="EM104" s="10">
        <v>158</v>
      </c>
      <c r="EN104" s="10">
        <v>11060</v>
      </c>
      <c r="EO104" s="10">
        <v>44</v>
      </c>
      <c r="EP104" s="10">
        <v>3080</v>
      </c>
      <c r="EQ104" s="10">
        <v>0</v>
      </c>
      <c r="ER104" s="10">
        <v>0</v>
      </c>
      <c r="ES104" s="10">
        <v>1</v>
      </c>
      <c r="ET104" s="10">
        <v>70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10">
        <v>0</v>
      </c>
      <c r="FB104" s="10">
        <v>0</v>
      </c>
      <c r="FC104" s="10">
        <v>0</v>
      </c>
      <c r="FD104" s="10">
        <v>0</v>
      </c>
      <c r="FE104" s="10">
        <v>0</v>
      </c>
      <c r="FF104" s="10">
        <v>0</v>
      </c>
      <c r="FG104" s="10">
        <v>0</v>
      </c>
      <c r="FH104" s="10">
        <v>0</v>
      </c>
      <c r="FI104" s="10">
        <v>0</v>
      </c>
      <c r="FJ104" s="10">
        <v>0</v>
      </c>
      <c r="FK104" s="10">
        <v>0</v>
      </c>
      <c r="FL104" s="10">
        <v>0</v>
      </c>
      <c r="FM104" s="10">
        <v>0</v>
      </c>
      <c r="FN104" s="10">
        <v>0</v>
      </c>
      <c r="FO104" s="10">
        <v>1</v>
      </c>
      <c r="FP104" s="10">
        <v>1</v>
      </c>
      <c r="FQ104" s="13">
        <v>40281.420636574076</v>
      </c>
      <c r="FR104" s="10">
        <v>0</v>
      </c>
    </row>
    <row r="105" spans="1:174" x14ac:dyDescent="0.2">
      <c r="A105" s="13" t="s">
        <v>1188</v>
      </c>
      <c r="B105" s="10">
        <v>130</v>
      </c>
      <c r="C105" s="10" t="s">
        <v>782</v>
      </c>
      <c r="D105" s="10" t="str">
        <f>VLOOKUP(Tabulka_Dotaz_z_MySQLDivadla_17[[#This Row],[Kraj]],Tabulka_Dotaz_z_SQL3[],3,TRUE)</f>
        <v>Hlavní město Praha</v>
      </c>
      <c r="E105" s="10" t="str">
        <f>VLOOKUP(Tabulka_Dotaz_z_MySQLDivadla_17[[#This Row],[StatID]],Tabulka_Dotaz_z_SqlDivadla[],7,FALSE)</f>
        <v>50</v>
      </c>
      <c r="F105" s="10" t="str">
        <f>VLOOKUP(Tabulka_Dotaz_z_MySQLDivadla_17[[#This Row],[kodZriz]],Tabulka_Dotaz_z_SQL[],8,TRUE)</f>
        <v>podnk</v>
      </c>
      <c r="G105" s="10" t="s">
        <v>862</v>
      </c>
      <c r="H105" s="10">
        <v>1</v>
      </c>
      <c r="I105" s="10">
        <v>0</v>
      </c>
      <c r="J105" s="10" t="s">
        <v>246</v>
      </c>
      <c r="K105" s="10">
        <v>378</v>
      </c>
      <c r="L105" s="10" t="s">
        <v>163</v>
      </c>
      <c r="M105" s="10">
        <v>0</v>
      </c>
      <c r="N105" s="10" t="s">
        <v>163</v>
      </c>
      <c r="O105" s="10">
        <v>0</v>
      </c>
      <c r="P105" s="10" t="s">
        <v>163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 t="str">
        <f>IF(Tabulka_Dotaz_z_MySQLDivadla_17[[#This Row],[f0115_1]]=1,"ANO","NE")</f>
        <v>NE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184</v>
      </c>
      <c r="AM105" s="10">
        <v>0</v>
      </c>
      <c r="AN105" s="10">
        <v>0</v>
      </c>
      <c r="AO105" s="10">
        <v>13</v>
      </c>
      <c r="AP105" s="10">
        <v>0</v>
      </c>
      <c r="AQ105" s="10">
        <v>0</v>
      </c>
      <c r="AR105" s="10">
        <v>0</v>
      </c>
      <c r="AS105" s="10">
        <v>13</v>
      </c>
      <c r="AT105" s="10">
        <v>184</v>
      </c>
      <c r="AU105" s="10">
        <v>2</v>
      </c>
      <c r="AV105" s="10">
        <v>0</v>
      </c>
      <c r="AW105" s="10">
        <v>19</v>
      </c>
      <c r="AX105" s="10">
        <v>19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5</v>
      </c>
      <c r="BT105" s="10">
        <v>0</v>
      </c>
      <c r="BU105" s="10">
        <v>60</v>
      </c>
      <c r="BV105" s="10">
        <v>60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1</v>
      </c>
      <c r="DH105" s="10">
        <v>0</v>
      </c>
      <c r="DI105" s="10">
        <v>619</v>
      </c>
      <c r="DJ105" s="10">
        <v>619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8</v>
      </c>
      <c r="DX105" s="10">
        <v>0</v>
      </c>
      <c r="DY105" s="10">
        <v>698</v>
      </c>
      <c r="DZ105" s="10">
        <v>698</v>
      </c>
      <c r="EA105" s="10">
        <v>0</v>
      </c>
      <c r="EB105" s="10">
        <v>0</v>
      </c>
      <c r="EC105" s="10">
        <v>0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>
        <v>0</v>
      </c>
      <c r="EJ105" s="10">
        <v>0</v>
      </c>
      <c r="EK105" s="10">
        <v>0</v>
      </c>
      <c r="EL105" s="10">
        <v>0</v>
      </c>
      <c r="EM105" s="10">
        <v>698</v>
      </c>
      <c r="EN105" s="10">
        <v>85800</v>
      </c>
      <c r="EO105" s="10">
        <v>0</v>
      </c>
      <c r="EP105" s="10">
        <v>0</v>
      </c>
      <c r="EQ105" s="10">
        <v>0</v>
      </c>
      <c r="ER105" s="10">
        <v>0</v>
      </c>
      <c r="ES105" s="10">
        <v>0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0</v>
      </c>
      <c r="FD105" s="10">
        <v>0</v>
      </c>
      <c r="FE105" s="10">
        <v>0</v>
      </c>
      <c r="FF105" s="10">
        <v>0</v>
      </c>
      <c r="FG105" s="10">
        <v>0</v>
      </c>
      <c r="FH105" s="10">
        <v>0</v>
      </c>
      <c r="FI105" s="10">
        <v>0</v>
      </c>
      <c r="FJ105" s="10">
        <v>0</v>
      </c>
      <c r="FK105" s="10">
        <v>0</v>
      </c>
      <c r="FL105" s="10">
        <v>0</v>
      </c>
      <c r="FM105" s="10">
        <v>0</v>
      </c>
      <c r="FN105" s="10">
        <v>0</v>
      </c>
      <c r="FO105" s="10">
        <v>1</v>
      </c>
      <c r="FP105" s="10">
        <v>0</v>
      </c>
      <c r="FQ105" s="13">
        <v>40269.479363425926</v>
      </c>
      <c r="FR105" s="10">
        <v>0</v>
      </c>
    </row>
    <row r="106" spans="1:174" x14ac:dyDescent="0.2">
      <c r="A106" s="13" t="s">
        <v>1145</v>
      </c>
      <c r="B106" s="10">
        <v>87</v>
      </c>
      <c r="C106" s="10" t="s">
        <v>804</v>
      </c>
      <c r="D106" s="10" t="str">
        <f>VLOOKUP(Tabulka_Dotaz_z_MySQLDivadla_17[[#This Row],[Kraj]],Tabulka_Dotaz_z_SQL3[],3,TRUE)</f>
        <v>Středočeský kraj</v>
      </c>
      <c r="E106" s="10" t="str">
        <f>VLOOKUP(Tabulka_Dotaz_z_MySQLDivadla_17[[#This Row],[StatID]],Tabulka_Dotaz_z_SqlDivadla[],7,FALSE)</f>
        <v>60</v>
      </c>
      <c r="F106" s="10" t="str">
        <f>VLOOKUP(Tabulka_Dotaz_z_MySQLDivadla_17[[#This Row],[kodZriz]],Tabulka_Dotaz_z_SQL[],8,TRUE)</f>
        <v>podnk</v>
      </c>
      <c r="G106" s="10" t="s">
        <v>843</v>
      </c>
      <c r="H106" s="10">
        <v>0</v>
      </c>
      <c r="I106" s="10">
        <v>0</v>
      </c>
      <c r="J106" s="10" t="s">
        <v>163</v>
      </c>
      <c r="K106" s="10">
        <v>0</v>
      </c>
      <c r="L106" s="10" t="s">
        <v>163</v>
      </c>
      <c r="M106" s="10">
        <v>0</v>
      </c>
      <c r="N106" s="10" t="s">
        <v>163</v>
      </c>
      <c r="O106" s="10">
        <v>0</v>
      </c>
      <c r="P106" s="10" t="s">
        <v>163</v>
      </c>
      <c r="Q106" s="10">
        <v>0</v>
      </c>
      <c r="R106" s="10">
        <v>1</v>
      </c>
      <c r="S106" s="10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0" t="str">
        <f>IF(Tabulka_Dotaz_z_MySQLDivadla_17[[#This Row],[f0115_1]]=1,"ANO","NE")</f>
        <v>ANO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2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2</v>
      </c>
      <c r="AU106" s="10">
        <v>2</v>
      </c>
      <c r="AV106" s="10">
        <v>0</v>
      </c>
      <c r="AW106" s="10">
        <v>18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5</v>
      </c>
      <c r="CJ106" s="10">
        <v>1</v>
      </c>
      <c r="CK106" s="10">
        <v>62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7</v>
      </c>
      <c r="DX106" s="10">
        <v>1</v>
      </c>
      <c r="DY106" s="10">
        <v>80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4</v>
      </c>
      <c r="EF106" s="10">
        <v>1</v>
      </c>
      <c r="EG106" s="10">
        <v>50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20</v>
      </c>
      <c r="EN106" s="10">
        <v>1700</v>
      </c>
      <c r="EO106" s="10">
        <v>12</v>
      </c>
      <c r="EP106" s="10">
        <v>1300</v>
      </c>
      <c r="EQ106" s="10">
        <v>10</v>
      </c>
      <c r="ER106" s="10">
        <v>1500</v>
      </c>
      <c r="ES106" s="10">
        <v>2</v>
      </c>
      <c r="ET106" s="10">
        <v>300</v>
      </c>
      <c r="EU106" s="10">
        <v>0</v>
      </c>
      <c r="EV106" s="10">
        <v>0</v>
      </c>
      <c r="EW106" s="10">
        <v>12</v>
      </c>
      <c r="EX106" s="10">
        <v>1000</v>
      </c>
      <c r="EY106" s="10">
        <v>0</v>
      </c>
      <c r="EZ106" s="10">
        <v>0</v>
      </c>
      <c r="FA106" s="10">
        <v>3</v>
      </c>
      <c r="FB106" s="10">
        <v>250</v>
      </c>
      <c r="FC106" s="10">
        <v>0</v>
      </c>
      <c r="FD106" s="10">
        <v>0</v>
      </c>
      <c r="FE106" s="10">
        <v>5</v>
      </c>
      <c r="FF106" s="10">
        <v>750</v>
      </c>
      <c r="FG106" s="10">
        <v>14</v>
      </c>
      <c r="FH106" s="10">
        <v>1800</v>
      </c>
      <c r="FI106" s="10">
        <v>2</v>
      </c>
      <c r="FJ106" s="10">
        <v>300</v>
      </c>
      <c r="FK106" s="10">
        <v>0</v>
      </c>
      <c r="FL106" s="10">
        <v>0</v>
      </c>
      <c r="FM106" s="10">
        <v>0</v>
      </c>
      <c r="FN106" s="10">
        <v>0</v>
      </c>
      <c r="FO106" s="10">
        <v>1</v>
      </c>
      <c r="FP106" s="10">
        <v>1</v>
      </c>
      <c r="FQ106" s="13">
        <v>40248.581273148149</v>
      </c>
      <c r="FR106" s="10">
        <v>0</v>
      </c>
    </row>
    <row r="107" spans="1:174" x14ac:dyDescent="0.2">
      <c r="A107" s="13" t="s">
        <v>1127</v>
      </c>
      <c r="B107" s="10">
        <v>66</v>
      </c>
      <c r="C107" s="10" t="s">
        <v>815</v>
      </c>
      <c r="D107" s="10" t="str">
        <f>VLOOKUP(Tabulka_Dotaz_z_MySQLDivadla_17[[#This Row],[Kraj]],Tabulka_Dotaz_z_SQL3[],3,TRUE)</f>
        <v>Zlínský kraj</v>
      </c>
      <c r="E107" s="10" t="str">
        <f>VLOOKUP(Tabulka_Dotaz_z_MySQLDivadla_17[[#This Row],[StatID]],Tabulka_Dotaz_z_SqlDivadla[],7,FALSE)</f>
        <v>70</v>
      </c>
      <c r="F107" s="10" t="str">
        <f>VLOOKUP(Tabulka_Dotaz_z_MySQLDivadla_17[[#This Row],[kodZriz]],Tabulka_Dotaz_z_SQL[],8,TRUE)</f>
        <v>crkve</v>
      </c>
      <c r="G107" s="10" t="s">
        <v>831</v>
      </c>
      <c r="H107" s="10">
        <v>0</v>
      </c>
      <c r="I107" s="10">
        <v>0</v>
      </c>
      <c r="J107" s="10" t="s">
        <v>163</v>
      </c>
      <c r="K107" s="10">
        <v>0</v>
      </c>
      <c r="L107" s="10" t="s">
        <v>163</v>
      </c>
      <c r="M107" s="10">
        <v>0</v>
      </c>
      <c r="N107" s="10" t="s">
        <v>163</v>
      </c>
      <c r="O107" s="10">
        <v>0</v>
      </c>
      <c r="P107" s="10" t="s">
        <v>163</v>
      </c>
      <c r="Q107" s="10">
        <v>0</v>
      </c>
      <c r="R107" s="10">
        <v>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1</v>
      </c>
      <c r="Z107" s="10">
        <v>0</v>
      </c>
      <c r="AA107" s="10">
        <v>1</v>
      </c>
      <c r="AB107" s="10" t="str">
        <f>IF(Tabulka_Dotaz_z_MySQLDivadla_17[[#This Row],[f0115_1]]=1,"ANO","NE")</f>
        <v>ANO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6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1</v>
      </c>
      <c r="AS107" s="10">
        <v>0</v>
      </c>
      <c r="AT107" s="10">
        <v>7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3</v>
      </c>
      <c r="CR107" s="10">
        <v>1</v>
      </c>
      <c r="CS107" s="10">
        <v>18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3</v>
      </c>
      <c r="DX107" s="10">
        <v>1</v>
      </c>
      <c r="DY107" s="10">
        <v>18</v>
      </c>
      <c r="DZ107" s="10">
        <v>0</v>
      </c>
      <c r="EA107" s="10">
        <v>0</v>
      </c>
      <c r="EB107" s="10">
        <v>0</v>
      </c>
      <c r="EC107" s="10">
        <v>0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>
        <v>0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10">
        <v>0</v>
      </c>
      <c r="EP107" s="10">
        <v>0</v>
      </c>
      <c r="EQ107" s="10">
        <v>0</v>
      </c>
      <c r="ER107" s="10">
        <v>0</v>
      </c>
      <c r="ES107" s="10">
        <v>0</v>
      </c>
      <c r="ET107" s="10">
        <v>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10">
        <v>0</v>
      </c>
      <c r="FB107" s="10">
        <v>0</v>
      </c>
      <c r="FC107" s="10">
        <v>0</v>
      </c>
      <c r="FD107" s="10">
        <v>0</v>
      </c>
      <c r="FE107" s="10">
        <v>0</v>
      </c>
      <c r="FF107" s="10">
        <v>0</v>
      </c>
      <c r="FG107" s="10">
        <v>0</v>
      </c>
      <c r="FH107" s="10">
        <v>0</v>
      </c>
      <c r="FI107" s="10">
        <v>1</v>
      </c>
      <c r="FJ107" s="10">
        <v>30</v>
      </c>
      <c r="FK107" s="10">
        <v>17</v>
      </c>
      <c r="FL107" s="10">
        <v>500</v>
      </c>
      <c r="FM107" s="10">
        <v>0</v>
      </c>
      <c r="FN107" s="10">
        <v>0</v>
      </c>
      <c r="FO107" s="10">
        <v>1</v>
      </c>
      <c r="FP107" s="10">
        <v>0</v>
      </c>
      <c r="FQ107" s="13">
        <v>40301.612222222226</v>
      </c>
      <c r="FR107" s="10">
        <v>0</v>
      </c>
    </row>
    <row r="108" spans="1:174" x14ac:dyDescent="0.2">
      <c r="A108" s="13" t="s">
        <v>1181</v>
      </c>
      <c r="B108" s="10">
        <v>123</v>
      </c>
      <c r="C108" s="10" t="s">
        <v>804</v>
      </c>
      <c r="D108" s="10" t="str">
        <f>VLOOKUP(Tabulka_Dotaz_z_MySQLDivadla_17[[#This Row],[Kraj]],Tabulka_Dotaz_z_SQL3[],3,TRUE)</f>
        <v>Středočeský kraj</v>
      </c>
      <c r="E108" s="10" t="str">
        <f>VLOOKUP(Tabulka_Dotaz_z_MySQLDivadla_17[[#This Row],[StatID]],Tabulka_Dotaz_z_SqlDivadla[],7,FALSE)</f>
        <v>70</v>
      </c>
      <c r="F108" s="10" t="str">
        <f>VLOOKUP(Tabulka_Dotaz_z_MySQLDivadla_17[[#This Row],[kodZriz]],Tabulka_Dotaz_z_SQL[],8,TRUE)</f>
        <v>crkve</v>
      </c>
      <c r="G108" s="10" t="s">
        <v>859</v>
      </c>
      <c r="H108" s="10">
        <v>2</v>
      </c>
      <c r="I108" s="10">
        <v>0</v>
      </c>
      <c r="J108" s="10" t="s">
        <v>241</v>
      </c>
      <c r="K108" s="10">
        <v>220</v>
      </c>
      <c r="L108" s="10" t="s">
        <v>242</v>
      </c>
      <c r="M108" s="10">
        <v>60</v>
      </c>
      <c r="N108" s="10" t="s">
        <v>163</v>
      </c>
      <c r="O108" s="10">
        <v>0</v>
      </c>
      <c r="P108" s="10" t="s">
        <v>163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1</v>
      </c>
      <c r="AB108" s="10" t="str">
        <f>IF(Tabulka_Dotaz_z_MySQLDivadla_17[[#This Row],[f0115_1]]=1,"ANO","NE")</f>
        <v>ANO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26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2</v>
      </c>
      <c r="AS108" s="10">
        <v>0</v>
      </c>
      <c r="AT108" s="10">
        <v>28</v>
      </c>
      <c r="AU108" s="10">
        <v>13</v>
      </c>
      <c r="AV108" s="10">
        <v>3</v>
      </c>
      <c r="AW108" s="10">
        <v>177</v>
      </c>
      <c r="AX108" s="10">
        <v>124</v>
      </c>
      <c r="AY108" s="10">
        <v>0</v>
      </c>
      <c r="AZ108" s="10">
        <v>1</v>
      </c>
      <c r="BA108" s="10">
        <v>1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1</v>
      </c>
      <c r="CR108" s="10">
        <v>0</v>
      </c>
      <c r="CS108" s="10">
        <v>11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14</v>
      </c>
      <c r="DX108" s="10">
        <v>3</v>
      </c>
      <c r="DY108" s="10">
        <v>188</v>
      </c>
      <c r="DZ108" s="10">
        <v>124</v>
      </c>
      <c r="EA108" s="10">
        <v>0</v>
      </c>
      <c r="EB108" s="10">
        <v>1</v>
      </c>
      <c r="EC108" s="10">
        <v>1</v>
      </c>
      <c r="ED108" s="10">
        <v>0</v>
      </c>
      <c r="EE108" s="10">
        <v>14</v>
      </c>
      <c r="EF108" s="10">
        <v>3</v>
      </c>
      <c r="EG108" s="10">
        <v>188</v>
      </c>
      <c r="EH108" s="10">
        <v>124</v>
      </c>
      <c r="EI108" s="10">
        <v>0</v>
      </c>
      <c r="EJ108" s="10">
        <v>1</v>
      </c>
      <c r="EK108" s="10">
        <v>1</v>
      </c>
      <c r="EL108" s="10">
        <v>0</v>
      </c>
      <c r="EM108" s="10">
        <v>124</v>
      </c>
      <c r="EN108" s="10">
        <v>19630</v>
      </c>
      <c r="EO108" s="10">
        <v>12</v>
      </c>
      <c r="EP108" s="10">
        <v>4000</v>
      </c>
      <c r="EQ108" s="10">
        <v>0</v>
      </c>
      <c r="ER108" s="10">
        <v>0</v>
      </c>
      <c r="ES108" s="10">
        <v>1</v>
      </c>
      <c r="ET108" s="10">
        <v>470</v>
      </c>
      <c r="EU108" s="10">
        <v>2</v>
      </c>
      <c r="EV108" s="10">
        <v>600</v>
      </c>
      <c r="EW108" s="10">
        <v>20</v>
      </c>
      <c r="EX108" s="10">
        <v>5350</v>
      </c>
      <c r="EY108" s="10">
        <v>15</v>
      </c>
      <c r="EZ108" s="10">
        <v>6800</v>
      </c>
      <c r="FA108" s="10">
        <v>2</v>
      </c>
      <c r="FB108" s="10">
        <v>1100</v>
      </c>
      <c r="FC108" s="10">
        <v>2</v>
      </c>
      <c r="FD108" s="10">
        <v>600</v>
      </c>
      <c r="FE108" s="10">
        <v>7</v>
      </c>
      <c r="FF108" s="10">
        <v>900</v>
      </c>
      <c r="FG108" s="10">
        <v>0</v>
      </c>
      <c r="FH108" s="10">
        <v>0</v>
      </c>
      <c r="FI108" s="10">
        <v>0</v>
      </c>
      <c r="FJ108" s="10">
        <v>0</v>
      </c>
      <c r="FK108" s="10">
        <v>2</v>
      </c>
      <c r="FL108" s="10">
        <v>600</v>
      </c>
      <c r="FM108" s="10">
        <v>1</v>
      </c>
      <c r="FN108" s="10">
        <v>300</v>
      </c>
      <c r="FO108" s="10">
        <v>1</v>
      </c>
      <c r="FP108" s="10">
        <v>1</v>
      </c>
      <c r="FQ108" s="13">
        <v>40308.463877314818</v>
      </c>
      <c r="FR108" s="10">
        <v>0</v>
      </c>
    </row>
    <row r="109" spans="1:174" x14ac:dyDescent="0.2">
      <c r="A109" s="13" t="s">
        <v>1128</v>
      </c>
      <c r="B109" s="10">
        <v>67</v>
      </c>
      <c r="C109" s="10" t="s">
        <v>786</v>
      </c>
      <c r="D109" s="10" t="str">
        <f>VLOOKUP(Tabulka_Dotaz_z_MySQLDivadla_17[[#This Row],[Kraj]],Tabulka_Dotaz_z_SQL3[],3,TRUE)</f>
        <v>Pardubický kraj</v>
      </c>
      <c r="E109" s="10" t="str">
        <f>VLOOKUP(Tabulka_Dotaz_z_MySQLDivadla_17[[#This Row],[StatID]],Tabulka_Dotaz_z_SqlDivadla[],7,FALSE)</f>
        <v>70</v>
      </c>
      <c r="F109" s="10" t="str">
        <f>VLOOKUP(Tabulka_Dotaz_z_MySQLDivadla_17[[#This Row],[kodZriz]],Tabulka_Dotaz_z_SQL[],8,TRUE)</f>
        <v>crkve</v>
      </c>
      <c r="G109" s="10" t="s">
        <v>832</v>
      </c>
      <c r="H109" s="10">
        <v>0</v>
      </c>
      <c r="I109" s="10">
        <v>0</v>
      </c>
      <c r="J109" s="10" t="s">
        <v>163</v>
      </c>
      <c r="K109" s="10">
        <v>0</v>
      </c>
      <c r="L109" s="10" t="s">
        <v>163</v>
      </c>
      <c r="M109" s="10">
        <v>0</v>
      </c>
      <c r="N109" s="10" t="s">
        <v>163</v>
      </c>
      <c r="O109" s="10">
        <v>0</v>
      </c>
      <c r="P109" s="10" t="s">
        <v>163</v>
      </c>
      <c r="Q109" s="10">
        <v>0</v>
      </c>
      <c r="R109" s="10">
        <v>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1</v>
      </c>
      <c r="AA109" s="10">
        <v>0</v>
      </c>
      <c r="AB109" s="10" t="str">
        <f>IF(Tabulka_Dotaz_z_MySQLDivadla_17[[#This Row],[f0115_1]]=1,"ANO","NE")</f>
        <v>NE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30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10</v>
      </c>
      <c r="AS109" s="10">
        <v>0</v>
      </c>
      <c r="AT109" s="10">
        <v>40</v>
      </c>
      <c r="AU109" s="10">
        <v>1</v>
      </c>
      <c r="AV109" s="10">
        <v>0</v>
      </c>
      <c r="AW109" s="10">
        <v>15</v>
      </c>
      <c r="AX109" s="10">
        <v>0</v>
      </c>
      <c r="AY109" s="10">
        <v>0</v>
      </c>
      <c r="AZ109" s="10">
        <v>2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1</v>
      </c>
      <c r="CJ109" s="10">
        <v>0</v>
      </c>
      <c r="CK109" s="10">
        <v>13</v>
      </c>
      <c r="CL109" s="10">
        <v>0</v>
      </c>
      <c r="CM109" s="10">
        <v>3</v>
      </c>
      <c r="CN109" s="10">
        <v>2</v>
      </c>
      <c r="CO109" s="10">
        <v>0</v>
      </c>
      <c r="CP109" s="10">
        <v>0</v>
      </c>
      <c r="CQ109" s="10">
        <v>3</v>
      </c>
      <c r="CR109" s="10">
        <v>0</v>
      </c>
      <c r="CS109" s="10">
        <v>31</v>
      </c>
      <c r="CT109" s="10">
        <v>0</v>
      </c>
      <c r="CU109" s="10">
        <v>5</v>
      </c>
      <c r="CV109" s="10">
        <v>4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2</v>
      </c>
      <c r="DP109" s="10">
        <v>1</v>
      </c>
      <c r="DQ109" s="10">
        <v>3</v>
      </c>
      <c r="DR109" s="10">
        <v>0</v>
      </c>
      <c r="DS109" s="10">
        <v>5</v>
      </c>
      <c r="DT109" s="10">
        <v>15</v>
      </c>
      <c r="DU109" s="10">
        <v>0</v>
      </c>
      <c r="DV109" s="10">
        <v>0</v>
      </c>
      <c r="DW109" s="10">
        <v>7</v>
      </c>
      <c r="DX109" s="10">
        <v>1</v>
      </c>
      <c r="DY109" s="10">
        <v>62</v>
      </c>
      <c r="DZ109" s="10">
        <v>0</v>
      </c>
      <c r="EA109" s="10">
        <v>13</v>
      </c>
      <c r="EB109" s="10">
        <v>23</v>
      </c>
      <c r="EC109" s="10">
        <v>0</v>
      </c>
      <c r="ED109" s="10">
        <v>0</v>
      </c>
      <c r="EE109" s="10">
        <v>4</v>
      </c>
      <c r="EF109" s="10">
        <v>0</v>
      </c>
      <c r="EG109" s="10">
        <v>55</v>
      </c>
      <c r="EH109" s="10">
        <v>0</v>
      </c>
      <c r="EI109" s="10">
        <v>13</v>
      </c>
      <c r="EJ109" s="10">
        <v>16</v>
      </c>
      <c r="EK109" s="10">
        <v>0</v>
      </c>
      <c r="EL109" s="10">
        <v>0</v>
      </c>
      <c r="EM109" s="10">
        <v>14</v>
      </c>
      <c r="EN109" s="10">
        <v>1270</v>
      </c>
      <c r="EO109" s="10">
        <v>2</v>
      </c>
      <c r="EP109" s="10">
        <v>80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2</v>
      </c>
      <c r="EZ109" s="10">
        <v>400</v>
      </c>
      <c r="FA109" s="10">
        <v>1</v>
      </c>
      <c r="FB109" s="10">
        <v>250</v>
      </c>
      <c r="FC109" s="10">
        <v>0</v>
      </c>
      <c r="FD109" s="10">
        <v>0</v>
      </c>
      <c r="FE109" s="10">
        <v>5</v>
      </c>
      <c r="FF109" s="10">
        <v>850</v>
      </c>
      <c r="FG109" s="10">
        <v>37</v>
      </c>
      <c r="FH109" s="10">
        <v>2960</v>
      </c>
      <c r="FI109" s="10">
        <v>0</v>
      </c>
      <c r="FJ109" s="10">
        <v>0</v>
      </c>
      <c r="FK109" s="10">
        <v>1</v>
      </c>
      <c r="FL109" s="10">
        <v>40</v>
      </c>
      <c r="FM109" s="10">
        <v>0</v>
      </c>
      <c r="FN109" s="10">
        <v>0</v>
      </c>
      <c r="FO109" s="10">
        <v>1</v>
      </c>
      <c r="FP109" s="10">
        <v>1</v>
      </c>
      <c r="FQ109" s="13">
        <v>40301.607476851852</v>
      </c>
      <c r="FR109" s="10">
        <v>0</v>
      </c>
    </row>
    <row r="110" spans="1:174" x14ac:dyDescent="0.2">
      <c r="A110" s="13" t="s">
        <v>1209</v>
      </c>
      <c r="B110" s="10">
        <v>151</v>
      </c>
      <c r="C110" s="10" t="s">
        <v>782</v>
      </c>
      <c r="D110" s="10" t="str">
        <f>VLOOKUP(Tabulka_Dotaz_z_MySQLDivadla_17[[#This Row],[Kraj]],Tabulka_Dotaz_z_SQL3[],3,TRUE)</f>
        <v>Hlavní město Praha</v>
      </c>
      <c r="E110" s="10" t="str">
        <f>VLOOKUP(Tabulka_Dotaz_z_MySQLDivadla_17[[#This Row],[StatID]],Tabulka_Dotaz_z_SqlDivadla[],7,FALSE)</f>
        <v>60</v>
      </c>
      <c r="F110" s="10" t="str">
        <f>VLOOKUP(Tabulka_Dotaz_z_MySQLDivadla_17[[#This Row],[kodZriz]],Tabulka_Dotaz_z_SQL[],8,TRUE)</f>
        <v>podnk</v>
      </c>
      <c r="G110" s="10" t="s">
        <v>877</v>
      </c>
      <c r="H110" s="10">
        <v>1</v>
      </c>
      <c r="I110" s="10">
        <v>0</v>
      </c>
      <c r="J110" s="10" t="s">
        <v>255</v>
      </c>
      <c r="K110" s="10">
        <v>273</v>
      </c>
      <c r="L110" s="10" t="s">
        <v>163</v>
      </c>
      <c r="M110" s="10">
        <v>0</v>
      </c>
      <c r="N110" s="10" t="s">
        <v>163</v>
      </c>
      <c r="O110" s="10">
        <v>0</v>
      </c>
      <c r="P110" s="10" t="s">
        <v>163</v>
      </c>
      <c r="Q110" s="10">
        <v>0</v>
      </c>
      <c r="R110" s="10">
        <v>1</v>
      </c>
      <c r="S110" s="10">
        <v>1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1</v>
      </c>
      <c r="AB110" s="10" t="str">
        <f>IF(Tabulka_Dotaz_z_MySQLDivadla_17[[#This Row],[f0115_1]]=1,"ANO","NE")</f>
        <v>ANO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52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8</v>
      </c>
      <c r="AS110" s="10">
        <v>0</v>
      </c>
      <c r="AT110" s="10">
        <v>60</v>
      </c>
      <c r="AU110" s="10">
        <v>6</v>
      </c>
      <c r="AV110" s="10">
        <v>2</v>
      </c>
      <c r="AW110" s="10">
        <v>111</v>
      </c>
      <c r="AX110" s="10">
        <v>62</v>
      </c>
      <c r="AY110" s="10">
        <v>1</v>
      </c>
      <c r="AZ110" s="10">
        <v>25</v>
      </c>
      <c r="BA110" s="10">
        <v>25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5</v>
      </c>
      <c r="BT110" s="10">
        <v>0</v>
      </c>
      <c r="BU110" s="10">
        <v>55</v>
      </c>
      <c r="BV110" s="10">
        <v>47</v>
      </c>
      <c r="BW110" s="10">
        <v>1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1</v>
      </c>
      <c r="CJ110" s="10">
        <v>1</v>
      </c>
      <c r="CK110" s="10">
        <v>10</v>
      </c>
      <c r="CL110" s="10">
        <v>10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2</v>
      </c>
      <c r="DU110" s="10">
        <v>2</v>
      </c>
      <c r="DV110" s="10">
        <v>0</v>
      </c>
      <c r="DW110" s="10">
        <v>12</v>
      </c>
      <c r="DX110" s="10">
        <v>3</v>
      </c>
      <c r="DY110" s="10">
        <v>176</v>
      </c>
      <c r="DZ110" s="10">
        <v>119</v>
      </c>
      <c r="EA110" s="10">
        <v>2</v>
      </c>
      <c r="EB110" s="10">
        <v>27</v>
      </c>
      <c r="EC110" s="10">
        <v>27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119</v>
      </c>
      <c r="EN110" s="10">
        <v>0</v>
      </c>
      <c r="EO110" s="10">
        <v>6</v>
      </c>
      <c r="EP110" s="10">
        <v>0</v>
      </c>
      <c r="EQ110" s="10">
        <v>5</v>
      </c>
      <c r="ER110" s="10">
        <v>0</v>
      </c>
      <c r="ES110" s="10">
        <v>6</v>
      </c>
      <c r="ET110" s="10">
        <v>0</v>
      </c>
      <c r="EU110" s="10">
        <v>2</v>
      </c>
      <c r="EV110" s="10">
        <v>0</v>
      </c>
      <c r="EW110" s="10">
        <v>3</v>
      </c>
      <c r="EX110" s="10">
        <v>0</v>
      </c>
      <c r="EY110" s="10">
        <v>2</v>
      </c>
      <c r="EZ110" s="10">
        <v>0</v>
      </c>
      <c r="FA110" s="10">
        <v>6</v>
      </c>
      <c r="FB110" s="10">
        <v>0</v>
      </c>
      <c r="FC110" s="10">
        <v>5</v>
      </c>
      <c r="FD110" s="10">
        <v>0</v>
      </c>
      <c r="FE110" s="10">
        <v>4</v>
      </c>
      <c r="FF110" s="10">
        <v>0</v>
      </c>
      <c r="FG110" s="10">
        <v>6</v>
      </c>
      <c r="FH110" s="10">
        <v>0</v>
      </c>
      <c r="FI110" s="10">
        <v>4</v>
      </c>
      <c r="FJ110" s="10">
        <v>0</v>
      </c>
      <c r="FK110" s="10">
        <v>3</v>
      </c>
      <c r="FL110" s="10">
        <v>0</v>
      </c>
      <c r="FM110" s="10">
        <v>5</v>
      </c>
      <c r="FN110" s="10">
        <v>0</v>
      </c>
      <c r="FO110" s="10">
        <v>0</v>
      </c>
      <c r="FP110" s="10">
        <v>0</v>
      </c>
      <c r="FQ110" s="13">
        <v>40276.480370370373</v>
      </c>
      <c r="FR110" s="10">
        <v>0</v>
      </c>
    </row>
    <row r="111" spans="1:174" x14ac:dyDescent="0.2">
      <c r="A111" s="13" t="s">
        <v>1210</v>
      </c>
      <c r="B111" s="10">
        <v>152</v>
      </c>
      <c r="C111" s="10" t="s">
        <v>782</v>
      </c>
      <c r="D111" s="10" t="str">
        <f>VLOOKUP(Tabulka_Dotaz_z_MySQLDivadla_17[[#This Row],[Kraj]],Tabulka_Dotaz_z_SQL3[],3,TRUE)</f>
        <v>Hlavní město Praha</v>
      </c>
      <c r="E111" s="10" t="str">
        <f>VLOOKUP(Tabulka_Dotaz_z_MySQLDivadla_17[[#This Row],[StatID]],Tabulka_Dotaz_z_SqlDivadla[],7,FALSE)</f>
        <v>60</v>
      </c>
      <c r="F111" s="10" t="str">
        <f>VLOOKUP(Tabulka_Dotaz_z_MySQLDivadla_17[[#This Row],[kodZriz]],Tabulka_Dotaz_z_SQL[],8,TRUE)</f>
        <v>podnk</v>
      </c>
      <c r="G111" s="10" t="s">
        <v>878</v>
      </c>
      <c r="H111" s="10">
        <v>1</v>
      </c>
      <c r="I111" s="10">
        <v>0</v>
      </c>
      <c r="J111" s="10" t="s">
        <v>6126</v>
      </c>
      <c r="K111" s="10">
        <v>211</v>
      </c>
      <c r="L111" s="10" t="s">
        <v>163</v>
      </c>
      <c r="M111" s="10">
        <v>0</v>
      </c>
      <c r="N111" s="10" t="s">
        <v>163</v>
      </c>
      <c r="O111" s="10">
        <v>0</v>
      </c>
      <c r="P111" s="10" t="s">
        <v>163</v>
      </c>
      <c r="Q111" s="10">
        <v>0</v>
      </c>
      <c r="R111" s="10">
        <v>2</v>
      </c>
      <c r="S111" s="10">
        <v>1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1</v>
      </c>
      <c r="AA111" s="10">
        <v>1</v>
      </c>
      <c r="AB111" s="10" t="str">
        <f>IF(Tabulka_Dotaz_z_MySQLDivadla_17[[#This Row],[f0115_1]]=1,"ANO","NE")</f>
        <v>ANO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8</v>
      </c>
      <c r="AV111" s="10">
        <v>2</v>
      </c>
      <c r="AW111" s="10">
        <v>58</v>
      </c>
      <c r="AX111" s="10">
        <v>41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1</v>
      </c>
      <c r="DH111" s="10">
        <v>0</v>
      </c>
      <c r="DI111" s="10">
        <v>222</v>
      </c>
      <c r="DJ111" s="10">
        <v>219</v>
      </c>
      <c r="DK111" s="10">
        <v>0</v>
      </c>
      <c r="DL111" s="10">
        <v>0</v>
      </c>
      <c r="DM111" s="10">
        <v>0</v>
      </c>
      <c r="DN111" s="10">
        <v>0</v>
      </c>
      <c r="DO111" s="10">
        <v>1</v>
      </c>
      <c r="DP111" s="10">
        <v>0</v>
      </c>
      <c r="DQ111" s="10">
        <v>16</v>
      </c>
      <c r="DR111" s="10">
        <v>12</v>
      </c>
      <c r="DS111" s="10">
        <v>0</v>
      </c>
      <c r="DT111" s="10">
        <v>0</v>
      </c>
      <c r="DU111" s="10">
        <v>0</v>
      </c>
      <c r="DV111" s="10">
        <v>0</v>
      </c>
      <c r="DW111" s="10">
        <v>10</v>
      </c>
      <c r="DX111" s="10">
        <v>2</v>
      </c>
      <c r="DY111" s="10">
        <v>296</v>
      </c>
      <c r="DZ111" s="10">
        <v>272</v>
      </c>
      <c r="EA111" s="10">
        <v>0</v>
      </c>
      <c r="EB111" s="10">
        <v>0</v>
      </c>
      <c r="EC111" s="10">
        <v>0</v>
      </c>
      <c r="ED111" s="10">
        <v>0</v>
      </c>
      <c r="EE111" s="10">
        <v>1</v>
      </c>
      <c r="EF111" s="10">
        <v>0</v>
      </c>
      <c r="EG111" s="10">
        <v>16</v>
      </c>
      <c r="EH111" s="10">
        <v>12</v>
      </c>
      <c r="EI111" s="10">
        <v>0</v>
      </c>
      <c r="EJ111" s="10">
        <v>0</v>
      </c>
      <c r="EK111" s="10">
        <v>0</v>
      </c>
      <c r="EL111" s="10">
        <v>0</v>
      </c>
      <c r="EM111" s="10">
        <v>272</v>
      </c>
      <c r="EN111" s="10">
        <v>0</v>
      </c>
      <c r="EO111" s="10">
        <v>2</v>
      </c>
      <c r="EP111" s="10">
        <v>0</v>
      </c>
      <c r="EQ111" s="10">
        <v>2</v>
      </c>
      <c r="ER111" s="10">
        <v>0</v>
      </c>
      <c r="ES111" s="10">
        <v>1</v>
      </c>
      <c r="ET111" s="10">
        <v>0</v>
      </c>
      <c r="EU111" s="10">
        <v>3</v>
      </c>
      <c r="EV111" s="10">
        <v>0</v>
      </c>
      <c r="EW111" s="10">
        <v>2</v>
      </c>
      <c r="EX111" s="10">
        <v>0</v>
      </c>
      <c r="EY111" s="10">
        <v>2</v>
      </c>
      <c r="EZ111" s="10">
        <v>0</v>
      </c>
      <c r="FA111" s="10">
        <v>2</v>
      </c>
      <c r="FB111" s="10">
        <v>0</v>
      </c>
      <c r="FC111" s="10">
        <v>1</v>
      </c>
      <c r="FD111" s="10">
        <v>0</v>
      </c>
      <c r="FE111" s="10">
        <v>1</v>
      </c>
      <c r="FF111" s="10">
        <v>0</v>
      </c>
      <c r="FG111" s="10">
        <v>3</v>
      </c>
      <c r="FH111" s="10">
        <v>0</v>
      </c>
      <c r="FI111" s="10">
        <v>2</v>
      </c>
      <c r="FJ111" s="10">
        <v>0</v>
      </c>
      <c r="FK111" s="10">
        <v>1</v>
      </c>
      <c r="FL111" s="10">
        <v>0</v>
      </c>
      <c r="FM111" s="10">
        <v>2</v>
      </c>
      <c r="FN111" s="10">
        <v>0</v>
      </c>
      <c r="FO111" s="10">
        <v>0</v>
      </c>
      <c r="FP111" s="10">
        <v>0</v>
      </c>
      <c r="FQ111" s="13">
        <v>40330.64980324074</v>
      </c>
      <c r="FR111" s="10">
        <v>0</v>
      </c>
    </row>
    <row r="112" spans="1:174" x14ac:dyDescent="0.2">
      <c r="A112" s="13" t="s">
        <v>1242</v>
      </c>
      <c r="B112" s="10">
        <v>184</v>
      </c>
      <c r="C112" s="10" t="s">
        <v>782</v>
      </c>
      <c r="D112" s="10" t="str">
        <f>VLOOKUP(Tabulka_Dotaz_z_MySQLDivadla_17[[#This Row],[Kraj]],Tabulka_Dotaz_z_SQL3[],3,TRUE)</f>
        <v>Hlavní město Praha</v>
      </c>
      <c r="E112" s="10" t="str">
        <f>VLOOKUP(Tabulka_Dotaz_z_MySQLDivadla_17[[#This Row],[StatID]],Tabulka_Dotaz_z_SqlDivadla[],7,FALSE)</f>
        <v>70</v>
      </c>
      <c r="F112" s="10" t="str">
        <f>VLOOKUP(Tabulka_Dotaz_z_MySQLDivadla_17[[#This Row],[kodZriz]],Tabulka_Dotaz_z_SQL[],8,TRUE)</f>
        <v>crkve</v>
      </c>
      <c r="G112" s="10" t="s">
        <v>899</v>
      </c>
      <c r="H112" s="10">
        <v>0</v>
      </c>
      <c r="I112" s="10">
        <v>0</v>
      </c>
      <c r="J112" s="10" t="s">
        <v>163</v>
      </c>
      <c r="K112" s="10">
        <v>0</v>
      </c>
      <c r="L112" s="10" t="s">
        <v>163</v>
      </c>
      <c r="M112" s="10">
        <v>0</v>
      </c>
      <c r="N112" s="10" t="s">
        <v>163</v>
      </c>
      <c r="O112" s="10">
        <v>0</v>
      </c>
      <c r="P112" s="10" t="s">
        <v>163</v>
      </c>
      <c r="Q112" s="10">
        <v>0</v>
      </c>
      <c r="R112" s="10">
        <v>1</v>
      </c>
      <c r="S112" s="10">
        <v>0</v>
      </c>
      <c r="T112" s="10">
        <v>1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1</v>
      </c>
      <c r="AB112" s="10" t="str">
        <f>IF(Tabulka_Dotaz_z_MySQLDivadla_17[[#This Row],[f0115_1]]=1,"ANO","NE")</f>
        <v>ANO</v>
      </c>
      <c r="AC112" s="10">
        <v>0</v>
      </c>
      <c r="AD112" s="10">
        <v>0</v>
      </c>
      <c r="AE112" s="10">
        <v>0</v>
      </c>
      <c r="AF112" s="10">
        <v>65</v>
      </c>
      <c r="AG112" s="10">
        <v>0</v>
      </c>
      <c r="AH112" s="10">
        <v>0</v>
      </c>
      <c r="AI112" s="10">
        <v>0</v>
      </c>
      <c r="AJ112" s="10">
        <v>0</v>
      </c>
      <c r="AK112" s="10">
        <v>65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65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8</v>
      </c>
      <c r="BD112" s="10">
        <v>2</v>
      </c>
      <c r="BE112" s="10">
        <v>32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8</v>
      </c>
      <c r="DX112" s="10">
        <v>2</v>
      </c>
      <c r="DY112" s="10">
        <v>32</v>
      </c>
      <c r="DZ112" s="10">
        <v>0</v>
      </c>
      <c r="EA112" s="10">
        <v>0</v>
      </c>
      <c r="EB112" s="10">
        <v>0</v>
      </c>
      <c r="EC112" s="10">
        <v>0</v>
      </c>
      <c r="ED112" s="10">
        <v>0</v>
      </c>
      <c r="EE112" s="10">
        <v>8</v>
      </c>
      <c r="EF112" s="10">
        <v>2</v>
      </c>
      <c r="EG112" s="10">
        <v>32</v>
      </c>
      <c r="EH112" s="10">
        <v>0</v>
      </c>
      <c r="EI112" s="10">
        <v>0</v>
      </c>
      <c r="EJ112" s="10">
        <v>0</v>
      </c>
      <c r="EK112" s="10">
        <v>0</v>
      </c>
      <c r="EL112" s="10">
        <v>0</v>
      </c>
      <c r="EM112" s="10">
        <v>28</v>
      </c>
      <c r="EN112" s="10">
        <v>5990</v>
      </c>
      <c r="EO112" s="10">
        <v>1</v>
      </c>
      <c r="EP112" s="10">
        <v>110</v>
      </c>
      <c r="EQ112" s="10">
        <v>1</v>
      </c>
      <c r="ER112" s="10">
        <v>250</v>
      </c>
      <c r="ES112" s="10">
        <v>0</v>
      </c>
      <c r="ET112" s="10">
        <v>0</v>
      </c>
      <c r="EU112" s="10">
        <v>0</v>
      </c>
      <c r="EV112" s="10">
        <v>0</v>
      </c>
      <c r="EW112" s="10">
        <v>0</v>
      </c>
      <c r="EX112" s="10">
        <v>0</v>
      </c>
      <c r="EY112" s="10">
        <v>0</v>
      </c>
      <c r="EZ112" s="10">
        <v>0</v>
      </c>
      <c r="FA112" s="10">
        <v>1</v>
      </c>
      <c r="FB112" s="10">
        <v>350</v>
      </c>
      <c r="FC112" s="10">
        <v>0</v>
      </c>
      <c r="FD112" s="10">
        <v>0</v>
      </c>
      <c r="FE112" s="10">
        <v>0</v>
      </c>
      <c r="FF112" s="10">
        <v>0</v>
      </c>
      <c r="FG112" s="10">
        <v>0</v>
      </c>
      <c r="FH112" s="10">
        <v>0</v>
      </c>
      <c r="FI112" s="10">
        <v>1</v>
      </c>
      <c r="FJ112" s="10">
        <v>100</v>
      </c>
      <c r="FK112" s="10">
        <v>0</v>
      </c>
      <c r="FL112" s="10">
        <v>0</v>
      </c>
      <c r="FM112" s="10">
        <v>0</v>
      </c>
      <c r="FN112" s="10">
        <v>0</v>
      </c>
      <c r="FO112" s="10">
        <v>1</v>
      </c>
      <c r="FP112" s="10">
        <v>1</v>
      </c>
      <c r="FQ112" s="13">
        <v>40319.436759259261</v>
      </c>
      <c r="FR112" s="10">
        <v>0</v>
      </c>
    </row>
    <row r="113" spans="1:174" x14ac:dyDescent="0.2">
      <c r="A113" s="13" t="s">
        <v>1138</v>
      </c>
      <c r="B113" s="10">
        <v>80</v>
      </c>
      <c r="C113" s="10" t="s">
        <v>782</v>
      </c>
      <c r="D113" s="10" t="str">
        <f>VLOOKUP(Tabulka_Dotaz_z_MySQLDivadla_17[[#This Row],[Kraj]],Tabulka_Dotaz_z_SQL3[],3,TRUE)</f>
        <v>Hlavní město Praha</v>
      </c>
      <c r="E113" s="10" t="str">
        <f>VLOOKUP(Tabulka_Dotaz_z_MySQLDivadla_17[[#This Row],[StatID]],Tabulka_Dotaz_z_SqlDivadla[],7,FALSE)</f>
        <v>70</v>
      </c>
      <c r="F113" s="10" t="str">
        <f>VLOOKUP(Tabulka_Dotaz_z_MySQLDivadla_17[[#This Row],[kodZriz]],Tabulka_Dotaz_z_SQL[],8,TRUE)</f>
        <v>crkve</v>
      </c>
      <c r="G113" s="10" t="s">
        <v>838</v>
      </c>
      <c r="H113" s="10">
        <v>1</v>
      </c>
      <c r="I113" s="10">
        <v>0</v>
      </c>
      <c r="J113" s="10" t="s">
        <v>216</v>
      </c>
      <c r="K113" s="10">
        <v>50</v>
      </c>
      <c r="L113" s="10" t="s">
        <v>163</v>
      </c>
      <c r="M113" s="10">
        <v>0</v>
      </c>
      <c r="N113" s="10" t="s">
        <v>163</v>
      </c>
      <c r="O113" s="10">
        <v>0</v>
      </c>
      <c r="P113" s="10" t="s">
        <v>163</v>
      </c>
      <c r="Q113" s="10">
        <v>0</v>
      </c>
      <c r="R113" s="10">
        <v>1</v>
      </c>
      <c r="S113" s="10">
        <v>1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1</v>
      </c>
      <c r="AB113" s="10" t="str">
        <f>IF(Tabulka_Dotaz_z_MySQLDivadla_17[[#This Row],[f0115_1]]=1,"ANO","NE")</f>
        <v>ANO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16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16</v>
      </c>
      <c r="AU113" s="10">
        <v>14</v>
      </c>
      <c r="AV113" s="10">
        <v>3</v>
      </c>
      <c r="AW113" s="10">
        <v>36</v>
      </c>
      <c r="AX113" s="10">
        <v>23</v>
      </c>
      <c r="AY113" s="10">
        <v>1</v>
      </c>
      <c r="AZ113" s="10">
        <v>34</v>
      </c>
      <c r="BA113" s="10">
        <v>34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1</v>
      </c>
      <c r="DE113" s="10">
        <v>1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5</v>
      </c>
      <c r="DU113" s="10">
        <v>5</v>
      </c>
      <c r="DV113" s="10">
        <v>0</v>
      </c>
      <c r="DW113" s="10">
        <v>14</v>
      </c>
      <c r="DX113" s="10">
        <v>3</v>
      </c>
      <c r="DY113" s="10">
        <v>36</v>
      </c>
      <c r="DZ113" s="10">
        <v>23</v>
      </c>
      <c r="EA113" s="10">
        <v>1</v>
      </c>
      <c r="EB113" s="10">
        <v>40</v>
      </c>
      <c r="EC113" s="10">
        <v>40</v>
      </c>
      <c r="ED113" s="10">
        <v>0</v>
      </c>
      <c r="EE113" s="10">
        <v>0</v>
      </c>
      <c r="EF113" s="10">
        <v>0</v>
      </c>
      <c r="EG113" s="10">
        <v>0</v>
      </c>
      <c r="EH113" s="10">
        <v>0</v>
      </c>
      <c r="EI113" s="10">
        <v>0</v>
      </c>
      <c r="EJ113" s="10">
        <v>0</v>
      </c>
      <c r="EK113" s="10">
        <v>0</v>
      </c>
      <c r="EL113" s="10">
        <v>0</v>
      </c>
      <c r="EM113" s="10">
        <v>26</v>
      </c>
      <c r="EN113" s="10">
        <v>959</v>
      </c>
      <c r="EO113" s="10">
        <v>2</v>
      </c>
      <c r="EP113" s="10">
        <v>84</v>
      </c>
      <c r="EQ113" s="10">
        <v>2</v>
      </c>
      <c r="ER113" s="10">
        <v>86</v>
      </c>
      <c r="ES113" s="10">
        <v>0</v>
      </c>
      <c r="ET113" s="10">
        <v>0</v>
      </c>
      <c r="EU113" s="10">
        <v>1</v>
      </c>
      <c r="EV113" s="10">
        <v>70</v>
      </c>
      <c r="EW113" s="10">
        <v>1</v>
      </c>
      <c r="EX113" s="10">
        <v>42</v>
      </c>
      <c r="EY113" s="10">
        <v>0</v>
      </c>
      <c r="EZ113" s="10">
        <v>0</v>
      </c>
      <c r="FA113" s="10">
        <v>2</v>
      </c>
      <c r="FB113" s="10">
        <v>500</v>
      </c>
      <c r="FC113" s="10">
        <v>1</v>
      </c>
      <c r="FD113" s="10">
        <v>20</v>
      </c>
      <c r="FE113" s="10">
        <v>1</v>
      </c>
      <c r="FF113" s="10">
        <v>50</v>
      </c>
      <c r="FG113" s="10">
        <v>0</v>
      </c>
      <c r="FH113" s="10">
        <v>0</v>
      </c>
      <c r="FI113" s="10">
        <v>0</v>
      </c>
      <c r="FJ113" s="10">
        <v>0</v>
      </c>
      <c r="FK113" s="10">
        <v>0</v>
      </c>
      <c r="FL113" s="10">
        <v>0</v>
      </c>
      <c r="FM113" s="10">
        <v>0</v>
      </c>
      <c r="FN113" s="10">
        <v>0</v>
      </c>
      <c r="FO113" s="10">
        <v>1</v>
      </c>
      <c r="FP113" s="10">
        <v>1</v>
      </c>
      <c r="FQ113" s="13">
        <v>40246.635451388887</v>
      </c>
      <c r="FR113" s="10">
        <v>0</v>
      </c>
    </row>
    <row r="114" spans="1:174" x14ac:dyDescent="0.2">
      <c r="A114" s="13" t="s">
        <v>1216</v>
      </c>
      <c r="B114" s="10">
        <v>158</v>
      </c>
      <c r="C114" s="10" t="s">
        <v>782</v>
      </c>
      <c r="D114" s="10" t="str">
        <f>VLOOKUP(Tabulka_Dotaz_z_MySQLDivadla_17[[#This Row],[Kraj]],Tabulka_Dotaz_z_SQL3[],3,TRUE)</f>
        <v>Hlavní město Praha</v>
      </c>
      <c r="E114" s="10" t="str">
        <f>VLOOKUP(Tabulka_Dotaz_z_MySQLDivadla_17[[#This Row],[StatID]],Tabulka_Dotaz_z_SqlDivadla[],7,FALSE)</f>
        <v>50</v>
      </c>
      <c r="F114" s="10" t="str">
        <f>VLOOKUP(Tabulka_Dotaz_z_MySQLDivadla_17[[#This Row],[kodZriz]],Tabulka_Dotaz_z_SQL[],8,TRUE)</f>
        <v>podnk</v>
      </c>
      <c r="G114" s="10" t="s">
        <v>883</v>
      </c>
      <c r="H114" s="10">
        <v>1</v>
      </c>
      <c r="I114" s="10">
        <v>0</v>
      </c>
      <c r="J114" s="10" t="s">
        <v>261</v>
      </c>
      <c r="K114" s="10">
        <v>205</v>
      </c>
      <c r="L114" s="10" t="s">
        <v>163</v>
      </c>
      <c r="M114" s="10">
        <v>0</v>
      </c>
      <c r="N114" s="10" t="s">
        <v>163</v>
      </c>
      <c r="O114" s="10">
        <v>0</v>
      </c>
      <c r="P114" s="10" t="s">
        <v>163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0" t="str">
        <f>IF(Tabulka_Dotaz_z_MySQLDivadla_17[[#This Row],[f0115_1]]=1,"ANO","NE")</f>
        <v>ANO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78</v>
      </c>
      <c r="AM114" s="10">
        <v>0</v>
      </c>
      <c r="AN114" s="10">
        <v>0</v>
      </c>
      <c r="AO114" s="10">
        <v>2</v>
      </c>
      <c r="AP114" s="10">
        <v>0</v>
      </c>
      <c r="AQ114" s="10">
        <v>3</v>
      </c>
      <c r="AR114" s="10">
        <v>0</v>
      </c>
      <c r="AS114" s="10">
        <v>5</v>
      </c>
      <c r="AT114" s="10">
        <v>78</v>
      </c>
      <c r="AU114" s="10">
        <v>13</v>
      </c>
      <c r="AV114" s="10">
        <v>3</v>
      </c>
      <c r="AW114" s="10">
        <v>289</v>
      </c>
      <c r="AX114" s="10">
        <v>244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13</v>
      </c>
      <c r="DX114" s="10">
        <v>3</v>
      </c>
      <c r="DY114" s="10">
        <v>289</v>
      </c>
      <c r="DZ114" s="10">
        <v>244</v>
      </c>
      <c r="EA114" s="10">
        <v>0</v>
      </c>
      <c r="EB114" s="10">
        <v>0</v>
      </c>
      <c r="EC114" s="10">
        <v>0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  <c r="EM114" s="10">
        <v>244</v>
      </c>
      <c r="EN114" s="10">
        <v>47519</v>
      </c>
      <c r="EO114" s="10">
        <v>4</v>
      </c>
      <c r="EP114" s="10">
        <v>1500</v>
      </c>
      <c r="EQ114" s="10">
        <v>4</v>
      </c>
      <c r="ER114" s="10">
        <v>1500</v>
      </c>
      <c r="ES114" s="10">
        <v>0</v>
      </c>
      <c r="ET114" s="10">
        <v>0</v>
      </c>
      <c r="EU114" s="10">
        <v>5</v>
      </c>
      <c r="EV114" s="10">
        <v>1800</v>
      </c>
      <c r="EW114" s="10">
        <v>14</v>
      </c>
      <c r="EX114" s="10">
        <v>4900</v>
      </c>
      <c r="EY114" s="10">
        <v>3</v>
      </c>
      <c r="EZ114" s="10">
        <v>1200</v>
      </c>
      <c r="FA114" s="10">
        <v>0</v>
      </c>
      <c r="FB114" s="10">
        <v>0</v>
      </c>
      <c r="FC114" s="10">
        <v>0</v>
      </c>
      <c r="FD114" s="10">
        <v>0</v>
      </c>
      <c r="FE114" s="10">
        <v>2</v>
      </c>
      <c r="FF114" s="10">
        <v>700</v>
      </c>
      <c r="FG114" s="10">
        <v>5</v>
      </c>
      <c r="FH114" s="10">
        <v>1800</v>
      </c>
      <c r="FI114" s="10">
        <v>2</v>
      </c>
      <c r="FJ114" s="10">
        <v>700</v>
      </c>
      <c r="FK114" s="10">
        <v>2</v>
      </c>
      <c r="FL114" s="10">
        <v>600</v>
      </c>
      <c r="FM114" s="10">
        <v>4</v>
      </c>
      <c r="FN114" s="10">
        <v>1700</v>
      </c>
      <c r="FO114" s="10">
        <v>1</v>
      </c>
      <c r="FP114" s="10">
        <v>1</v>
      </c>
      <c r="FQ114" s="13">
        <v>40302.420520833337</v>
      </c>
      <c r="FR114" s="10">
        <v>0</v>
      </c>
    </row>
    <row r="115" spans="1:174" x14ac:dyDescent="0.2">
      <c r="A115" s="13" t="s">
        <v>1174</v>
      </c>
      <c r="B115" s="10">
        <v>116</v>
      </c>
      <c r="C115" s="10" t="s">
        <v>782</v>
      </c>
      <c r="D115" s="10" t="str">
        <f>VLOOKUP(Tabulka_Dotaz_z_MySQLDivadla_17[[#This Row],[Kraj]],Tabulka_Dotaz_z_SQL3[],3,TRUE)</f>
        <v>Hlavní město Praha</v>
      </c>
      <c r="E115" s="10" t="str">
        <f>VLOOKUP(Tabulka_Dotaz_z_MySQLDivadla_17[[#This Row],[StatID]],Tabulka_Dotaz_z_SqlDivadla[],7,FALSE)</f>
        <v>70</v>
      </c>
      <c r="F115" s="10" t="str">
        <f>VLOOKUP(Tabulka_Dotaz_z_MySQLDivadla_17[[#This Row],[kodZriz]],Tabulka_Dotaz_z_SQL[],8,TRUE)</f>
        <v>crkve</v>
      </c>
      <c r="G115" s="10" t="s">
        <v>855</v>
      </c>
      <c r="H115" s="10">
        <v>1</v>
      </c>
      <c r="I115" s="10">
        <v>0</v>
      </c>
      <c r="J115" s="10" t="s">
        <v>236</v>
      </c>
      <c r="K115" s="10">
        <v>100</v>
      </c>
      <c r="L115" s="10" t="s">
        <v>163</v>
      </c>
      <c r="M115" s="10">
        <v>0</v>
      </c>
      <c r="N115" s="10" t="s">
        <v>163</v>
      </c>
      <c r="O115" s="10">
        <v>0</v>
      </c>
      <c r="P115" s="10" t="s">
        <v>163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1</v>
      </c>
      <c r="AB115" s="10" t="str">
        <f>IF(Tabulka_Dotaz_z_MySQLDivadla_17[[#This Row],[f0115_1]]=1,"ANO","NE")</f>
        <v>ANO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45</v>
      </c>
      <c r="AM115" s="10">
        <v>0</v>
      </c>
      <c r="AN115" s="10">
        <v>0</v>
      </c>
      <c r="AO115" s="10">
        <v>1.7</v>
      </c>
      <c r="AP115" s="10">
        <v>0</v>
      </c>
      <c r="AQ115" s="10">
        <v>0</v>
      </c>
      <c r="AR115" s="10">
        <v>5</v>
      </c>
      <c r="AS115" s="10">
        <v>1.7</v>
      </c>
      <c r="AT115" s="10">
        <v>50</v>
      </c>
      <c r="AU115" s="10">
        <v>18</v>
      </c>
      <c r="AV115" s="10">
        <v>1</v>
      </c>
      <c r="AW115" s="10">
        <v>92</v>
      </c>
      <c r="AX115" s="10">
        <v>74</v>
      </c>
      <c r="AY115" s="10">
        <v>0</v>
      </c>
      <c r="AZ115" s="10">
        <v>25</v>
      </c>
      <c r="BA115" s="10">
        <v>25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18</v>
      </c>
      <c r="DX115" s="10">
        <v>1</v>
      </c>
      <c r="DY115" s="10">
        <v>92</v>
      </c>
      <c r="DZ115" s="10">
        <v>74</v>
      </c>
      <c r="EA115" s="10">
        <v>0</v>
      </c>
      <c r="EB115" s="10">
        <v>25</v>
      </c>
      <c r="EC115" s="10">
        <v>25</v>
      </c>
      <c r="ED115" s="10">
        <v>0</v>
      </c>
      <c r="EE115" s="10">
        <v>0</v>
      </c>
      <c r="EF115" s="10">
        <v>0</v>
      </c>
      <c r="EG115" s="10">
        <v>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  <c r="EM115" s="10">
        <v>74</v>
      </c>
      <c r="EN115" s="10">
        <v>4470</v>
      </c>
      <c r="EO115" s="10">
        <v>4</v>
      </c>
      <c r="EP115" s="10">
        <v>530</v>
      </c>
      <c r="EQ115" s="10">
        <v>3</v>
      </c>
      <c r="ER115" s="10">
        <v>500</v>
      </c>
      <c r="ES115" s="10">
        <v>0</v>
      </c>
      <c r="ET115" s="10">
        <v>0</v>
      </c>
      <c r="EU115" s="10">
        <v>1</v>
      </c>
      <c r="EV115" s="10">
        <v>150</v>
      </c>
      <c r="EW115" s="10">
        <v>2</v>
      </c>
      <c r="EX115" s="10">
        <v>300</v>
      </c>
      <c r="EY115" s="10">
        <v>3</v>
      </c>
      <c r="EZ115" s="10">
        <v>300</v>
      </c>
      <c r="FA115" s="10">
        <v>2</v>
      </c>
      <c r="FB115" s="10">
        <v>300</v>
      </c>
      <c r="FC115" s="10">
        <v>0</v>
      </c>
      <c r="FD115" s="10">
        <v>0</v>
      </c>
      <c r="FE115" s="10">
        <v>1</v>
      </c>
      <c r="FF115" s="10">
        <v>100</v>
      </c>
      <c r="FG115" s="10">
        <v>1</v>
      </c>
      <c r="FH115" s="10">
        <v>200</v>
      </c>
      <c r="FI115" s="10">
        <v>0</v>
      </c>
      <c r="FJ115" s="10">
        <v>0</v>
      </c>
      <c r="FK115" s="10">
        <v>0</v>
      </c>
      <c r="FL115" s="10">
        <v>0</v>
      </c>
      <c r="FM115" s="10">
        <v>1</v>
      </c>
      <c r="FN115" s="10">
        <v>200</v>
      </c>
      <c r="FO115" s="10">
        <v>1</v>
      </c>
      <c r="FP115" s="10">
        <v>1</v>
      </c>
      <c r="FQ115" s="13">
        <v>40266.449328703704</v>
      </c>
      <c r="FR115" s="10">
        <v>0</v>
      </c>
    </row>
    <row r="116" spans="1:174" x14ac:dyDescent="0.2">
      <c r="A116" s="13" t="s">
        <v>1142</v>
      </c>
      <c r="B116" s="10">
        <v>84</v>
      </c>
      <c r="C116" s="10" t="s">
        <v>782</v>
      </c>
      <c r="D116" s="10" t="str">
        <f>VLOOKUP(Tabulka_Dotaz_z_MySQLDivadla_17[[#This Row],[Kraj]],Tabulka_Dotaz_z_SQL3[],3,TRUE)</f>
        <v>Hlavní město Praha</v>
      </c>
      <c r="E116" s="10" t="str">
        <f>VLOOKUP(Tabulka_Dotaz_z_MySQLDivadla_17[[#This Row],[StatID]],Tabulka_Dotaz_z_SqlDivadla[],7,FALSE)</f>
        <v>70</v>
      </c>
      <c r="F116" s="10" t="str">
        <f>VLOOKUP(Tabulka_Dotaz_z_MySQLDivadla_17[[#This Row],[kodZriz]],Tabulka_Dotaz_z_SQL[],8,TRUE)</f>
        <v>crkve</v>
      </c>
      <c r="G116" s="10" t="s">
        <v>841</v>
      </c>
      <c r="H116" s="10">
        <v>2</v>
      </c>
      <c r="I116" s="10">
        <v>0</v>
      </c>
      <c r="J116" s="10" t="s">
        <v>221</v>
      </c>
      <c r="K116" s="10">
        <v>150</v>
      </c>
      <c r="L116" s="10" t="s">
        <v>222</v>
      </c>
      <c r="M116" s="10">
        <v>60</v>
      </c>
      <c r="N116" s="10" t="s">
        <v>163</v>
      </c>
      <c r="O116" s="10">
        <v>0</v>
      </c>
      <c r="P116" s="10" t="s">
        <v>163</v>
      </c>
      <c r="Q116" s="10">
        <v>0</v>
      </c>
      <c r="R116" s="10">
        <v>1</v>
      </c>
      <c r="S116" s="10">
        <v>1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1</v>
      </c>
      <c r="AB116" s="10" t="str">
        <f>IF(Tabulka_Dotaz_z_MySQLDivadla_17[[#This Row],[f0115_1]]=1,"ANO","NE")</f>
        <v>ANO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45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45</v>
      </c>
      <c r="AU116" s="10">
        <v>9</v>
      </c>
      <c r="AV116" s="10">
        <v>2</v>
      </c>
      <c r="AW116" s="10">
        <v>131</v>
      </c>
      <c r="AX116" s="10">
        <v>117</v>
      </c>
      <c r="AY116" s="10">
        <v>0</v>
      </c>
      <c r="AZ116" s="10">
        <v>121</v>
      </c>
      <c r="BA116" s="10">
        <v>121</v>
      </c>
      <c r="BB116" s="10">
        <v>60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9</v>
      </c>
      <c r="CO116" s="10">
        <v>9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10</v>
      </c>
      <c r="DE116" s="10">
        <v>10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0</v>
      </c>
      <c r="DO116" s="10">
        <v>0</v>
      </c>
      <c r="DP116" s="10">
        <v>0</v>
      </c>
      <c r="DQ116" s="10">
        <v>15</v>
      </c>
      <c r="DR116" s="10">
        <v>15</v>
      </c>
      <c r="DS116" s="10">
        <v>0</v>
      </c>
      <c r="DT116" s="10">
        <v>14</v>
      </c>
      <c r="DU116" s="10">
        <v>10</v>
      </c>
      <c r="DV116" s="10">
        <v>4</v>
      </c>
      <c r="DW116" s="10">
        <v>9</v>
      </c>
      <c r="DX116" s="10">
        <v>2</v>
      </c>
      <c r="DY116" s="10">
        <v>146</v>
      </c>
      <c r="DZ116" s="10">
        <v>132</v>
      </c>
      <c r="EA116" s="10">
        <v>0</v>
      </c>
      <c r="EB116" s="10">
        <v>154</v>
      </c>
      <c r="EC116" s="10">
        <v>150</v>
      </c>
      <c r="ED116" s="10">
        <v>64</v>
      </c>
      <c r="EE116" s="10">
        <v>3</v>
      </c>
      <c r="EF116" s="10">
        <v>2</v>
      </c>
      <c r="EG116" s="10">
        <v>61</v>
      </c>
      <c r="EH116" s="10">
        <v>61</v>
      </c>
      <c r="EI116" s="10">
        <v>0</v>
      </c>
      <c r="EJ116" s="10">
        <v>39</v>
      </c>
      <c r="EK116" s="10">
        <v>36</v>
      </c>
      <c r="EL116" s="10">
        <v>0</v>
      </c>
      <c r="EM116" s="10">
        <v>132</v>
      </c>
      <c r="EN116" s="10">
        <v>10820</v>
      </c>
      <c r="EO116" s="10">
        <v>2</v>
      </c>
      <c r="EP116" s="10">
        <v>700</v>
      </c>
      <c r="EQ116" s="10">
        <v>2</v>
      </c>
      <c r="ER116" s="10">
        <v>700</v>
      </c>
      <c r="ES116" s="10">
        <v>2</v>
      </c>
      <c r="ET116" s="10">
        <v>400</v>
      </c>
      <c r="EU116" s="10">
        <v>0</v>
      </c>
      <c r="EV116" s="10">
        <v>0</v>
      </c>
      <c r="EW116" s="10">
        <v>0</v>
      </c>
      <c r="EX116" s="10">
        <v>0</v>
      </c>
      <c r="EY116" s="10">
        <v>1</v>
      </c>
      <c r="EZ116" s="10">
        <v>300</v>
      </c>
      <c r="FA116" s="10">
        <v>0</v>
      </c>
      <c r="FB116" s="10">
        <v>0</v>
      </c>
      <c r="FC116" s="10">
        <v>0</v>
      </c>
      <c r="FD116" s="10">
        <v>0</v>
      </c>
      <c r="FE116" s="10">
        <v>2</v>
      </c>
      <c r="FF116" s="10">
        <v>500</v>
      </c>
      <c r="FG116" s="10">
        <v>0</v>
      </c>
      <c r="FH116" s="10">
        <v>0</v>
      </c>
      <c r="FI116" s="10">
        <v>0</v>
      </c>
      <c r="FJ116" s="10">
        <v>0</v>
      </c>
      <c r="FK116" s="10">
        <v>0</v>
      </c>
      <c r="FL116" s="10">
        <v>0</v>
      </c>
      <c r="FM116" s="10">
        <v>5</v>
      </c>
      <c r="FN116" s="10">
        <v>2000</v>
      </c>
      <c r="FO116" s="10">
        <v>1</v>
      </c>
      <c r="FP116" s="10">
        <v>1</v>
      </c>
      <c r="FQ116" s="13">
        <v>40247.51357638889</v>
      </c>
      <c r="FR116" s="10">
        <v>0</v>
      </c>
    </row>
    <row r="117" spans="1:174" x14ac:dyDescent="0.2">
      <c r="A117" s="13" t="s">
        <v>1213</v>
      </c>
      <c r="B117" s="10">
        <v>155</v>
      </c>
      <c r="C117" s="10" t="s">
        <v>782</v>
      </c>
      <c r="D117" s="10" t="str">
        <f>VLOOKUP(Tabulka_Dotaz_z_MySQLDivadla_17[[#This Row],[Kraj]],Tabulka_Dotaz_z_SQL3[],3,TRUE)</f>
        <v>Hlavní město Praha</v>
      </c>
      <c r="E117" s="10" t="str">
        <f>VLOOKUP(Tabulka_Dotaz_z_MySQLDivadla_17[[#This Row],[StatID]],Tabulka_Dotaz_z_SqlDivadla[],7,FALSE)</f>
        <v>70</v>
      </c>
      <c r="F117" s="10" t="str">
        <f>VLOOKUP(Tabulka_Dotaz_z_MySQLDivadla_17[[#This Row],[kodZriz]],Tabulka_Dotaz_z_SQL[],8,TRUE)</f>
        <v>crkve</v>
      </c>
      <c r="G117" s="10" t="s">
        <v>881</v>
      </c>
      <c r="H117" s="10">
        <v>0</v>
      </c>
      <c r="I117" s="10">
        <v>0</v>
      </c>
      <c r="J117" s="10" t="s">
        <v>163</v>
      </c>
      <c r="K117" s="10">
        <v>0</v>
      </c>
      <c r="L117" s="10" t="s">
        <v>163</v>
      </c>
      <c r="M117" s="10">
        <v>0</v>
      </c>
      <c r="N117" s="10" t="s">
        <v>163</v>
      </c>
      <c r="O117" s="10">
        <v>0</v>
      </c>
      <c r="P117" s="10" t="s">
        <v>163</v>
      </c>
      <c r="Q117" s="10">
        <v>0</v>
      </c>
      <c r="R117" s="10">
        <v>1</v>
      </c>
      <c r="S117" s="10">
        <v>1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1</v>
      </c>
      <c r="AB117" s="10" t="str">
        <f>IF(Tabulka_Dotaz_z_MySQLDivadla_17[[#This Row],[f0115_1]]=1,"ANO","NE")</f>
        <v>ANO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10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10</v>
      </c>
      <c r="AU117" s="10">
        <v>4</v>
      </c>
      <c r="AV117" s="10">
        <v>1</v>
      </c>
      <c r="AW117" s="10">
        <v>11</v>
      </c>
      <c r="AX117" s="10">
        <v>0</v>
      </c>
      <c r="AY117" s="10">
        <v>2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4</v>
      </c>
      <c r="DX117" s="10">
        <v>1</v>
      </c>
      <c r="DY117" s="10">
        <v>11</v>
      </c>
      <c r="DZ117" s="10">
        <v>0</v>
      </c>
      <c r="EA117" s="10">
        <v>2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  <c r="EM117" s="10">
        <v>1</v>
      </c>
      <c r="EN117" s="10">
        <v>0</v>
      </c>
      <c r="EO117" s="10">
        <v>0</v>
      </c>
      <c r="EP117" s="10">
        <v>0</v>
      </c>
      <c r="EQ117" s="10">
        <v>0</v>
      </c>
      <c r="ER117" s="10">
        <v>0</v>
      </c>
      <c r="ES117" s="10">
        <v>0</v>
      </c>
      <c r="ET117" s="10">
        <v>0</v>
      </c>
      <c r="EU117" s="10">
        <v>5</v>
      </c>
      <c r="EV117" s="10">
        <v>0</v>
      </c>
      <c r="EW117" s="10">
        <v>1</v>
      </c>
      <c r="EX117" s="10">
        <v>0</v>
      </c>
      <c r="EY117" s="10">
        <v>0</v>
      </c>
      <c r="EZ117" s="10">
        <v>0</v>
      </c>
      <c r="FA117" s="10">
        <v>1</v>
      </c>
      <c r="FB117" s="10">
        <v>0</v>
      </c>
      <c r="FC117" s="10">
        <v>2</v>
      </c>
      <c r="FD117" s="10">
        <v>0</v>
      </c>
      <c r="FE117" s="10">
        <v>0</v>
      </c>
      <c r="FF117" s="10">
        <v>0</v>
      </c>
      <c r="FG117" s="10">
        <v>0</v>
      </c>
      <c r="FH117" s="10">
        <v>0</v>
      </c>
      <c r="FI117" s="10">
        <v>0</v>
      </c>
      <c r="FJ117" s="10">
        <v>0</v>
      </c>
      <c r="FK117" s="10">
        <v>0</v>
      </c>
      <c r="FL117" s="10">
        <v>0</v>
      </c>
      <c r="FM117" s="10">
        <v>1</v>
      </c>
      <c r="FN117" s="10">
        <v>0</v>
      </c>
      <c r="FO117" s="10">
        <v>0</v>
      </c>
      <c r="FP117" s="10">
        <v>1</v>
      </c>
      <c r="FQ117" s="13">
        <v>40315.422337962962</v>
      </c>
      <c r="FR117" s="10">
        <v>0</v>
      </c>
    </row>
    <row r="118" spans="1:174" x14ac:dyDescent="0.2">
      <c r="A118" s="13" t="s">
        <v>1182</v>
      </c>
      <c r="B118" s="10">
        <v>124</v>
      </c>
      <c r="C118" s="10" t="s">
        <v>782</v>
      </c>
      <c r="D118" s="10" t="str">
        <f>VLOOKUP(Tabulka_Dotaz_z_MySQLDivadla_17[[#This Row],[Kraj]],Tabulka_Dotaz_z_SQL3[],3,TRUE)</f>
        <v>Hlavní město Praha</v>
      </c>
      <c r="E118" s="10" t="str">
        <f>VLOOKUP(Tabulka_Dotaz_z_MySQLDivadla_17[[#This Row],[StatID]],Tabulka_Dotaz_z_SqlDivadla[],7,FALSE)</f>
        <v>70</v>
      </c>
      <c r="F118" s="10" t="str">
        <f>VLOOKUP(Tabulka_Dotaz_z_MySQLDivadla_17[[#This Row],[kodZriz]],Tabulka_Dotaz_z_SQL[],8,TRUE)</f>
        <v>crkve</v>
      </c>
      <c r="G118" s="10" t="s">
        <v>860</v>
      </c>
      <c r="H118" s="10">
        <v>0</v>
      </c>
      <c r="I118" s="10">
        <v>0</v>
      </c>
      <c r="J118" s="10" t="s">
        <v>163</v>
      </c>
      <c r="K118" s="10">
        <v>0</v>
      </c>
      <c r="L118" s="10" t="s">
        <v>163</v>
      </c>
      <c r="M118" s="10">
        <v>0</v>
      </c>
      <c r="N118" s="10" t="s">
        <v>163</v>
      </c>
      <c r="O118" s="10">
        <v>0</v>
      </c>
      <c r="P118" s="10" t="s">
        <v>163</v>
      </c>
      <c r="Q118" s="10">
        <v>0</v>
      </c>
      <c r="R118" s="10">
        <v>1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1</v>
      </c>
      <c r="AB118" s="10" t="str">
        <f>IF(Tabulka_Dotaz_z_MySQLDivadla_17[[#This Row],[f0115_1]]=1,"ANO","NE")</f>
        <v>ANO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22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22</v>
      </c>
      <c r="AU118" s="10">
        <v>5</v>
      </c>
      <c r="AV118" s="10">
        <v>1</v>
      </c>
      <c r="AW118" s="10">
        <v>13</v>
      </c>
      <c r="AX118" s="10">
        <v>4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5</v>
      </c>
      <c r="DX118" s="10">
        <v>1</v>
      </c>
      <c r="DY118" s="10">
        <v>13</v>
      </c>
      <c r="DZ118" s="10">
        <v>4</v>
      </c>
      <c r="EA118" s="10">
        <v>0</v>
      </c>
      <c r="EB118" s="10">
        <v>0</v>
      </c>
      <c r="EC118" s="10">
        <v>0</v>
      </c>
      <c r="ED118" s="10">
        <v>0</v>
      </c>
      <c r="EE118" s="10">
        <v>1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  <c r="EM118" s="10">
        <v>6</v>
      </c>
      <c r="EN118" s="10">
        <v>327</v>
      </c>
      <c r="EO118" s="10">
        <v>0</v>
      </c>
      <c r="EP118" s="10">
        <v>0</v>
      </c>
      <c r="EQ118" s="10">
        <v>7</v>
      </c>
      <c r="ER118" s="10">
        <v>601</v>
      </c>
      <c r="ES118" s="10">
        <v>0</v>
      </c>
      <c r="ET118" s="10">
        <v>0</v>
      </c>
      <c r="EU118" s="10">
        <v>0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10">
        <v>0</v>
      </c>
      <c r="FB118" s="10">
        <v>0</v>
      </c>
      <c r="FC118" s="10">
        <v>0</v>
      </c>
      <c r="FD118" s="10">
        <v>0</v>
      </c>
      <c r="FE118" s="10">
        <v>0</v>
      </c>
      <c r="FF118" s="10">
        <v>0</v>
      </c>
      <c r="FG118" s="10">
        <v>0</v>
      </c>
      <c r="FH118" s="10">
        <v>0</v>
      </c>
      <c r="FI118" s="10">
        <v>0</v>
      </c>
      <c r="FJ118" s="10">
        <v>0</v>
      </c>
      <c r="FK118" s="10">
        <v>0</v>
      </c>
      <c r="FL118" s="10">
        <v>0</v>
      </c>
      <c r="FM118" s="10">
        <v>0</v>
      </c>
      <c r="FN118" s="10">
        <v>0</v>
      </c>
      <c r="FO118" s="10">
        <v>1</v>
      </c>
      <c r="FP118" s="10">
        <v>1</v>
      </c>
      <c r="FQ118" s="13">
        <v>40268.377708333333</v>
      </c>
      <c r="FR118" s="10">
        <v>0</v>
      </c>
    </row>
    <row r="119" spans="1:174" x14ac:dyDescent="0.2">
      <c r="A119" s="13" t="s">
        <v>1136</v>
      </c>
      <c r="B119" s="10">
        <v>78</v>
      </c>
      <c r="C119" s="10" t="s">
        <v>786</v>
      </c>
      <c r="D119" s="10" t="str">
        <f>VLOOKUP(Tabulka_Dotaz_z_MySQLDivadla_17[[#This Row],[Kraj]],Tabulka_Dotaz_z_SQL3[],3,TRUE)</f>
        <v>Pardubický kraj</v>
      </c>
      <c r="E119" s="10" t="str">
        <f>VLOOKUP(Tabulka_Dotaz_z_MySQLDivadla_17[[#This Row],[StatID]],Tabulka_Dotaz_z_SqlDivadla[],7,FALSE)</f>
        <v>60</v>
      </c>
      <c r="F119" s="10" t="str">
        <f>VLOOKUP(Tabulka_Dotaz_z_MySQLDivadla_17[[#This Row],[kodZriz]],Tabulka_Dotaz_z_SQL[],8,TRUE)</f>
        <v>podnk</v>
      </c>
      <c r="G119" s="10" t="s">
        <v>836</v>
      </c>
      <c r="H119" s="10">
        <v>0</v>
      </c>
      <c r="I119" s="10">
        <v>0</v>
      </c>
      <c r="J119" s="10" t="s">
        <v>163</v>
      </c>
      <c r="K119" s="10">
        <v>0</v>
      </c>
      <c r="L119" s="10" t="s">
        <v>163</v>
      </c>
      <c r="M119" s="10">
        <v>0</v>
      </c>
      <c r="N119" s="10" t="s">
        <v>163</v>
      </c>
      <c r="O119" s="10">
        <v>0</v>
      </c>
      <c r="P119" s="10" t="s">
        <v>163</v>
      </c>
      <c r="Q119" s="10">
        <v>0</v>
      </c>
      <c r="R119" s="10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</v>
      </c>
      <c r="Z119" s="10">
        <v>0</v>
      </c>
      <c r="AA119" s="10">
        <v>1</v>
      </c>
      <c r="AB119" s="10" t="str">
        <f>IF(Tabulka_Dotaz_z_MySQLDivadla_17[[#This Row],[f0115_1]]=1,"ANO","NE")</f>
        <v>ANO</v>
      </c>
      <c r="AC119" s="10">
        <v>2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2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2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6</v>
      </c>
      <c r="CR119" s="10">
        <v>0</v>
      </c>
      <c r="CS119" s="10">
        <v>10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0</v>
      </c>
      <c r="DO119" s="10">
        <v>3</v>
      </c>
      <c r="DP119" s="10">
        <v>1</v>
      </c>
      <c r="DQ119" s="10">
        <v>125</v>
      </c>
      <c r="DR119" s="10">
        <v>0</v>
      </c>
      <c r="DS119" s="10">
        <v>0</v>
      </c>
      <c r="DT119" s="10">
        <v>0</v>
      </c>
      <c r="DU119" s="10">
        <v>0</v>
      </c>
      <c r="DV119" s="10">
        <v>0</v>
      </c>
      <c r="DW119" s="10">
        <v>9</v>
      </c>
      <c r="DX119" s="10">
        <v>1</v>
      </c>
      <c r="DY119" s="10">
        <v>135</v>
      </c>
      <c r="DZ119" s="10">
        <v>0</v>
      </c>
      <c r="EA119" s="10">
        <v>0</v>
      </c>
      <c r="EB119" s="10">
        <v>0</v>
      </c>
      <c r="EC119" s="10">
        <v>0</v>
      </c>
      <c r="ED119" s="10">
        <v>0</v>
      </c>
      <c r="EE119" s="10">
        <v>9</v>
      </c>
      <c r="EF119" s="10">
        <v>1</v>
      </c>
      <c r="EG119" s="10">
        <v>135</v>
      </c>
      <c r="EH119" s="10">
        <v>0</v>
      </c>
      <c r="EI119" s="10">
        <v>0</v>
      </c>
      <c r="EJ119" s="10">
        <v>0</v>
      </c>
      <c r="EK119" s="10">
        <v>0</v>
      </c>
      <c r="EL119" s="10">
        <v>0</v>
      </c>
      <c r="EM119" s="10">
        <v>2</v>
      </c>
      <c r="EN119" s="10">
        <v>300</v>
      </c>
      <c r="EO119" s="10">
        <v>0</v>
      </c>
      <c r="EP119" s="10">
        <v>0</v>
      </c>
      <c r="EQ119" s="10">
        <v>2</v>
      </c>
      <c r="ER119" s="10">
        <v>250</v>
      </c>
      <c r="ES119" s="10">
        <v>0</v>
      </c>
      <c r="ET119" s="10">
        <v>0</v>
      </c>
      <c r="EU119" s="10">
        <v>1</v>
      </c>
      <c r="EV119" s="10">
        <v>100</v>
      </c>
      <c r="EW119" s="10">
        <v>0</v>
      </c>
      <c r="EX119" s="10">
        <v>0</v>
      </c>
      <c r="EY119" s="10">
        <v>0</v>
      </c>
      <c r="EZ119" s="10">
        <v>0</v>
      </c>
      <c r="FA119" s="10">
        <v>4</v>
      </c>
      <c r="FB119" s="10">
        <v>480</v>
      </c>
      <c r="FC119" s="10">
        <v>0</v>
      </c>
      <c r="FD119" s="10">
        <v>0</v>
      </c>
      <c r="FE119" s="10">
        <v>3</v>
      </c>
      <c r="FF119" s="10">
        <v>300</v>
      </c>
      <c r="FG119" s="10">
        <v>105</v>
      </c>
      <c r="FH119" s="10">
        <v>6300</v>
      </c>
      <c r="FI119" s="10">
        <v>8</v>
      </c>
      <c r="FJ119" s="10">
        <v>320</v>
      </c>
      <c r="FK119" s="10">
        <v>0</v>
      </c>
      <c r="FL119" s="10">
        <v>0</v>
      </c>
      <c r="FM119" s="10">
        <v>10</v>
      </c>
      <c r="FN119" s="10">
        <v>850</v>
      </c>
      <c r="FO119" s="10">
        <v>1</v>
      </c>
      <c r="FP119" s="10">
        <v>0</v>
      </c>
      <c r="FQ119" s="13">
        <v>40246.591053240743</v>
      </c>
      <c r="FR119" s="10">
        <v>0</v>
      </c>
    </row>
    <row r="120" spans="1:174" x14ac:dyDescent="0.2">
      <c r="A120" s="13" t="s">
        <v>5706</v>
      </c>
      <c r="B120" s="10">
        <v>205</v>
      </c>
      <c r="C120" s="10" t="s">
        <v>782</v>
      </c>
      <c r="D120" s="10" t="str">
        <f>VLOOKUP(Tabulka_Dotaz_z_MySQLDivadla_17[[#This Row],[Kraj]],Tabulka_Dotaz_z_SQL3[],3,TRUE)</f>
        <v>Hlavní město Praha</v>
      </c>
      <c r="E120" s="10" t="str">
        <f>VLOOKUP(Tabulka_Dotaz_z_MySQLDivadla_17[[#This Row],[StatID]],Tabulka_Dotaz_z_SqlDivadla[],7,FALSE)</f>
        <v>70</v>
      </c>
      <c r="F120" s="10" t="str">
        <f>VLOOKUP(Tabulka_Dotaz_z_MySQLDivadla_17[[#This Row],[kodZriz]],Tabulka_Dotaz_z_SQL[],8,TRUE)</f>
        <v>crkve</v>
      </c>
      <c r="G120" s="10" t="s">
        <v>913</v>
      </c>
      <c r="H120" s="10">
        <v>1</v>
      </c>
      <c r="I120" s="10">
        <v>0</v>
      </c>
      <c r="J120" s="10" t="s">
        <v>287</v>
      </c>
      <c r="K120" s="10">
        <v>50</v>
      </c>
      <c r="L120" s="10" t="s">
        <v>163</v>
      </c>
      <c r="M120" s="10">
        <v>0</v>
      </c>
      <c r="N120" s="10" t="s">
        <v>163</v>
      </c>
      <c r="O120" s="10">
        <v>0</v>
      </c>
      <c r="P120" s="10" t="s">
        <v>163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1</v>
      </c>
      <c r="AA120" s="10">
        <v>1</v>
      </c>
      <c r="AB120" s="10" t="str">
        <f>IF(Tabulka_Dotaz_z_MySQLDivadla_17[[#This Row],[f0115_1]]=1,"ANO","NE")</f>
        <v>ANO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11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1</v>
      </c>
      <c r="AS120" s="10">
        <v>0</v>
      </c>
      <c r="AT120" s="10">
        <v>12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13</v>
      </c>
      <c r="CJ120" s="10">
        <v>3</v>
      </c>
      <c r="CK120" s="10">
        <v>41</v>
      </c>
      <c r="CL120" s="10">
        <v>24</v>
      </c>
      <c r="CM120" s="10">
        <v>10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13</v>
      </c>
      <c r="DX120" s="10">
        <v>3</v>
      </c>
      <c r="DY120" s="10">
        <v>41</v>
      </c>
      <c r="DZ120" s="10">
        <v>24</v>
      </c>
      <c r="EA120" s="10">
        <v>10</v>
      </c>
      <c r="EB120" s="10">
        <v>0</v>
      </c>
      <c r="EC120" s="10">
        <v>0</v>
      </c>
      <c r="ED120" s="10">
        <v>0</v>
      </c>
      <c r="EE120" s="10">
        <v>13</v>
      </c>
      <c r="EF120" s="10">
        <v>3</v>
      </c>
      <c r="EG120" s="10">
        <v>41</v>
      </c>
      <c r="EH120" s="10">
        <v>24</v>
      </c>
      <c r="EI120" s="10">
        <v>10</v>
      </c>
      <c r="EJ120" s="10">
        <v>0</v>
      </c>
      <c r="EK120" s="10">
        <v>0</v>
      </c>
      <c r="EL120" s="10">
        <v>0</v>
      </c>
      <c r="EM120" s="10">
        <v>37</v>
      </c>
      <c r="EN120" s="10">
        <v>3700</v>
      </c>
      <c r="EO120" s="10">
        <v>0</v>
      </c>
      <c r="EP120" s="10">
        <v>0</v>
      </c>
      <c r="EQ120" s="10">
        <v>2</v>
      </c>
      <c r="ER120" s="10">
        <v>160</v>
      </c>
      <c r="ES120" s="10">
        <v>0</v>
      </c>
      <c r="ET120" s="10">
        <v>0</v>
      </c>
      <c r="EU120" s="10">
        <v>0</v>
      </c>
      <c r="EV120" s="10">
        <v>0</v>
      </c>
      <c r="EW120" s="10">
        <v>0</v>
      </c>
      <c r="EX120" s="10">
        <v>0</v>
      </c>
      <c r="EY120" s="10">
        <v>0</v>
      </c>
      <c r="EZ120" s="10">
        <v>0</v>
      </c>
      <c r="FA120" s="10">
        <v>0</v>
      </c>
      <c r="FB120" s="10">
        <v>0</v>
      </c>
      <c r="FC120" s="10">
        <v>0</v>
      </c>
      <c r="FD120" s="10">
        <v>0</v>
      </c>
      <c r="FE120" s="10">
        <v>0</v>
      </c>
      <c r="FF120" s="10">
        <v>0</v>
      </c>
      <c r="FG120" s="10">
        <v>0</v>
      </c>
      <c r="FH120" s="10">
        <v>0</v>
      </c>
      <c r="FI120" s="10">
        <v>2</v>
      </c>
      <c r="FJ120" s="10">
        <v>200</v>
      </c>
      <c r="FK120" s="10">
        <v>0</v>
      </c>
      <c r="FL120" s="10">
        <v>0</v>
      </c>
      <c r="FM120" s="10">
        <v>0</v>
      </c>
      <c r="FN120" s="10">
        <v>0</v>
      </c>
      <c r="FO120" s="10">
        <v>1</v>
      </c>
      <c r="FP120" s="10">
        <v>1</v>
      </c>
      <c r="FQ120" s="13">
        <v>40294.629502314812</v>
      </c>
      <c r="FR120" s="10">
        <v>0</v>
      </c>
    </row>
    <row r="121" spans="1:174" x14ac:dyDescent="0.2">
      <c r="A121" s="13" t="s">
        <v>1205</v>
      </c>
      <c r="B121" s="10">
        <v>147</v>
      </c>
      <c r="C121" s="10" t="s">
        <v>782</v>
      </c>
      <c r="D121" s="10" t="str">
        <f>VLOOKUP(Tabulka_Dotaz_z_MySQLDivadla_17[[#This Row],[Kraj]],Tabulka_Dotaz_z_SQL3[],3,TRUE)</f>
        <v>Hlavní město Praha</v>
      </c>
      <c r="E121" s="10" t="str">
        <f>VLOOKUP(Tabulka_Dotaz_z_MySQLDivadla_17[[#This Row],[StatID]],Tabulka_Dotaz_z_SqlDivadla[],7,FALSE)</f>
        <v>70</v>
      </c>
      <c r="F121" s="10" t="str">
        <f>VLOOKUP(Tabulka_Dotaz_z_MySQLDivadla_17[[#This Row],[kodZriz]],Tabulka_Dotaz_z_SQL[],8,TRUE)</f>
        <v>crkve</v>
      </c>
      <c r="G121" s="10" t="s">
        <v>873</v>
      </c>
      <c r="H121" s="10">
        <v>0</v>
      </c>
      <c r="I121" s="10">
        <v>0</v>
      </c>
      <c r="J121" s="10" t="s">
        <v>163</v>
      </c>
      <c r="K121" s="10">
        <v>0</v>
      </c>
      <c r="L121" s="10" t="s">
        <v>163</v>
      </c>
      <c r="M121" s="10">
        <v>0</v>
      </c>
      <c r="N121" s="10" t="s">
        <v>163</v>
      </c>
      <c r="O121" s="10">
        <v>0</v>
      </c>
      <c r="P121" s="10" t="s">
        <v>163</v>
      </c>
      <c r="Q121" s="10">
        <v>0</v>
      </c>
      <c r="R121" s="10">
        <v>1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1</v>
      </c>
      <c r="Y121" s="10">
        <v>0</v>
      </c>
      <c r="Z121" s="10">
        <v>0</v>
      </c>
      <c r="AA121" s="10">
        <v>1</v>
      </c>
      <c r="AB121" s="10" t="str">
        <f>IF(Tabulka_Dotaz_z_MySQLDivadla_17[[#This Row],[f0115_1]]=1,"ANO","NE")</f>
        <v>ANO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20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20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10">
        <v>0</v>
      </c>
      <c r="CE121" s="10">
        <v>0</v>
      </c>
      <c r="CF121" s="10">
        <v>0</v>
      </c>
      <c r="CG121" s="10">
        <v>0</v>
      </c>
      <c r="CH121" s="10">
        <v>0</v>
      </c>
      <c r="CI121" s="10">
        <v>4</v>
      </c>
      <c r="CJ121" s="10">
        <v>1</v>
      </c>
      <c r="CK121" s="10">
        <v>22</v>
      </c>
      <c r="CL121" s="10">
        <v>0</v>
      </c>
      <c r="CM121" s="10">
        <v>11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4</v>
      </c>
      <c r="DX121" s="10">
        <v>1</v>
      </c>
      <c r="DY121" s="10">
        <v>22</v>
      </c>
      <c r="DZ121" s="10">
        <v>0</v>
      </c>
      <c r="EA121" s="10">
        <v>11</v>
      </c>
      <c r="EB121" s="10">
        <v>0</v>
      </c>
      <c r="EC121" s="10">
        <v>0</v>
      </c>
      <c r="ED121" s="10">
        <v>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  <c r="EM121" s="10">
        <v>22</v>
      </c>
      <c r="EN121" s="10">
        <v>1850</v>
      </c>
      <c r="EO121" s="10">
        <v>0</v>
      </c>
      <c r="EP121" s="10">
        <v>0</v>
      </c>
      <c r="EQ121" s="10">
        <v>0</v>
      </c>
      <c r="ER121" s="10">
        <v>0</v>
      </c>
      <c r="ES121" s="10">
        <v>0</v>
      </c>
      <c r="ET121" s="10">
        <v>0</v>
      </c>
      <c r="EU121" s="10">
        <v>0</v>
      </c>
      <c r="EV121" s="10">
        <v>0</v>
      </c>
      <c r="EW121" s="10">
        <v>0</v>
      </c>
      <c r="EX121" s="10">
        <v>0</v>
      </c>
      <c r="EY121" s="10">
        <v>0</v>
      </c>
      <c r="EZ121" s="10">
        <v>0</v>
      </c>
      <c r="FA121" s="10">
        <v>0</v>
      </c>
      <c r="FB121" s="10">
        <v>0</v>
      </c>
      <c r="FC121" s="10">
        <v>0</v>
      </c>
      <c r="FD121" s="10">
        <v>0</v>
      </c>
      <c r="FE121" s="10">
        <v>0</v>
      </c>
      <c r="FF121" s="10">
        <v>0</v>
      </c>
      <c r="FG121" s="10">
        <v>0</v>
      </c>
      <c r="FH121" s="10">
        <v>0</v>
      </c>
      <c r="FI121" s="10">
        <v>0</v>
      </c>
      <c r="FJ121" s="10">
        <v>0</v>
      </c>
      <c r="FK121" s="10">
        <v>0</v>
      </c>
      <c r="FL121" s="10">
        <v>0</v>
      </c>
      <c r="FM121" s="10">
        <v>0</v>
      </c>
      <c r="FN121" s="10">
        <v>0</v>
      </c>
      <c r="FO121" s="10">
        <v>1</v>
      </c>
      <c r="FP121" s="10">
        <v>1</v>
      </c>
      <c r="FQ121" s="13">
        <v>40276.41747685185</v>
      </c>
      <c r="FR121" s="10">
        <v>0</v>
      </c>
    </row>
    <row r="122" spans="1:174" x14ac:dyDescent="0.2">
      <c r="A122" s="13" t="s">
        <v>1260</v>
      </c>
      <c r="B122" s="10">
        <v>202</v>
      </c>
      <c r="C122" s="10" t="s">
        <v>782</v>
      </c>
      <c r="D122" s="10" t="str">
        <f>VLOOKUP(Tabulka_Dotaz_z_MySQLDivadla_17[[#This Row],[Kraj]],Tabulka_Dotaz_z_SQL3[],3,TRUE)</f>
        <v>Hlavní město Praha</v>
      </c>
      <c r="E122" s="10" t="str">
        <f>VLOOKUP(Tabulka_Dotaz_z_MySQLDivadla_17[[#This Row],[StatID]],Tabulka_Dotaz_z_SqlDivadla[],7,FALSE)</f>
        <v>70</v>
      </c>
      <c r="F122" s="10" t="str">
        <f>VLOOKUP(Tabulka_Dotaz_z_MySQLDivadla_17[[#This Row],[kodZriz]],Tabulka_Dotaz_z_SQL[],8,TRUE)</f>
        <v>crkve</v>
      </c>
      <c r="G122" s="10" t="s">
        <v>910</v>
      </c>
      <c r="H122" s="10">
        <v>0</v>
      </c>
      <c r="I122" s="10">
        <v>0</v>
      </c>
      <c r="J122" s="10" t="s">
        <v>163</v>
      </c>
      <c r="K122" s="10">
        <v>0</v>
      </c>
      <c r="L122" s="10" t="s">
        <v>163</v>
      </c>
      <c r="M122" s="10">
        <v>0</v>
      </c>
      <c r="N122" s="10" t="s">
        <v>163</v>
      </c>
      <c r="O122" s="10">
        <v>0</v>
      </c>
      <c r="P122" s="10" t="s">
        <v>163</v>
      </c>
      <c r="Q122" s="10">
        <v>0</v>
      </c>
      <c r="R122" s="10">
        <v>1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1</v>
      </c>
      <c r="Y122" s="10">
        <v>0</v>
      </c>
      <c r="Z122" s="10">
        <v>0</v>
      </c>
      <c r="AA122" s="10">
        <v>1</v>
      </c>
      <c r="AB122" s="10" t="str">
        <f>IF(Tabulka_Dotaz_z_MySQLDivadla_17[[#This Row],[f0115_1]]=1,"ANO","NE")</f>
        <v>ANO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28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1</v>
      </c>
      <c r="AS122" s="10">
        <v>0</v>
      </c>
      <c r="AT122" s="10">
        <v>29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0</v>
      </c>
      <c r="CG122" s="10">
        <v>0</v>
      </c>
      <c r="CH122" s="10">
        <v>0</v>
      </c>
      <c r="CI122" s="10">
        <v>11</v>
      </c>
      <c r="CJ122" s="10">
        <v>3</v>
      </c>
      <c r="CK122" s="10">
        <v>47</v>
      </c>
      <c r="CL122" s="10">
        <v>0</v>
      </c>
      <c r="CM122" s="10">
        <v>6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11</v>
      </c>
      <c r="DX122" s="10">
        <v>3</v>
      </c>
      <c r="DY122" s="10">
        <v>47</v>
      </c>
      <c r="DZ122" s="10">
        <v>0</v>
      </c>
      <c r="EA122" s="10">
        <v>6</v>
      </c>
      <c r="EB122" s="10">
        <v>0</v>
      </c>
      <c r="EC122" s="10">
        <v>0</v>
      </c>
      <c r="ED122" s="10">
        <v>0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  <c r="EM122" s="10">
        <v>32</v>
      </c>
      <c r="EN122" s="10">
        <v>3615</v>
      </c>
      <c r="EO122" s="10">
        <v>0</v>
      </c>
      <c r="EP122" s="10">
        <v>0</v>
      </c>
      <c r="EQ122" s="10">
        <v>2</v>
      </c>
      <c r="ER122" s="10">
        <v>220</v>
      </c>
      <c r="ES122" s="10">
        <v>1</v>
      </c>
      <c r="ET122" s="10">
        <v>110</v>
      </c>
      <c r="EU122" s="10">
        <v>2</v>
      </c>
      <c r="EV122" s="10">
        <v>220</v>
      </c>
      <c r="EW122" s="10">
        <v>1</v>
      </c>
      <c r="EX122" s="10">
        <v>110</v>
      </c>
      <c r="EY122" s="10">
        <v>0</v>
      </c>
      <c r="EZ122" s="10">
        <v>0</v>
      </c>
      <c r="FA122" s="10">
        <v>1</v>
      </c>
      <c r="FB122" s="10">
        <v>110</v>
      </c>
      <c r="FC122" s="10">
        <v>3</v>
      </c>
      <c r="FD122" s="10">
        <v>330</v>
      </c>
      <c r="FE122" s="10">
        <v>0</v>
      </c>
      <c r="FF122" s="10">
        <v>0</v>
      </c>
      <c r="FG122" s="10">
        <v>2</v>
      </c>
      <c r="FH122" s="10">
        <v>220</v>
      </c>
      <c r="FI122" s="10">
        <v>1</v>
      </c>
      <c r="FJ122" s="10">
        <v>110</v>
      </c>
      <c r="FK122" s="10">
        <v>1</v>
      </c>
      <c r="FL122" s="10">
        <v>110</v>
      </c>
      <c r="FM122" s="10">
        <v>1</v>
      </c>
      <c r="FN122" s="10">
        <v>110</v>
      </c>
      <c r="FO122" s="10">
        <v>1</v>
      </c>
      <c r="FP122" s="10">
        <v>1</v>
      </c>
      <c r="FQ122" s="13">
        <v>40288.35833333333</v>
      </c>
      <c r="FR122" s="10">
        <v>0</v>
      </c>
    </row>
    <row r="123" spans="1:174" x14ac:dyDescent="0.2">
      <c r="A123" s="13" t="s">
        <v>1264</v>
      </c>
      <c r="B123" s="10">
        <v>207</v>
      </c>
      <c r="C123" s="10" t="s">
        <v>782</v>
      </c>
      <c r="D123" s="10" t="str">
        <f>VLOOKUP(Tabulka_Dotaz_z_MySQLDivadla_17[[#This Row],[Kraj]],Tabulka_Dotaz_z_SQL3[],3,TRUE)</f>
        <v>Hlavní město Praha</v>
      </c>
      <c r="E123" s="10" t="str">
        <f>VLOOKUP(Tabulka_Dotaz_z_MySQLDivadla_17[[#This Row],[StatID]],Tabulka_Dotaz_z_SqlDivadla[],7,FALSE)</f>
        <v>70</v>
      </c>
      <c r="F123" s="10" t="str">
        <f>VLOOKUP(Tabulka_Dotaz_z_MySQLDivadla_17[[#This Row],[kodZriz]],Tabulka_Dotaz_z_SQL[],8,TRUE)</f>
        <v>crkve</v>
      </c>
      <c r="G123" s="10" t="s">
        <v>915</v>
      </c>
      <c r="H123" s="10">
        <v>1</v>
      </c>
      <c r="I123" s="10">
        <v>0</v>
      </c>
      <c r="J123" s="10" t="s">
        <v>288</v>
      </c>
      <c r="K123" s="10">
        <v>64</v>
      </c>
      <c r="L123" s="10" t="s">
        <v>163</v>
      </c>
      <c r="M123" s="10">
        <v>0</v>
      </c>
      <c r="N123" s="10" t="s">
        <v>163</v>
      </c>
      <c r="O123" s="10">
        <v>0</v>
      </c>
      <c r="P123" s="10" t="s">
        <v>163</v>
      </c>
      <c r="Q123" s="10">
        <v>0</v>
      </c>
      <c r="R123" s="10">
        <v>1</v>
      </c>
      <c r="S123" s="10">
        <v>1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1</v>
      </c>
      <c r="AB123" s="10" t="str">
        <f>IF(Tabulka_Dotaz_z_MySQLDivadla_17[[#This Row],[f0115_1]]=1,"ANO","NE")</f>
        <v>ANO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26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8</v>
      </c>
      <c r="AS123" s="10">
        <v>0</v>
      </c>
      <c r="AT123" s="10">
        <v>34</v>
      </c>
      <c r="AU123" s="10">
        <v>5</v>
      </c>
      <c r="AV123" s="10">
        <v>1</v>
      </c>
      <c r="AW123" s="10">
        <v>56</v>
      </c>
      <c r="AX123" s="10">
        <v>35</v>
      </c>
      <c r="AY123" s="10">
        <v>1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5</v>
      </c>
      <c r="DX123" s="10">
        <v>1</v>
      </c>
      <c r="DY123" s="10">
        <v>56</v>
      </c>
      <c r="DZ123" s="10">
        <v>35</v>
      </c>
      <c r="EA123" s="10">
        <v>1</v>
      </c>
      <c r="EB123" s="10">
        <v>0</v>
      </c>
      <c r="EC123" s="10">
        <v>0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52</v>
      </c>
      <c r="EN123" s="10">
        <v>3120</v>
      </c>
      <c r="EO123" s="10">
        <v>1</v>
      </c>
      <c r="EP123" s="10">
        <v>70</v>
      </c>
      <c r="EQ123" s="10">
        <v>1</v>
      </c>
      <c r="ER123" s="10">
        <v>70</v>
      </c>
      <c r="ES123" s="10">
        <v>0</v>
      </c>
      <c r="ET123" s="10">
        <v>0</v>
      </c>
      <c r="EU123" s="10">
        <v>0</v>
      </c>
      <c r="EV123" s="10">
        <v>0</v>
      </c>
      <c r="EW123" s="10">
        <v>1</v>
      </c>
      <c r="EX123" s="10">
        <v>70</v>
      </c>
      <c r="EY123" s="10">
        <v>1</v>
      </c>
      <c r="EZ123" s="10">
        <v>70</v>
      </c>
      <c r="FA123" s="10">
        <v>0</v>
      </c>
      <c r="FB123" s="10">
        <v>0</v>
      </c>
      <c r="FC123" s="10">
        <v>0</v>
      </c>
      <c r="FD123" s="10">
        <v>0</v>
      </c>
      <c r="FE123" s="10">
        <v>0</v>
      </c>
      <c r="FF123" s="10">
        <v>0</v>
      </c>
      <c r="FG123" s="10">
        <v>0</v>
      </c>
      <c r="FH123" s="10">
        <v>0</v>
      </c>
      <c r="FI123" s="10">
        <v>0</v>
      </c>
      <c r="FJ123" s="10">
        <v>0</v>
      </c>
      <c r="FK123" s="10">
        <v>0</v>
      </c>
      <c r="FL123" s="10">
        <v>0</v>
      </c>
      <c r="FM123" s="10">
        <v>0</v>
      </c>
      <c r="FN123" s="10">
        <v>0</v>
      </c>
      <c r="FO123" s="10">
        <v>1</v>
      </c>
      <c r="FP123" s="10">
        <v>1</v>
      </c>
      <c r="FQ123" s="13">
        <v>40295.400312500002</v>
      </c>
      <c r="FR123" s="10">
        <v>0</v>
      </c>
    </row>
    <row r="124" spans="1:174" x14ac:dyDescent="0.2">
      <c r="A124" s="13" t="s">
        <v>1211</v>
      </c>
      <c r="B124" s="10">
        <v>153</v>
      </c>
      <c r="C124" s="10" t="s">
        <v>786</v>
      </c>
      <c r="D124" s="10" t="str">
        <f>VLOOKUP(Tabulka_Dotaz_z_MySQLDivadla_17[[#This Row],[Kraj]],Tabulka_Dotaz_z_SQL3[],3,TRUE)</f>
        <v>Pardubický kraj</v>
      </c>
      <c r="E124" s="10" t="str">
        <f>VLOOKUP(Tabulka_Dotaz_z_MySQLDivadla_17[[#This Row],[StatID]],Tabulka_Dotaz_z_SqlDivadla[],7,FALSE)</f>
        <v>60</v>
      </c>
      <c r="F124" s="10" t="str">
        <f>VLOOKUP(Tabulka_Dotaz_z_MySQLDivadla_17[[#This Row],[kodZriz]],Tabulka_Dotaz_z_SQL[],8,TRUE)</f>
        <v>podnk</v>
      </c>
      <c r="G124" s="10" t="s">
        <v>879</v>
      </c>
      <c r="H124" s="10">
        <v>0</v>
      </c>
      <c r="I124" s="10">
        <v>0</v>
      </c>
      <c r="J124" s="10" t="s">
        <v>163</v>
      </c>
      <c r="K124" s="10">
        <v>0</v>
      </c>
      <c r="L124" s="10" t="s">
        <v>163</v>
      </c>
      <c r="M124" s="10">
        <v>0</v>
      </c>
      <c r="N124" s="10" t="s">
        <v>163</v>
      </c>
      <c r="O124" s="10">
        <v>0</v>
      </c>
      <c r="P124" s="10" t="s">
        <v>163</v>
      </c>
      <c r="Q124" s="10">
        <v>0</v>
      </c>
      <c r="R124" s="10">
        <v>1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1</v>
      </c>
      <c r="AB124" s="10" t="str">
        <f>IF(Tabulka_Dotaz_z_MySQLDivadla_17[[#This Row],[f0115_1]]=1,"ANO","NE")</f>
        <v>ANO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6</v>
      </c>
      <c r="AV124" s="10">
        <v>1</v>
      </c>
      <c r="AW124" s="10">
        <v>64</v>
      </c>
      <c r="AX124" s="10">
        <v>0</v>
      </c>
      <c r="AY124" s="10">
        <v>4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6</v>
      </c>
      <c r="DX124" s="10">
        <v>1</v>
      </c>
      <c r="DY124" s="10">
        <v>64</v>
      </c>
      <c r="DZ124" s="10">
        <v>0</v>
      </c>
      <c r="EA124" s="10">
        <v>4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10">
        <v>18</v>
      </c>
      <c r="EP124" s="10">
        <v>0</v>
      </c>
      <c r="EQ124" s="10">
        <v>8</v>
      </c>
      <c r="ER124" s="10">
        <v>0</v>
      </c>
      <c r="ES124" s="10">
        <v>1</v>
      </c>
      <c r="ET124" s="10">
        <v>0</v>
      </c>
      <c r="EU124" s="10">
        <v>1</v>
      </c>
      <c r="EV124" s="10">
        <v>0</v>
      </c>
      <c r="EW124" s="10">
        <v>3</v>
      </c>
      <c r="EX124" s="10">
        <v>0</v>
      </c>
      <c r="EY124" s="10">
        <v>3</v>
      </c>
      <c r="EZ124" s="10">
        <v>0</v>
      </c>
      <c r="FA124" s="10">
        <v>1</v>
      </c>
      <c r="FB124" s="10">
        <v>0</v>
      </c>
      <c r="FC124" s="10">
        <v>0</v>
      </c>
      <c r="FD124" s="10">
        <v>0</v>
      </c>
      <c r="FE124" s="10">
        <v>1</v>
      </c>
      <c r="FF124" s="10">
        <v>0</v>
      </c>
      <c r="FG124" s="10">
        <v>23</v>
      </c>
      <c r="FH124" s="10">
        <v>0</v>
      </c>
      <c r="FI124" s="10">
        <v>1</v>
      </c>
      <c r="FJ124" s="10">
        <v>0</v>
      </c>
      <c r="FK124" s="10">
        <v>0</v>
      </c>
      <c r="FL124" s="10">
        <v>0</v>
      </c>
      <c r="FM124" s="10">
        <v>4</v>
      </c>
      <c r="FN124" s="10">
        <v>0</v>
      </c>
      <c r="FO124" s="10">
        <v>0</v>
      </c>
      <c r="FP124" s="10">
        <v>1</v>
      </c>
      <c r="FQ124" s="13">
        <v>40276.499224537038</v>
      </c>
      <c r="FR124" s="10">
        <v>0</v>
      </c>
    </row>
    <row r="125" spans="1:174" x14ac:dyDescent="0.2">
      <c r="A125" s="13" t="s">
        <v>1153</v>
      </c>
      <c r="B125" s="10">
        <v>95</v>
      </c>
      <c r="C125" s="10" t="s">
        <v>786</v>
      </c>
      <c r="D125" s="10" t="str">
        <f>VLOOKUP(Tabulka_Dotaz_z_MySQLDivadla_17[[#This Row],[Kraj]],Tabulka_Dotaz_z_SQL3[],3,TRUE)</f>
        <v>Pardubický kraj</v>
      </c>
      <c r="E125" s="10" t="str">
        <f>VLOOKUP(Tabulka_Dotaz_z_MySQLDivadla_17[[#This Row],[StatID]],Tabulka_Dotaz_z_SqlDivadla[],7,FALSE)</f>
        <v>60</v>
      </c>
      <c r="F125" s="10" t="str">
        <f>VLOOKUP(Tabulka_Dotaz_z_MySQLDivadla_17[[#This Row],[kodZriz]],Tabulka_Dotaz_z_SQL[],8,TRUE)</f>
        <v>podnk</v>
      </c>
      <c r="G125" s="10" t="s">
        <v>849</v>
      </c>
      <c r="H125" s="10">
        <v>0</v>
      </c>
      <c r="I125" s="10">
        <v>0</v>
      </c>
      <c r="J125" s="10" t="s">
        <v>163</v>
      </c>
      <c r="K125" s="10">
        <v>0</v>
      </c>
      <c r="L125" s="10" t="s">
        <v>163</v>
      </c>
      <c r="M125" s="10">
        <v>0</v>
      </c>
      <c r="N125" s="10" t="s">
        <v>163</v>
      </c>
      <c r="O125" s="10">
        <v>0</v>
      </c>
      <c r="P125" s="10" t="s">
        <v>163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1</v>
      </c>
      <c r="AB125" s="10" t="str">
        <f>IF(Tabulka_Dotaz_z_MySQLDivadla_17[[#This Row],[f0115_1]]=1,"ANO","NE")</f>
        <v>ANO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7</v>
      </c>
      <c r="AV125" s="10">
        <v>0</v>
      </c>
      <c r="AW125" s="10">
        <v>57</v>
      </c>
      <c r="AX125" s="10">
        <v>0</v>
      </c>
      <c r="AY125" s="10">
        <v>36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1</v>
      </c>
      <c r="BL125" s="10">
        <v>1</v>
      </c>
      <c r="BM125" s="10">
        <v>3</v>
      </c>
      <c r="BN125" s="10">
        <v>0</v>
      </c>
      <c r="BO125" s="10">
        <v>4</v>
      </c>
      <c r="BP125" s="10">
        <v>0</v>
      </c>
      <c r="BQ125" s="10">
        <v>0</v>
      </c>
      <c r="BR125" s="10">
        <v>0</v>
      </c>
      <c r="BS125" s="10">
        <v>1</v>
      </c>
      <c r="BT125" s="10">
        <v>0</v>
      </c>
      <c r="BU125" s="10">
        <v>12</v>
      </c>
      <c r="BV125" s="10">
        <v>0</v>
      </c>
      <c r="BW125" s="10">
        <v>13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0</v>
      </c>
      <c r="DO125" s="10">
        <v>1</v>
      </c>
      <c r="DP125" s="10">
        <v>0</v>
      </c>
      <c r="DQ125" s="10">
        <v>3</v>
      </c>
      <c r="DR125" s="10">
        <v>0</v>
      </c>
      <c r="DS125" s="10">
        <v>2</v>
      </c>
      <c r="DT125" s="10">
        <v>0</v>
      </c>
      <c r="DU125" s="10">
        <v>0</v>
      </c>
      <c r="DV125" s="10">
        <v>0</v>
      </c>
      <c r="DW125" s="10">
        <v>10</v>
      </c>
      <c r="DX125" s="10">
        <v>1</v>
      </c>
      <c r="DY125" s="10">
        <v>75</v>
      </c>
      <c r="DZ125" s="10">
        <v>0</v>
      </c>
      <c r="EA125" s="10">
        <v>55</v>
      </c>
      <c r="EB125" s="10">
        <v>0</v>
      </c>
      <c r="EC125" s="10">
        <v>0</v>
      </c>
      <c r="ED125" s="10">
        <v>0</v>
      </c>
      <c r="EE125" s="10">
        <v>10</v>
      </c>
      <c r="EF125" s="10">
        <v>1</v>
      </c>
      <c r="EG125" s="10">
        <v>75</v>
      </c>
      <c r="EH125" s="10">
        <v>0</v>
      </c>
      <c r="EI125" s="10">
        <v>55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10">
        <v>0</v>
      </c>
      <c r="EP125" s="10">
        <v>0</v>
      </c>
      <c r="EQ125" s="10">
        <v>0</v>
      </c>
      <c r="ER125" s="10">
        <v>0</v>
      </c>
      <c r="ES125" s="10">
        <v>0</v>
      </c>
      <c r="ET125" s="10">
        <v>0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0</v>
      </c>
      <c r="FC125" s="10">
        <v>0</v>
      </c>
      <c r="FD125" s="10">
        <v>0</v>
      </c>
      <c r="FE125" s="10">
        <v>4</v>
      </c>
      <c r="FF125" s="10">
        <v>500</v>
      </c>
      <c r="FG125" s="10">
        <v>50</v>
      </c>
      <c r="FH125" s="10">
        <v>5500</v>
      </c>
      <c r="FI125" s="10">
        <v>4</v>
      </c>
      <c r="FJ125" s="10">
        <v>450</v>
      </c>
      <c r="FK125" s="10">
        <v>7</v>
      </c>
      <c r="FL125" s="10">
        <v>500</v>
      </c>
      <c r="FM125" s="10">
        <v>10</v>
      </c>
      <c r="FN125" s="10">
        <v>1100</v>
      </c>
      <c r="FO125" s="10">
        <v>1</v>
      </c>
      <c r="FP125" s="10">
        <v>1</v>
      </c>
      <c r="FQ125" s="13">
        <v>40302.427476851852</v>
      </c>
      <c r="FR125" s="10">
        <v>0</v>
      </c>
    </row>
    <row r="126" spans="1:174" x14ac:dyDescent="0.2">
      <c r="A126" s="13" t="s">
        <v>1265</v>
      </c>
      <c r="B126" s="10">
        <v>208</v>
      </c>
      <c r="C126" s="10" t="s">
        <v>782</v>
      </c>
      <c r="D126" s="10" t="str">
        <f>VLOOKUP(Tabulka_Dotaz_z_MySQLDivadla_17[[#This Row],[Kraj]],Tabulka_Dotaz_z_SQL3[],3,TRUE)</f>
        <v>Hlavní město Praha</v>
      </c>
      <c r="E126" s="10" t="str">
        <f>VLOOKUP(Tabulka_Dotaz_z_MySQLDivadla_17[[#This Row],[StatID]],Tabulka_Dotaz_z_SqlDivadla[],7,FALSE)</f>
        <v>70</v>
      </c>
      <c r="F126" s="10" t="str">
        <f>VLOOKUP(Tabulka_Dotaz_z_MySQLDivadla_17[[#This Row],[kodZriz]],Tabulka_Dotaz_z_SQL[],8,TRUE)</f>
        <v>crkve</v>
      </c>
      <c r="G126" s="10" t="s">
        <v>916</v>
      </c>
      <c r="H126" s="10">
        <v>1</v>
      </c>
      <c r="I126" s="10">
        <v>0</v>
      </c>
      <c r="J126" s="10" t="s">
        <v>289</v>
      </c>
      <c r="K126" s="10">
        <v>122</v>
      </c>
      <c r="L126" s="10" t="s">
        <v>163</v>
      </c>
      <c r="M126" s="10">
        <v>0</v>
      </c>
      <c r="N126" s="10" t="s">
        <v>163</v>
      </c>
      <c r="O126" s="10">
        <v>0</v>
      </c>
      <c r="P126" s="10" t="s">
        <v>163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1</v>
      </c>
      <c r="Z126" s="10">
        <v>0</v>
      </c>
      <c r="AA126" s="10">
        <v>1</v>
      </c>
      <c r="AB126" s="10" t="str">
        <f>IF(Tabulka_Dotaz_z_MySQLDivadla_17[[#This Row],[f0115_1]]=1,"ANO","NE")</f>
        <v>ANO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17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2</v>
      </c>
      <c r="AS126" s="10">
        <v>0</v>
      </c>
      <c r="AT126" s="10">
        <v>19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13</v>
      </c>
      <c r="CR126" s="10">
        <v>2</v>
      </c>
      <c r="CS126" s="10">
        <v>52</v>
      </c>
      <c r="CT126" s="10">
        <v>50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13</v>
      </c>
      <c r="DX126" s="10">
        <v>2</v>
      </c>
      <c r="DY126" s="10">
        <v>52</v>
      </c>
      <c r="DZ126" s="10">
        <v>50</v>
      </c>
      <c r="EA126" s="10">
        <v>0</v>
      </c>
      <c r="EB126" s="10">
        <v>0</v>
      </c>
      <c r="EC126" s="10">
        <v>0</v>
      </c>
      <c r="ED126" s="10">
        <v>0</v>
      </c>
      <c r="EE126" s="10">
        <v>13</v>
      </c>
      <c r="EF126" s="10">
        <v>2</v>
      </c>
      <c r="EG126" s="10">
        <v>52</v>
      </c>
      <c r="EH126" s="10">
        <v>50</v>
      </c>
      <c r="EI126" s="10">
        <v>0</v>
      </c>
      <c r="EJ126" s="10">
        <v>0</v>
      </c>
      <c r="EK126" s="10">
        <v>0</v>
      </c>
      <c r="EL126" s="10">
        <v>0</v>
      </c>
      <c r="EM126" s="10">
        <v>51</v>
      </c>
      <c r="EN126" s="10">
        <v>4576</v>
      </c>
      <c r="EO126" s="10">
        <v>0</v>
      </c>
      <c r="EP126" s="10">
        <v>0</v>
      </c>
      <c r="EQ126" s="10">
        <v>0</v>
      </c>
      <c r="ER126" s="10">
        <v>0</v>
      </c>
      <c r="ES126" s="10">
        <v>0</v>
      </c>
      <c r="ET126" s="10">
        <v>0</v>
      </c>
      <c r="EU126" s="10">
        <v>0</v>
      </c>
      <c r="EV126" s="10">
        <v>0</v>
      </c>
      <c r="EW126" s="10">
        <v>0</v>
      </c>
      <c r="EX126" s="10">
        <v>0</v>
      </c>
      <c r="EY126" s="10">
        <v>1</v>
      </c>
      <c r="EZ126" s="10">
        <v>160</v>
      </c>
      <c r="FA126" s="10">
        <v>0</v>
      </c>
      <c r="FB126" s="10">
        <v>0</v>
      </c>
      <c r="FC126" s="10">
        <v>0</v>
      </c>
      <c r="FD126" s="10">
        <v>0</v>
      </c>
      <c r="FE126" s="10">
        <v>0</v>
      </c>
      <c r="FF126" s="10">
        <v>0</v>
      </c>
      <c r="FG126" s="10">
        <v>0</v>
      </c>
      <c r="FH126" s="10">
        <v>0</v>
      </c>
      <c r="FI126" s="10">
        <v>0</v>
      </c>
      <c r="FJ126" s="10">
        <v>0</v>
      </c>
      <c r="FK126" s="10">
        <v>0</v>
      </c>
      <c r="FL126" s="10">
        <v>0</v>
      </c>
      <c r="FM126" s="10">
        <v>0</v>
      </c>
      <c r="FN126" s="10">
        <v>0</v>
      </c>
      <c r="FO126" s="10">
        <v>1</v>
      </c>
      <c r="FP126" s="10">
        <v>1</v>
      </c>
      <c r="FQ126" s="13">
        <v>40301.412048611113</v>
      </c>
      <c r="FR126" s="10">
        <v>0</v>
      </c>
    </row>
    <row r="127" spans="1:174" x14ac:dyDescent="0.2">
      <c r="A127" s="13" t="s">
        <v>1085</v>
      </c>
      <c r="B127" s="10">
        <v>20</v>
      </c>
      <c r="C127" s="10" t="s">
        <v>786</v>
      </c>
      <c r="D127" s="10" t="str">
        <f>VLOOKUP(Tabulka_Dotaz_z_MySQLDivadla_17[[#This Row],[Kraj]],Tabulka_Dotaz_z_SQL3[],3,TRUE)</f>
        <v>Pardubický kraj</v>
      </c>
      <c r="E127" s="10" t="str">
        <f>VLOOKUP(Tabulka_Dotaz_z_MySQLDivadla_17[[#This Row],[StatID]],Tabulka_Dotaz_z_SqlDivadla[],7,FALSE)</f>
        <v>70</v>
      </c>
      <c r="F127" s="10" t="str">
        <f>VLOOKUP(Tabulka_Dotaz_z_MySQLDivadla_17[[#This Row],[kodZriz]],Tabulka_Dotaz_z_SQL[],8,TRUE)</f>
        <v>crkve</v>
      </c>
      <c r="G127" s="10" t="s">
        <v>787</v>
      </c>
      <c r="H127" s="10">
        <v>1</v>
      </c>
      <c r="I127" s="10">
        <v>0</v>
      </c>
      <c r="J127" s="10" t="s">
        <v>165</v>
      </c>
      <c r="K127" s="10">
        <v>115</v>
      </c>
      <c r="L127" s="10" t="s">
        <v>163</v>
      </c>
      <c r="M127" s="10">
        <v>0</v>
      </c>
      <c r="N127" s="10" t="s">
        <v>163</v>
      </c>
      <c r="O127" s="10">
        <v>0</v>
      </c>
      <c r="P127" s="10" t="s">
        <v>163</v>
      </c>
      <c r="Q127" s="10">
        <v>0</v>
      </c>
      <c r="R127" s="10">
        <v>1</v>
      </c>
      <c r="S127" s="10">
        <v>1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1</v>
      </c>
      <c r="AB127" s="10" t="str">
        <f>IF(Tabulka_Dotaz_z_MySQLDivadla_17[[#This Row],[f0115_1]]=1,"ANO","NE")</f>
        <v>ANO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25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25</v>
      </c>
      <c r="AU127" s="10">
        <v>3</v>
      </c>
      <c r="AV127" s="10">
        <v>0</v>
      </c>
      <c r="AW127" s="10">
        <v>32</v>
      </c>
      <c r="AX127" s="10">
        <v>11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3</v>
      </c>
      <c r="DX127" s="10">
        <v>0</v>
      </c>
      <c r="DY127" s="10">
        <v>32</v>
      </c>
      <c r="DZ127" s="10">
        <v>11</v>
      </c>
      <c r="EA127" s="10">
        <v>0</v>
      </c>
      <c r="EB127" s="10">
        <v>0</v>
      </c>
      <c r="EC127" s="10">
        <v>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  <c r="EM127" s="10">
        <v>1</v>
      </c>
      <c r="EN127" s="10">
        <v>150</v>
      </c>
      <c r="EO127" s="10">
        <v>1</v>
      </c>
      <c r="EP127" s="10">
        <v>360</v>
      </c>
      <c r="EQ127" s="10">
        <v>2</v>
      </c>
      <c r="ER127" s="10">
        <v>230</v>
      </c>
      <c r="ES127" s="10">
        <v>0</v>
      </c>
      <c r="ET127" s="10">
        <v>0</v>
      </c>
      <c r="EU127" s="10">
        <v>0</v>
      </c>
      <c r="EV127" s="10">
        <v>0</v>
      </c>
      <c r="EW127" s="10">
        <v>0</v>
      </c>
      <c r="EX127" s="10">
        <v>0</v>
      </c>
      <c r="EY127" s="10">
        <v>0</v>
      </c>
      <c r="EZ127" s="10">
        <v>0</v>
      </c>
      <c r="FA127" s="10">
        <v>3</v>
      </c>
      <c r="FB127" s="10">
        <v>890</v>
      </c>
      <c r="FC127" s="10">
        <v>0</v>
      </c>
      <c r="FD127" s="10">
        <v>0</v>
      </c>
      <c r="FE127" s="10">
        <v>2</v>
      </c>
      <c r="FF127" s="10">
        <v>630</v>
      </c>
      <c r="FG127" s="10">
        <v>20</v>
      </c>
      <c r="FH127" s="10">
        <v>3200</v>
      </c>
      <c r="FI127" s="10">
        <v>1</v>
      </c>
      <c r="FJ127" s="10">
        <v>520</v>
      </c>
      <c r="FK127" s="10">
        <v>2</v>
      </c>
      <c r="FL127" s="10">
        <v>310</v>
      </c>
      <c r="FM127" s="10">
        <v>0</v>
      </c>
      <c r="FN127" s="10">
        <v>0</v>
      </c>
      <c r="FO127" s="10">
        <v>1</v>
      </c>
      <c r="FP127" s="10">
        <v>1</v>
      </c>
      <c r="FQ127" s="13">
        <v>40245.405902777777</v>
      </c>
      <c r="FR127" s="10">
        <v>0</v>
      </c>
    </row>
    <row r="128" spans="1:174" x14ac:dyDescent="0.2">
      <c r="A128" s="13" t="s">
        <v>1141</v>
      </c>
      <c r="B128" s="10">
        <v>83</v>
      </c>
      <c r="C128" s="10" t="s">
        <v>809</v>
      </c>
      <c r="D128" s="10" t="str">
        <f>VLOOKUP(Tabulka_Dotaz_z_MySQLDivadla_17[[#This Row],[Kraj]],Tabulka_Dotaz_z_SQL3[],3,TRUE)</f>
        <v>Liberecký kraj</v>
      </c>
      <c r="E128" s="10" t="str">
        <f>VLOOKUP(Tabulka_Dotaz_z_MySQLDivadla_17[[#This Row],[StatID]],Tabulka_Dotaz_z_SqlDivadla[],7,FALSE)</f>
        <v>70</v>
      </c>
      <c r="F128" s="10" t="str">
        <f>VLOOKUP(Tabulka_Dotaz_z_MySQLDivadla_17[[#This Row],[kodZriz]],Tabulka_Dotaz_z_SQL[],8,TRUE)</f>
        <v>crkve</v>
      </c>
      <c r="G128" s="10" t="s">
        <v>840</v>
      </c>
      <c r="H128" s="10">
        <v>0</v>
      </c>
      <c r="I128" s="10">
        <v>0</v>
      </c>
      <c r="J128" s="10" t="s">
        <v>163</v>
      </c>
      <c r="K128" s="10">
        <v>0</v>
      </c>
      <c r="L128" s="10" t="s">
        <v>163</v>
      </c>
      <c r="M128" s="10">
        <v>0</v>
      </c>
      <c r="N128" s="10" t="s">
        <v>163</v>
      </c>
      <c r="O128" s="10">
        <v>0</v>
      </c>
      <c r="P128" s="10" t="s">
        <v>163</v>
      </c>
      <c r="Q128" s="10">
        <v>0</v>
      </c>
      <c r="R128" s="10">
        <v>1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1</v>
      </c>
      <c r="Z128" s="10">
        <v>0</v>
      </c>
      <c r="AA128" s="10">
        <v>1</v>
      </c>
      <c r="AB128" s="10" t="str">
        <f>IF(Tabulka_Dotaz_z_MySQLDivadla_17[[#This Row],[f0115_1]]=1,"ANO","NE")</f>
        <v>ANO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5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5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8</v>
      </c>
      <c r="CR128" s="10">
        <v>1</v>
      </c>
      <c r="CS128" s="10">
        <v>60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8</v>
      </c>
      <c r="DX128" s="10">
        <v>1</v>
      </c>
      <c r="DY128" s="10">
        <v>60</v>
      </c>
      <c r="DZ128" s="10">
        <v>0</v>
      </c>
      <c r="EA128" s="10">
        <v>0</v>
      </c>
      <c r="EB128" s="10">
        <v>0</v>
      </c>
      <c r="EC128" s="10">
        <v>0</v>
      </c>
      <c r="ED128" s="10">
        <v>0</v>
      </c>
      <c r="EE128" s="10">
        <v>8</v>
      </c>
      <c r="EF128" s="10">
        <v>1</v>
      </c>
      <c r="EG128" s="10">
        <v>60</v>
      </c>
      <c r="EH128" s="10">
        <v>0</v>
      </c>
      <c r="EI128" s="10">
        <v>0</v>
      </c>
      <c r="EJ128" s="10">
        <v>0</v>
      </c>
      <c r="EK128" s="10">
        <v>0</v>
      </c>
      <c r="EL128" s="10">
        <v>0</v>
      </c>
      <c r="EM128" s="10">
        <v>2</v>
      </c>
      <c r="EN128" s="10">
        <v>160</v>
      </c>
      <c r="EO128" s="10">
        <v>3</v>
      </c>
      <c r="EP128" s="10">
        <v>240</v>
      </c>
      <c r="EQ128" s="10">
        <v>2</v>
      </c>
      <c r="ER128" s="10">
        <v>160</v>
      </c>
      <c r="ES128" s="10">
        <v>2</v>
      </c>
      <c r="ET128" s="10">
        <v>160</v>
      </c>
      <c r="EU128" s="10">
        <v>2</v>
      </c>
      <c r="EV128" s="10">
        <v>160</v>
      </c>
      <c r="EW128" s="10">
        <v>2</v>
      </c>
      <c r="EX128" s="10">
        <v>160</v>
      </c>
      <c r="EY128" s="10">
        <v>27</v>
      </c>
      <c r="EZ128" s="10">
        <v>2160</v>
      </c>
      <c r="FA128" s="10">
        <v>4</v>
      </c>
      <c r="FB128" s="10">
        <v>320</v>
      </c>
      <c r="FC128" s="10">
        <v>2</v>
      </c>
      <c r="FD128" s="10">
        <v>160</v>
      </c>
      <c r="FE128" s="10">
        <v>2</v>
      </c>
      <c r="FF128" s="10">
        <v>160</v>
      </c>
      <c r="FG128" s="10">
        <v>2</v>
      </c>
      <c r="FH128" s="10">
        <v>160</v>
      </c>
      <c r="FI128" s="10">
        <v>2</v>
      </c>
      <c r="FJ128" s="10">
        <v>160</v>
      </c>
      <c r="FK128" s="10">
        <v>4</v>
      </c>
      <c r="FL128" s="10">
        <v>320</v>
      </c>
      <c r="FM128" s="10">
        <v>4</v>
      </c>
      <c r="FN128" s="10">
        <v>320</v>
      </c>
      <c r="FO128" s="10">
        <v>1</v>
      </c>
      <c r="FP128" s="10">
        <v>1</v>
      </c>
      <c r="FQ128" s="13">
        <v>40301.600543981483</v>
      </c>
      <c r="FR128" s="10">
        <v>0</v>
      </c>
    </row>
    <row r="129" spans="1:174" x14ac:dyDescent="0.2">
      <c r="A129" s="13" t="s">
        <v>1172</v>
      </c>
      <c r="B129" s="10">
        <v>114</v>
      </c>
      <c r="C129" s="10" t="s">
        <v>809</v>
      </c>
      <c r="D129" s="10" t="str">
        <f>VLOOKUP(Tabulka_Dotaz_z_MySQLDivadla_17[[#This Row],[Kraj]],Tabulka_Dotaz_z_SQL3[],3,TRUE)</f>
        <v>Liberecký kraj</v>
      </c>
      <c r="E129" s="10" t="str">
        <f>VLOOKUP(Tabulka_Dotaz_z_MySQLDivadla_17[[#This Row],[StatID]],Tabulka_Dotaz_z_SqlDivadla[],7,FALSE)</f>
        <v>60</v>
      </c>
      <c r="F129" s="10" t="str">
        <f>VLOOKUP(Tabulka_Dotaz_z_MySQLDivadla_17[[#This Row],[kodZriz]],Tabulka_Dotaz_z_SQL[],8,TRUE)</f>
        <v>podnk</v>
      </c>
      <c r="G129" s="10" t="s">
        <v>853</v>
      </c>
      <c r="H129" s="10">
        <v>0</v>
      </c>
      <c r="I129" s="10">
        <v>0</v>
      </c>
      <c r="J129" s="10" t="s">
        <v>163</v>
      </c>
      <c r="K129" s="10">
        <v>0</v>
      </c>
      <c r="L129" s="10" t="s">
        <v>163</v>
      </c>
      <c r="M129" s="10">
        <v>0</v>
      </c>
      <c r="N129" s="10" t="s">
        <v>163</v>
      </c>
      <c r="O129" s="10">
        <v>0</v>
      </c>
      <c r="P129" s="10" t="s">
        <v>163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1</v>
      </c>
      <c r="AB129" s="10" t="str">
        <f>IF(Tabulka_Dotaz_z_MySQLDivadla_17[[#This Row],[f0115_1]]=1,"ANO","NE")</f>
        <v>ANO</v>
      </c>
      <c r="AC129" s="10">
        <v>2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2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2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0</v>
      </c>
      <c r="CQ129" s="10">
        <v>8</v>
      </c>
      <c r="CR129" s="10">
        <v>0</v>
      </c>
      <c r="CS129" s="10">
        <v>370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8</v>
      </c>
      <c r="DX129" s="10">
        <v>0</v>
      </c>
      <c r="DY129" s="10">
        <v>370</v>
      </c>
      <c r="DZ129" s="10">
        <v>0</v>
      </c>
      <c r="EA129" s="10">
        <v>0</v>
      </c>
      <c r="EB129" s="10">
        <v>0</v>
      </c>
      <c r="EC129" s="10">
        <v>0</v>
      </c>
      <c r="ED129" s="10">
        <v>0</v>
      </c>
      <c r="EE129" s="10">
        <v>8</v>
      </c>
      <c r="EF129" s="10">
        <v>0</v>
      </c>
      <c r="EG129" s="10">
        <v>370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  <c r="EM129" s="10">
        <v>25</v>
      </c>
      <c r="EN129" s="10">
        <v>1500</v>
      </c>
      <c r="EO129" s="10">
        <v>15</v>
      </c>
      <c r="EP129" s="10">
        <v>750</v>
      </c>
      <c r="EQ129" s="10">
        <v>20</v>
      </c>
      <c r="ER129" s="10">
        <v>1000</v>
      </c>
      <c r="ES129" s="10">
        <v>0</v>
      </c>
      <c r="ET129" s="10">
        <v>0</v>
      </c>
      <c r="EU129" s="10">
        <v>0</v>
      </c>
      <c r="EV129" s="10">
        <v>0</v>
      </c>
      <c r="EW129" s="10">
        <v>120</v>
      </c>
      <c r="EX129" s="10">
        <v>6000</v>
      </c>
      <c r="EY129" s="10">
        <v>80</v>
      </c>
      <c r="EZ129" s="10">
        <v>4000</v>
      </c>
      <c r="FA129" s="10">
        <v>100</v>
      </c>
      <c r="FB129" s="10">
        <v>5000</v>
      </c>
      <c r="FC129" s="10">
        <v>0</v>
      </c>
      <c r="FD129" s="10">
        <v>0</v>
      </c>
      <c r="FE129" s="10">
        <v>0</v>
      </c>
      <c r="FF129" s="10">
        <v>0</v>
      </c>
      <c r="FG129" s="10">
        <v>0</v>
      </c>
      <c r="FH129" s="10">
        <v>0</v>
      </c>
      <c r="FI129" s="10">
        <v>10</v>
      </c>
      <c r="FJ129" s="10">
        <v>700</v>
      </c>
      <c r="FK129" s="10">
        <v>0</v>
      </c>
      <c r="FL129" s="10">
        <v>0</v>
      </c>
      <c r="FM129" s="10">
        <v>0</v>
      </c>
      <c r="FN129" s="10">
        <v>0</v>
      </c>
      <c r="FO129" s="10">
        <v>1</v>
      </c>
      <c r="FP129" s="10">
        <v>0</v>
      </c>
      <c r="FQ129" s="13">
        <v>40302.425995370373</v>
      </c>
      <c r="FR129" s="10">
        <v>0</v>
      </c>
    </row>
    <row r="130" spans="1:174" x14ac:dyDescent="0.2">
      <c r="A130" s="13" t="s">
        <v>1253</v>
      </c>
      <c r="B130" s="10">
        <v>195</v>
      </c>
      <c r="C130" s="10" t="s">
        <v>804</v>
      </c>
      <c r="D130" s="10" t="str">
        <f>VLOOKUP(Tabulka_Dotaz_z_MySQLDivadla_17[[#This Row],[Kraj]],Tabulka_Dotaz_z_SQL3[],3,TRUE)</f>
        <v>Středočeský kraj</v>
      </c>
      <c r="E130" s="10" t="str">
        <f>VLOOKUP(Tabulka_Dotaz_z_MySQLDivadla_17[[#This Row],[StatID]],Tabulka_Dotaz_z_SqlDivadla[],7,FALSE)</f>
        <v>60</v>
      </c>
      <c r="F130" s="10" t="str">
        <f>VLOOKUP(Tabulka_Dotaz_z_MySQLDivadla_17[[#This Row],[kodZriz]],Tabulka_Dotaz_z_SQL[],8,TRUE)</f>
        <v>podnk</v>
      </c>
      <c r="G130" s="10" t="s">
        <v>904</v>
      </c>
      <c r="H130" s="10">
        <v>0</v>
      </c>
      <c r="I130" s="10">
        <v>0</v>
      </c>
      <c r="J130" s="10" t="s">
        <v>163</v>
      </c>
      <c r="K130" s="10">
        <v>0</v>
      </c>
      <c r="L130" s="10" t="s">
        <v>163</v>
      </c>
      <c r="M130" s="10">
        <v>0</v>
      </c>
      <c r="N130" s="10" t="s">
        <v>163</v>
      </c>
      <c r="O130" s="10">
        <v>0</v>
      </c>
      <c r="P130" s="10" t="s">
        <v>163</v>
      </c>
      <c r="Q130" s="10">
        <v>0</v>
      </c>
      <c r="R130" s="10">
        <v>1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1</v>
      </c>
      <c r="Z130" s="10">
        <v>0</v>
      </c>
      <c r="AA130" s="10">
        <v>1</v>
      </c>
      <c r="AB130" s="10" t="str">
        <f>IF(Tabulka_Dotaz_z_MySQLDivadla_17[[#This Row],[f0115_1]]=1,"ANO","NE")</f>
        <v>ANO</v>
      </c>
      <c r="AC130" s="10">
        <v>2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2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2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0</v>
      </c>
      <c r="CK130" s="10">
        <v>0</v>
      </c>
      <c r="CL130" s="10">
        <v>0</v>
      </c>
      <c r="CM130" s="10">
        <v>0</v>
      </c>
      <c r="CN130" s="10">
        <v>0</v>
      </c>
      <c r="CO130" s="10">
        <v>0</v>
      </c>
      <c r="CP130" s="10">
        <v>0</v>
      </c>
      <c r="CQ130" s="10">
        <v>6</v>
      </c>
      <c r="CR130" s="10">
        <v>0</v>
      </c>
      <c r="CS130" s="10">
        <v>36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6</v>
      </c>
      <c r="DX130" s="10">
        <v>0</v>
      </c>
      <c r="DY130" s="10">
        <v>36</v>
      </c>
      <c r="DZ130" s="10">
        <v>0</v>
      </c>
      <c r="EA130" s="10">
        <v>0</v>
      </c>
      <c r="EB130" s="10">
        <v>0</v>
      </c>
      <c r="EC130" s="10">
        <v>0</v>
      </c>
      <c r="ED130" s="10">
        <v>0</v>
      </c>
      <c r="EE130" s="10">
        <v>6</v>
      </c>
      <c r="EF130" s="10">
        <v>0</v>
      </c>
      <c r="EG130" s="10">
        <v>36</v>
      </c>
      <c r="EH130" s="10">
        <v>0</v>
      </c>
      <c r="EI130" s="10">
        <v>0</v>
      </c>
      <c r="EJ130" s="10">
        <v>0</v>
      </c>
      <c r="EK130" s="10">
        <v>0</v>
      </c>
      <c r="EL130" s="10">
        <v>0</v>
      </c>
      <c r="EM130" s="10">
        <v>18</v>
      </c>
      <c r="EN130" s="10">
        <v>520</v>
      </c>
      <c r="EO130" s="10">
        <v>10</v>
      </c>
      <c r="EP130" s="10">
        <v>310</v>
      </c>
      <c r="EQ130" s="10">
        <v>3</v>
      </c>
      <c r="ER130" s="10">
        <v>75</v>
      </c>
      <c r="ES130" s="10">
        <v>2</v>
      </c>
      <c r="ET130" s="10">
        <v>88</v>
      </c>
      <c r="EU130" s="10">
        <v>0</v>
      </c>
      <c r="EV130" s="10">
        <v>0</v>
      </c>
      <c r="EW130" s="10">
        <v>0</v>
      </c>
      <c r="EX130" s="10">
        <v>0</v>
      </c>
      <c r="EY130" s="10">
        <v>3</v>
      </c>
      <c r="EZ130" s="10">
        <v>110</v>
      </c>
      <c r="FA130" s="10">
        <v>0</v>
      </c>
      <c r="FB130" s="10">
        <v>0</v>
      </c>
      <c r="FC130" s="10">
        <v>0</v>
      </c>
      <c r="FD130" s="10">
        <v>0</v>
      </c>
      <c r="FE130" s="10">
        <v>0</v>
      </c>
      <c r="FF130" s="10">
        <v>0</v>
      </c>
      <c r="FG130" s="10">
        <v>0</v>
      </c>
      <c r="FH130" s="10">
        <v>0</v>
      </c>
      <c r="FI130" s="10">
        <v>0</v>
      </c>
      <c r="FJ130" s="10">
        <v>0</v>
      </c>
      <c r="FK130" s="10">
        <v>0</v>
      </c>
      <c r="FL130" s="10">
        <v>0</v>
      </c>
      <c r="FM130" s="10">
        <v>0</v>
      </c>
      <c r="FN130" s="10">
        <v>0</v>
      </c>
      <c r="FO130" s="10">
        <v>1</v>
      </c>
      <c r="FP130" s="10">
        <v>1</v>
      </c>
      <c r="FQ130" s="13">
        <v>40286.548437500001</v>
      </c>
      <c r="FR130" s="10">
        <v>0</v>
      </c>
    </row>
    <row r="131" spans="1:174" x14ac:dyDescent="0.2">
      <c r="A131" s="13" t="s">
        <v>1191</v>
      </c>
      <c r="B131" s="10">
        <v>133</v>
      </c>
      <c r="C131" s="10" t="s">
        <v>782</v>
      </c>
      <c r="D131" s="10" t="str">
        <f>VLOOKUP(Tabulka_Dotaz_z_MySQLDivadla_17[[#This Row],[Kraj]],Tabulka_Dotaz_z_SQL3[],3,TRUE)</f>
        <v>Hlavní město Praha</v>
      </c>
      <c r="E131" s="10" t="str">
        <f>VLOOKUP(Tabulka_Dotaz_z_MySQLDivadla_17[[#This Row],[StatID]],Tabulka_Dotaz_z_SqlDivadla[],7,FALSE)</f>
        <v>50</v>
      </c>
      <c r="F131" s="10" t="str">
        <f>VLOOKUP(Tabulka_Dotaz_z_MySQLDivadla_17[[#This Row],[kodZriz]],Tabulka_Dotaz_z_SQL[],8,TRUE)</f>
        <v>podnk</v>
      </c>
      <c r="G131" s="10" t="s">
        <v>865</v>
      </c>
      <c r="H131" s="10">
        <v>1</v>
      </c>
      <c r="I131" s="10">
        <v>0</v>
      </c>
      <c r="J131" s="10" t="s">
        <v>248</v>
      </c>
      <c r="K131" s="10">
        <v>411</v>
      </c>
      <c r="L131" s="10" t="s">
        <v>163</v>
      </c>
      <c r="M131" s="10">
        <v>0</v>
      </c>
      <c r="N131" s="10" t="s">
        <v>163</v>
      </c>
      <c r="O131" s="10">
        <v>0</v>
      </c>
      <c r="P131" s="10" t="s">
        <v>163</v>
      </c>
      <c r="Q131" s="10">
        <v>0</v>
      </c>
      <c r="R131" s="10">
        <v>1</v>
      </c>
      <c r="S131" s="10">
        <v>1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1</v>
      </c>
      <c r="AB131" s="10" t="str">
        <f>IF(Tabulka_Dotaz_z_MySQLDivadla_17[[#This Row],[f0115_1]]=1,"ANO","NE")</f>
        <v>ANO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69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7</v>
      </c>
      <c r="AS131" s="10">
        <v>0</v>
      </c>
      <c r="AT131" s="10">
        <v>76</v>
      </c>
      <c r="AU131" s="10">
        <v>12</v>
      </c>
      <c r="AV131" s="10">
        <v>2</v>
      </c>
      <c r="AW131" s="10">
        <v>231</v>
      </c>
      <c r="AX131" s="10">
        <v>90</v>
      </c>
      <c r="AY131" s="10">
        <v>0</v>
      </c>
      <c r="AZ131" s="10">
        <v>101</v>
      </c>
      <c r="BA131" s="10">
        <v>101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12</v>
      </c>
      <c r="DX131" s="10">
        <v>2</v>
      </c>
      <c r="DY131" s="10">
        <v>231</v>
      </c>
      <c r="DZ131" s="10">
        <v>90</v>
      </c>
      <c r="EA131" s="10">
        <v>0</v>
      </c>
      <c r="EB131" s="10">
        <v>101</v>
      </c>
      <c r="EC131" s="10">
        <v>101</v>
      </c>
      <c r="ED131" s="10">
        <v>0</v>
      </c>
      <c r="EE131" s="10">
        <v>0</v>
      </c>
      <c r="EF131" s="10">
        <v>0</v>
      </c>
      <c r="EG131" s="10">
        <v>0</v>
      </c>
      <c r="EH131" s="10">
        <v>0</v>
      </c>
      <c r="EI131" s="10">
        <v>0</v>
      </c>
      <c r="EJ131" s="10">
        <v>8</v>
      </c>
      <c r="EK131" s="10">
        <v>8</v>
      </c>
      <c r="EL131" s="10">
        <v>0</v>
      </c>
      <c r="EM131" s="10">
        <v>90</v>
      </c>
      <c r="EN131" s="10">
        <v>22748</v>
      </c>
      <c r="EO131" s="10">
        <v>31</v>
      </c>
      <c r="EP131" s="10">
        <v>5270</v>
      </c>
      <c r="EQ131" s="10">
        <v>18</v>
      </c>
      <c r="ER131" s="10">
        <v>3060</v>
      </c>
      <c r="ES131" s="10">
        <v>4</v>
      </c>
      <c r="ET131" s="10">
        <v>680</v>
      </c>
      <c r="EU131" s="10">
        <v>5</v>
      </c>
      <c r="EV131" s="10">
        <v>850</v>
      </c>
      <c r="EW131" s="10">
        <v>12</v>
      </c>
      <c r="EX131" s="10">
        <v>2040</v>
      </c>
      <c r="EY131" s="10">
        <v>14</v>
      </c>
      <c r="EZ131" s="10">
        <v>2380</v>
      </c>
      <c r="FA131" s="10">
        <v>14</v>
      </c>
      <c r="FB131" s="10">
        <v>2380</v>
      </c>
      <c r="FC131" s="10">
        <v>9</v>
      </c>
      <c r="FD131" s="10">
        <v>1530</v>
      </c>
      <c r="FE131" s="10">
        <v>7</v>
      </c>
      <c r="FF131" s="10">
        <v>1190</v>
      </c>
      <c r="FG131" s="10">
        <v>8</v>
      </c>
      <c r="FH131" s="10">
        <v>1360</v>
      </c>
      <c r="FI131" s="10">
        <v>8</v>
      </c>
      <c r="FJ131" s="10">
        <v>1360</v>
      </c>
      <c r="FK131" s="10">
        <v>4</v>
      </c>
      <c r="FL131" s="10">
        <v>680</v>
      </c>
      <c r="FM131" s="10">
        <v>7</v>
      </c>
      <c r="FN131" s="10">
        <v>1190</v>
      </c>
      <c r="FO131" s="10">
        <v>1</v>
      </c>
      <c r="FP131" s="10">
        <v>0</v>
      </c>
      <c r="FQ131" s="13">
        <v>40269.6171412037</v>
      </c>
      <c r="FR131" s="10">
        <v>0</v>
      </c>
    </row>
    <row r="132" spans="1:174" x14ac:dyDescent="0.2">
      <c r="A132" s="13" t="s">
        <v>1204</v>
      </c>
      <c r="B132" s="10">
        <v>146</v>
      </c>
      <c r="C132" s="10" t="s">
        <v>823</v>
      </c>
      <c r="D132" s="10" t="str">
        <f>VLOOKUP(Tabulka_Dotaz_z_MySQLDivadla_17[[#This Row],[Kraj]],Tabulka_Dotaz_z_SQL3[],3,TRUE)</f>
        <v>Královéhradecký kraj</v>
      </c>
      <c r="E132" s="10" t="str">
        <f>VLOOKUP(Tabulka_Dotaz_z_MySQLDivadla_17[[#This Row],[StatID]],Tabulka_Dotaz_z_SqlDivadla[],7,FALSE)</f>
        <v>70</v>
      </c>
      <c r="F132" s="10" t="str">
        <f>VLOOKUP(Tabulka_Dotaz_z_MySQLDivadla_17[[#This Row],[kodZriz]],Tabulka_Dotaz_z_SQL[],8,TRUE)</f>
        <v>crkve</v>
      </c>
      <c r="G132" s="10" t="s">
        <v>872</v>
      </c>
      <c r="H132" s="10">
        <v>0</v>
      </c>
      <c r="I132" s="10">
        <v>0</v>
      </c>
      <c r="J132" s="10" t="s">
        <v>163</v>
      </c>
      <c r="K132" s="10">
        <v>0</v>
      </c>
      <c r="L132" s="10" t="s">
        <v>163</v>
      </c>
      <c r="M132" s="10">
        <v>0</v>
      </c>
      <c r="N132" s="10" t="s">
        <v>163</v>
      </c>
      <c r="O132" s="10">
        <v>0</v>
      </c>
      <c r="P132" s="10" t="s">
        <v>163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1</v>
      </c>
      <c r="AB132" s="10" t="str">
        <f>IF(Tabulka_Dotaz_z_MySQLDivadla_17[[#This Row],[f0115_1]]=1,"ANO","NE")</f>
        <v>ANO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21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21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5</v>
      </c>
      <c r="CR132" s="10">
        <v>0</v>
      </c>
      <c r="CS132" s="10">
        <v>63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3</v>
      </c>
      <c r="DH132" s="10">
        <v>0</v>
      </c>
      <c r="DI132" s="10">
        <v>10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2</v>
      </c>
      <c r="DP132" s="10">
        <v>0</v>
      </c>
      <c r="DQ132" s="10">
        <v>62</v>
      </c>
      <c r="DR132" s="10">
        <v>0</v>
      </c>
      <c r="DS132" s="10">
        <v>26</v>
      </c>
      <c r="DT132" s="10">
        <v>0</v>
      </c>
      <c r="DU132" s="10">
        <v>0</v>
      </c>
      <c r="DV132" s="10">
        <v>0</v>
      </c>
      <c r="DW132" s="10">
        <v>10</v>
      </c>
      <c r="DX132" s="10">
        <v>0</v>
      </c>
      <c r="DY132" s="10">
        <v>135</v>
      </c>
      <c r="DZ132" s="10">
        <v>0</v>
      </c>
      <c r="EA132" s="10">
        <v>26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  <c r="EM132" s="10">
        <v>20</v>
      </c>
      <c r="EN132" s="10">
        <v>0</v>
      </c>
      <c r="EO132" s="10">
        <v>10</v>
      </c>
      <c r="EP132" s="10">
        <v>0</v>
      </c>
      <c r="EQ132" s="10">
        <v>5</v>
      </c>
      <c r="ER132" s="10">
        <v>0</v>
      </c>
      <c r="ES132" s="10">
        <v>5</v>
      </c>
      <c r="ET132" s="10">
        <v>0</v>
      </c>
      <c r="EU132" s="10">
        <v>5</v>
      </c>
      <c r="EV132" s="10">
        <v>0</v>
      </c>
      <c r="EW132" s="10">
        <v>5</v>
      </c>
      <c r="EX132" s="10">
        <v>0</v>
      </c>
      <c r="EY132" s="10">
        <v>5</v>
      </c>
      <c r="EZ132" s="10">
        <v>0</v>
      </c>
      <c r="FA132" s="10">
        <v>10</v>
      </c>
      <c r="FB132" s="10">
        <v>0</v>
      </c>
      <c r="FC132" s="10">
        <v>15</v>
      </c>
      <c r="FD132" s="10">
        <v>0</v>
      </c>
      <c r="FE132" s="10">
        <v>5</v>
      </c>
      <c r="FF132" s="10">
        <v>0</v>
      </c>
      <c r="FG132" s="10">
        <v>30</v>
      </c>
      <c r="FH132" s="10">
        <v>0</v>
      </c>
      <c r="FI132" s="10">
        <v>5</v>
      </c>
      <c r="FJ132" s="10">
        <v>0</v>
      </c>
      <c r="FK132" s="10">
        <v>5</v>
      </c>
      <c r="FL132" s="10">
        <v>0</v>
      </c>
      <c r="FM132" s="10">
        <v>10</v>
      </c>
      <c r="FN132" s="10">
        <v>0</v>
      </c>
      <c r="FO132" s="10">
        <v>0</v>
      </c>
      <c r="FP132" s="10">
        <v>0</v>
      </c>
      <c r="FQ132" s="13">
        <v>40276.407800925925</v>
      </c>
      <c r="FR132" s="10">
        <v>0</v>
      </c>
    </row>
    <row r="133" spans="1:174" x14ac:dyDescent="0.2">
      <c r="A133" s="13" t="s">
        <v>1250</v>
      </c>
      <c r="B133" s="10">
        <v>192</v>
      </c>
      <c r="C133" s="10" t="s">
        <v>782</v>
      </c>
      <c r="D133" s="10" t="str">
        <f>VLOOKUP(Tabulka_Dotaz_z_MySQLDivadla_17[[#This Row],[Kraj]],Tabulka_Dotaz_z_SQL3[],3,TRUE)</f>
        <v>Hlavní město Praha</v>
      </c>
      <c r="E133" s="10" t="str">
        <f>VLOOKUP(Tabulka_Dotaz_z_MySQLDivadla_17[[#This Row],[StatID]],Tabulka_Dotaz_z_SqlDivadla[],7,FALSE)</f>
        <v>60</v>
      </c>
      <c r="F133" s="10" t="str">
        <f>VLOOKUP(Tabulka_Dotaz_z_MySQLDivadla_17[[#This Row],[kodZriz]],Tabulka_Dotaz_z_SQL[],8,TRUE)</f>
        <v>podnk</v>
      </c>
      <c r="G133" s="10" t="s">
        <v>901</v>
      </c>
      <c r="H133" s="10">
        <v>0</v>
      </c>
      <c r="I133" s="10">
        <v>0</v>
      </c>
      <c r="J133" s="10" t="s">
        <v>163</v>
      </c>
      <c r="K133" s="10">
        <v>0</v>
      </c>
      <c r="L133" s="10" t="s">
        <v>163</v>
      </c>
      <c r="M133" s="10">
        <v>0</v>
      </c>
      <c r="N133" s="10" t="s">
        <v>163</v>
      </c>
      <c r="O133" s="10">
        <v>0</v>
      </c>
      <c r="P133" s="10" t="s">
        <v>163</v>
      </c>
      <c r="Q133" s="10">
        <v>0</v>
      </c>
      <c r="R133" s="10">
        <v>1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1</v>
      </c>
      <c r="AA133" s="10">
        <v>1</v>
      </c>
      <c r="AB133" s="10" t="str">
        <f>IF(Tabulka_Dotaz_z_MySQLDivadla_17[[#This Row],[f0115_1]]=1,"ANO","NE")</f>
        <v>ANO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0</v>
      </c>
      <c r="CP133" s="10">
        <v>0</v>
      </c>
      <c r="CQ133" s="10">
        <v>3</v>
      </c>
      <c r="CR133" s="10">
        <v>0</v>
      </c>
      <c r="CS133" s="10">
        <v>40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0</v>
      </c>
      <c r="DO133" s="10">
        <v>4</v>
      </c>
      <c r="DP133" s="10">
        <v>0</v>
      </c>
      <c r="DQ133" s="10">
        <v>25</v>
      </c>
      <c r="DR133" s="10">
        <v>0</v>
      </c>
      <c r="DS133" s="10">
        <v>0</v>
      </c>
      <c r="DT133" s="10">
        <v>0</v>
      </c>
      <c r="DU133" s="10">
        <v>0</v>
      </c>
      <c r="DV133" s="10">
        <v>0</v>
      </c>
      <c r="DW133" s="10">
        <v>7</v>
      </c>
      <c r="DX133" s="10">
        <v>0</v>
      </c>
      <c r="DY133" s="10">
        <v>65</v>
      </c>
      <c r="DZ133" s="10">
        <v>0</v>
      </c>
      <c r="EA133" s="10">
        <v>0</v>
      </c>
      <c r="EB133" s="10">
        <v>0</v>
      </c>
      <c r="EC133" s="10">
        <v>0</v>
      </c>
      <c r="ED133" s="10">
        <v>0</v>
      </c>
      <c r="EE133" s="10">
        <v>6</v>
      </c>
      <c r="EF133" s="10">
        <v>0</v>
      </c>
      <c r="EG133" s="10">
        <v>65</v>
      </c>
      <c r="EH133" s="10">
        <v>0</v>
      </c>
      <c r="EI133" s="10">
        <v>0</v>
      </c>
      <c r="EJ133" s="10">
        <v>0</v>
      </c>
      <c r="EK133" s="10">
        <v>0</v>
      </c>
      <c r="EL133" s="10">
        <v>0</v>
      </c>
      <c r="EM133" s="10">
        <v>35</v>
      </c>
      <c r="EN133" s="10">
        <v>2100</v>
      </c>
      <c r="EO133" s="10">
        <v>10</v>
      </c>
      <c r="EP133" s="10">
        <v>600</v>
      </c>
      <c r="EQ133" s="10">
        <v>0</v>
      </c>
      <c r="ER133" s="10">
        <v>0</v>
      </c>
      <c r="ES133" s="10">
        <v>0</v>
      </c>
      <c r="ET133" s="10">
        <v>0</v>
      </c>
      <c r="EU133" s="10">
        <v>3</v>
      </c>
      <c r="EV133" s="10">
        <v>180</v>
      </c>
      <c r="EW133" s="10">
        <v>0</v>
      </c>
      <c r="EX133" s="10">
        <v>0</v>
      </c>
      <c r="EY133" s="10">
        <v>10</v>
      </c>
      <c r="EZ133" s="10">
        <v>600</v>
      </c>
      <c r="FA133" s="10">
        <v>0</v>
      </c>
      <c r="FB133" s="10">
        <v>0</v>
      </c>
      <c r="FC133" s="10">
        <v>0</v>
      </c>
      <c r="FD133" s="10">
        <v>0</v>
      </c>
      <c r="FE133" s="10">
        <v>2</v>
      </c>
      <c r="FF133" s="10">
        <v>120</v>
      </c>
      <c r="FG133" s="10">
        <v>0</v>
      </c>
      <c r="FH133" s="10">
        <v>0</v>
      </c>
      <c r="FI133" s="10">
        <v>0</v>
      </c>
      <c r="FJ133" s="10">
        <v>0</v>
      </c>
      <c r="FK133" s="10">
        <v>3</v>
      </c>
      <c r="FL133" s="10">
        <v>180</v>
      </c>
      <c r="FM133" s="10">
        <v>2</v>
      </c>
      <c r="FN133" s="10">
        <v>120</v>
      </c>
      <c r="FO133" s="10">
        <v>1</v>
      </c>
      <c r="FP133" s="10">
        <v>1</v>
      </c>
      <c r="FQ133" s="13">
        <v>40286.526342592595</v>
      </c>
      <c r="FR133" s="10">
        <v>0</v>
      </c>
    </row>
    <row r="134" spans="1:174" x14ac:dyDescent="0.2">
      <c r="A134" s="13" t="s">
        <v>1252</v>
      </c>
      <c r="B134" s="10">
        <v>194</v>
      </c>
      <c r="C134" s="10" t="s">
        <v>804</v>
      </c>
      <c r="D134" s="10" t="str">
        <f>VLOOKUP(Tabulka_Dotaz_z_MySQLDivadla_17[[#This Row],[Kraj]],Tabulka_Dotaz_z_SQL3[],3,TRUE)</f>
        <v>Středočeský kraj</v>
      </c>
      <c r="E134" s="10" t="str">
        <f>VLOOKUP(Tabulka_Dotaz_z_MySQLDivadla_17[[#This Row],[StatID]],Tabulka_Dotaz_z_SqlDivadla[],7,FALSE)</f>
        <v>70</v>
      </c>
      <c r="F134" s="10" t="str">
        <f>VLOOKUP(Tabulka_Dotaz_z_MySQLDivadla_17[[#This Row],[kodZriz]],Tabulka_Dotaz_z_SQL[],8,TRUE)</f>
        <v>crkve</v>
      </c>
      <c r="G134" s="10" t="s">
        <v>903</v>
      </c>
      <c r="H134" s="10">
        <v>0</v>
      </c>
      <c r="I134" s="10">
        <v>0</v>
      </c>
      <c r="J134" s="10" t="s">
        <v>163</v>
      </c>
      <c r="K134" s="10">
        <v>0</v>
      </c>
      <c r="L134" s="10" t="s">
        <v>163</v>
      </c>
      <c r="M134" s="10">
        <v>0</v>
      </c>
      <c r="N134" s="10" t="s">
        <v>163</v>
      </c>
      <c r="O134" s="10">
        <v>0</v>
      </c>
      <c r="P134" s="10" t="s">
        <v>163</v>
      </c>
      <c r="Q134" s="10">
        <v>0</v>
      </c>
      <c r="R134" s="10">
        <v>1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1</v>
      </c>
      <c r="Z134" s="10">
        <v>0</v>
      </c>
      <c r="AA134" s="10">
        <v>1</v>
      </c>
      <c r="AB134" s="10" t="str">
        <f>IF(Tabulka_Dotaz_z_MySQLDivadla_17[[#This Row],[f0115_1]]=1,"ANO","NE")</f>
        <v>ANO</v>
      </c>
      <c r="AC134" s="10">
        <v>6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6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6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0</v>
      </c>
      <c r="CK134" s="10">
        <v>0</v>
      </c>
      <c r="CL134" s="10">
        <v>0</v>
      </c>
      <c r="CM134" s="10">
        <v>0</v>
      </c>
      <c r="CN134" s="10">
        <v>0</v>
      </c>
      <c r="CO134" s="10">
        <v>0</v>
      </c>
      <c r="CP134" s="10">
        <v>0</v>
      </c>
      <c r="CQ134" s="10">
        <v>9</v>
      </c>
      <c r="CR134" s="10">
        <v>2</v>
      </c>
      <c r="CS134" s="10">
        <v>198</v>
      </c>
      <c r="CT134" s="10">
        <v>0</v>
      </c>
      <c r="CU134" s="10">
        <v>6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1</v>
      </c>
      <c r="DP134" s="10">
        <v>0</v>
      </c>
      <c r="DQ134" s="10">
        <v>0</v>
      </c>
      <c r="DR134" s="10">
        <v>0</v>
      </c>
      <c r="DS134" s="10">
        <v>7</v>
      </c>
      <c r="DT134" s="10">
        <v>0</v>
      </c>
      <c r="DU134" s="10">
        <v>0</v>
      </c>
      <c r="DV134" s="10">
        <v>0</v>
      </c>
      <c r="DW134" s="10">
        <v>10</v>
      </c>
      <c r="DX134" s="10">
        <v>2</v>
      </c>
      <c r="DY134" s="10">
        <v>198</v>
      </c>
      <c r="DZ134" s="10">
        <v>0</v>
      </c>
      <c r="EA134" s="10">
        <v>13</v>
      </c>
      <c r="EB134" s="10">
        <v>0</v>
      </c>
      <c r="EC134" s="10">
        <v>0</v>
      </c>
      <c r="ED134" s="10">
        <v>0</v>
      </c>
      <c r="EE134" s="10">
        <v>10</v>
      </c>
      <c r="EF134" s="10">
        <v>2</v>
      </c>
      <c r="EG134" s="10">
        <v>198</v>
      </c>
      <c r="EH134" s="10">
        <v>0</v>
      </c>
      <c r="EI134" s="10">
        <v>13</v>
      </c>
      <c r="EJ134" s="10">
        <v>0</v>
      </c>
      <c r="EK134" s="10">
        <v>0</v>
      </c>
      <c r="EL134" s="10">
        <v>0</v>
      </c>
      <c r="EM134" s="10">
        <v>30</v>
      </c>
      <c r="EN134" s="10">
        <v>600</v>
      </c>
      <c r="EO134" s="10">
        <v>120</v>
      </c>
      <c r="EP134" s="10">
        <v>1800</v>
      </c>
      <c r="EQ134" s="10">
        <v>2</v>
      </c>
      <c r="ER134" s="10">
        <v>100</v>
      </c>
      <c r="ES134" s="10">
        <v>6</v>
      </c>
      <c r="ET134" s="10">
        <v>250</v>
      </c>
      <c r="EU134" s="10">
        <v>0</v>
      </c>
      <c r="EV134" s="10">
        <v>0</v>
      </c>
      <c r="EW134" s="10">
        <v>0</v>
      </c>
      <c r="EX134" s="10">
        <v>0</v>
      </c>
      <c r="EY134" s="10">
        <v>13</v>
      </c>
      <c r="EZ134" s="10">
        <v>260</v>
      </c>
      <c r="FA134" s="10">
        <v>0</v>
      </c>
      <c r="FB134" s="10">
        <v>0</v>
      </c>
      <c r="FC134" s="10">
        <v>0</v>
      </c>
      <c r="FD134" s="10">
        <v>0</v>
      </c>
      <c r="FE134" s="10">
        <v>0</v>
      </c>
      <c r="FF134" s="10">
        <v>0</v>
      </c>
      <c r="FG134" s="10">
        <v>27</v>
      </c>
      <c r="FH134" s="10">
        <v>900</v>
      </c>
      <c r="FI134" s="10">
        <v>0</v>
      </c>
      <c r="FJ134" s="10">
        <v>0</v>
      </c>
      <c r="FK134" s="10">
        <v>0</v>
      </c>
      <c r="FL134" s="10">
        <v>0</v>
      </c>
      <c r="FM134" s="10">
        <v>0</v>
      </c>
      <c r="FN134" s="10">
        <v>0</v>
      </c>
      <c r="FO134" s="10">
        <v>1</v>
      </c>
      <c r="FP134" s="10">
        <v>0</v>
      </c>
      <c r="FQ134" s="13">
        <v>40286.542384259257</v>
      </c>
      <c r="FR134" s="10">
        <v>0</v>
      </c>
    </row>
    <row r="135" spans="1:174" x14ac:dyDescent="0.2">
      <c r="A135" s="13" t="s">
        <v>1124</v>
      </c>
      <c r="B135" s="10">
        <v>63</v>
      </c>
      <c r="C135" s="10" t="s">
        <v>782</v>
      </c>
      <c r="D135" s="10" t="str">
        <f>VLOOKUP(Tabulka_Dotaz_z_MySQLDivadla_17[[#This Row],[Kraj]],Tabulka_Dotaz_z_SQL3[],3,TRUE)</f>
        <v>Hlavní město Praha</v>
      </c>
      <c r="E135" s="10" t="str">
        <f>VLOOKUP(Tabulka_Dotaz_z_MySQLDivadla_17[[#This Row],[StatID]],Tabulka_Dotaz_z_SqlDivadla[],7,FALSE)</f>
        <v>50</v>
      </c>
      <c r="F135" s="10" t="str">
        <f>VLOOKUP(Tabulka_Dotaz_z_MySQLDivadla_17[[#This Row],[kodZriz]],Tabulka_Dotaz_z_SQL[],8,TRUE)</f>
        <v>podnk</v>
      </c>
      <c r="G135" s="10" t="s">
        <v>828</v>
      </c>
      <c r="H135" s="10">
        <v>0</v>
      </c>
      <c r="I135" s="10">
        <v>0</v>
      </c>
      <c r="J135" s="10" t="s">
        <v>163</v>
      </c>
      <c r="K135" s="10">
        <v>0</v>
      </c>
      <c r="L135" s="10" t="s">
        <v>163</v>
      </c>
      <c r="M135" s="10">
        <v>0</v>
      </c>
      <c r="N135" s="10" t="s">
        <v>163</v>
      </c>
      <c r="O135" s="10">
        <v>0</v>
      </c>
      <c r="P135" s="10" t="s">
        <v>163</v>
      </c>
      <c r="Q135" s="10">
        <v>0</v>
      </c>
      <c r="R135" s="10">
        <v>1</v>
      </c>
      <c r="S135" s="10">
        <v>0</v>
      </c>
      <c r="T135" s="10">
        <v>0</v>
      </c>
      <c r="U135" s="10">
        <v>0</v>
      </c>
      <c r="V135" s="10">
        <v>0</v>
      </c>
      <c r="W135" s="10">
        <v>1</v>
      </c>
      <c r="X135" s="10">
        <v>0</v>
      </c>
      <c r="Y135" s="10">
        <v>0</v>
      </c>
      <c r="Z135" s="10">
        <v>0</v>
      </c>
      <c r="AA135" s="10">
        <v>1</v>
      </c>
      <c r="AB135" s="10" t="str">
        <f>IF(Tabulka_Dotaz_z_MySQLDivadla_17[[#This Row],[f0115_1]]=1,"ANO","NE")</f>
        <v>ANO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0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10</v>
      </c>
      <c r="CB135" s="10">
        <v>1</v>
      </c>
      <c r="CC135" s="10">
        <v>49</v>
      </c>
      <c r="CD135" s="10">
        <v>0</v>
      </c>
      <c r="CE135" s="10">
        <v>7</v>
      </c>
      <c r="CF135" s="10">
        <v>0</v>
      </c>
      <c r="CG135" s="10">
        <v>0</v>
      </c>
      <c r="CH135" s="10">
        <v>0</v>
      </c>
      <c r="CI135" s="10">
        <v>5</v>
      </c>
      <c r="CJ135" s="10">
        <v>1</v>
      </c>
      <c r="CK135" s="10">
        <v>3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15</v>
      </c>
      <c r="DX135" s="10">
        <v>2</v>
      </c>
      <c r="DY135" s="10">
        <v>52</v>
      </c>
      <c r="DZ135" s="10">
        <v>0</v>
      </c>
      <c r="EA135" s="10">
        <v>7</v>
      </c>
      <c r="EB135" s="10">
        <v>0</v>
      </c>
      <c r="EC135" s="10">
        <v>0</v>
      </c>
      <c r="ED135" s="10">
        <v>0</v>
      </c>
      <c r="EE135" s="10">
        <v>5</v>
      </c>
      <c r="EF135" s="10">
        <v>0</v>
      </c>
      <c r="EG135" s="10">
        <v>17</v>
      </c>
      <c r="EH135" s="10">
        <v>0</v>
      </c>
      <c r="EI135" s="10">
        <v>0</v>
      </c>
      <c r="EJ135" s="10">
        <v>0</v>
      </c>
      <c r="EK135" s="10">
        <v>0</v>
      </c>
      <c r="EL135" s="10">
        <v>0</v>
      </c>
      <c r="EM135" s="10">
        <v>22</v>
      </c>
      <c r="EN135" s="10">
        <v>5605</v>
      </c>
      <c r="EO135" s="10">
        <v>4</v>
      </c>
      <c r="EP135" s="10">
        <v>571</v>
      </c>
      <c r="EQ135" s="10">
        <v>1</v>
      </c>
      <c r="ER135" s="10">
        <v>650</v>
      </c>
      <c r="ES135" s="10">
        <v>0</v>
      </c>
      <c r="ET135" s="10">
        <v>0</v>
      </c>
      <c r="EU135" s="10">
        <v>7</v>
      </c>
      <c r="EV135" s="10">
        <v>1469</v>
      </c>
      <c r="EW135" s="10">
        <v>8</v>
      </c>
      <c r="EX135" s="10">
        <v>1576</v>
      </c>
      <c r="EY135" s="10">
        <v>4</v>
      </c>
      <c r="EZ135" s="10">
        <v>967</v>
      </c>
      <c r="FA135" s="10">
        <v>3</v>
      </c>
      <c r="FB135" s="10">
        <v>1020</v>
      </c>
      <c r="FC135" s="10">
        <v>2</v>
      </c>
      <c r="FD135" s="10">
        <v>616</v>
      </c>
      <c r="FE135" s="10">
        <v>0</v>
      </c>
      <c r="FF135" s="10">
        <v>0</v>
      </c>
      <c r="FG135" s="10">
        <v>0</v>
      </c>
      <c r="FH135" s="10">
        <v>0</v>
      </c>
      <c r="FI135" s="10">
        <v>0</v>
      </c>
      <c r="FJ135" s="10">
        <v>0</v>
      </c>
      <c r="FK135" s="10">
        <v>0</v>
      </c>
      <c r="FL135" s="10">
        <v>0</v>
      </c>
      <c r="FM135" s="10">
        <v>1</v>
      </c>
      <c r="FN135" s="10">
        <v>264</v>
      </c>
      <c r="FO135" s="10">
        <v>1</v>
      </c>
      <c r="FP135" s="10">
        <v>1</v>
      </c>
      <c r="FQ135" s="13">
        <v>40400.658518518518</v>
      </c>
      <c r="FR135" s="10">
        <v>0</v>
      </c>
    </row>
    <row r="136" spans="1:174" x14ac:dyDescent="0.2">
      <c r="A136" s="13" t="s">
        <v>1262</v>
      </c>
      <c r="B136" s="10">
        <v>204</v>
      </c>
      <c r="C136" s="10" t="s">
        <v>790</v>
      </c>
      <c r="D136" s="10" t="str">
        <f>VLOOKUP(Tabulka_Dotaz_z_MySQLDivadla_17[[#This Row],[Kraj]],Tabulka_Dotaz_z_SQL3[],3,TRUE)</f>
        <v>Pardubický kraj</v>
      </c>
      <c r="E136" s="10" t="str">
        <f>VLOOKUP(Tabulka_Dotaz_z_MySQLDivadla_17[[#This Row],[StatID]],Tabulka_Dotaz_z_SqlDivadla[],7,FALSE)</f>
        <v>50</v>
      </c>
      <c r="F136" s="10" t="str">
        <f>VLOOKUP(Tabulka_Dotaz_z_MySQLDivadla_17[[#This Row],[kodZriz]],Tabulka_Dotaz_z_SQL[],8,TRUE)</f>
        <v>podnk</v>
      </c>
      <c r="G136" s="10" t="s">
        <v>912</v>
      </c>
      <c r="H136" s="10">
        <v>0</v>
      </c>
      <c r="I136" s="10">
        <v>0</v>
      </c>
      <c r="J136" s="10" t="s">
        <v>163</v>
      </c>
      <c r="K136" s="10">
        <v>0</v>
      </c>
      <c r="L136" s="10" t="s">
        <v>163</v>
      </c>
      <c r="M136" s="10">
        <v>0</v>
      </c>
      <c r="N136" s="10" t="s">
        <v>163</v>
      </c>
      <c r="O136" s="10">
        <v>0</v>
      </c>
      <c r="P136" s="10" t="s">
        <v>163</v>
      </c>
      <c r="Q136" s="10">
        <v>0</v>
      </c>
      <c r="R136" s="10">
        <v>1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1</v>
      </c>
      <c r="AB136" s="10" t="str">
        <f>IF(Tabulka_Dotaz_z_MySQLDivadla_17[[#This Row],[f0115_1]]=1,"ANO","NE")</f>
        <v>ANO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0</v>
      </c>
      <c r="CK136" s="10">
        <v>0</v>
      </c>
      <c r="CL136" s="10">
        <v>0</v>
      </c>
      <c r="CM136" s="10">
        <v>0</v>
      </c>
      <c r="CN136" s="10">
        <v>0</v>
      </c>
      <c r="CO136" s="10">
        <v>0</v>
      </c>
      <c r="CP136" s="10">
        <v>0</v>
      </c>
      <c r="CQ136" s="10">
        <v>7</v>
      </c>
      <c r="CR136" s="10">
        <v>1</v>
      </c>
      <c r="CS136" s="10">
        <v>145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7</v>
      </c>
      <c r="DX136" s="10">
        <v>1</v>
      </c>
      <c r="DY136" s="10">
        <v>145</v>
      </c>
      <c r="DZ136" s="10">
        <v>0</v>
      </c>
      <c r="EA136" s="10">
        <v>0</v>
      </c>
      <c r="EB136" s="10">
        <v>0</v>
      </c>
      <c r="EC136" s="10">
        <v>0</v>
      </c>
      <c r="ED136" s="10">
        <v>0</v>
      </c>
      <c r="EE136" s="10">
        <v>7</v>
      </c>
      <c r="EF136" s="10">
        <v>1</v>
      </c>
      <c r="EG136" s="10">
        <v>145</v>
      </c>
      <c r="EH136" s="10">
        <v>0</v>
      </c>
      <c r="EI136" s="10">
        <v>0</v>
      </c>
      <c r="EJ136" s="10">
        <v>0</v>
      </c>
      <c r="EK136" s="10">
        <v>0</v>
      </c>
      <c r="EL136" s="10">
        <v>0</v>
      </c>
      <c r="EM136" s="10">
        <v>10</v>
      </c>
      <c r="EN136" s="10">
        <v>2000</v>
      </c>
      <c r="EO136" s="10">
        <v>5</v>
      </c>
      <c r="EP136" s="10">
        <v>1000</v>
      </c>
      <c r="EQ136" s="10">
        <v>5</v>
      </c>
      <c r="ER136" s="10">
        <v>1000</v>
      </c>
      <c r="ES136" s="10">
        <v>15</v>
      </c>
      <c r="ET136" s="10">
        <v>3000</v>
      </c>
      <c r="EU136" s="10">
        <v>8</v>
      </c>
      <c r="EV136" s="10">
        <v>1600</v>
      </c>
      <c r="EW136" s="10">
        <v>10</v>
      </c>
      <c r="EX136" s="10">
        <v>2000</v>
      </c>
      <c r="EY136" s="10">
        <v>10</v>
      </c>
      <c r="EZ136" s="10">
        <v>2000</v>
      </c>
      <c r="FA136" s="10">
        <v>12</v>
      </c>
      <c r="FB136" s="10">
        <v>2400</v>
      </c>
      <c r="FC136" s="10">
        <v>10</v>
      </c>
      <c r="FD136" s="10">
        <v>2000</v>
      </c>
      <c r="FE136" s="10">
        <v>15</v>
      </c>
      <c r="FF136" s="10">
        <v>3000</v>
      </c>
      <c r="FG136" s="10">
        <v>15</v>
      </c>
      <c r="FH136" s="10">
        <v>3000</v>
      </c>
      <c r="FI136" s="10">
        <v>6</v>
      </c>
      <c r="FJ136" s="10">
        <v>1200</v>
      </c>
      <c r="FK136" s="10">
        <v>6</v>
      </c>
      <c r="FL136" s="10">
        <v>1200</v>
      </c>
      <c r="FM136" s="10">
        <v>18</v>
      </c>
      <c r="FN136" s="10">
        <v>3600</v>
      </c>
      <c r="FO136" s="10">
        <v>1</v>
      </c>
      <c r="FP136" s="10">
        <v>0</v>
      </c>
      <c r="FQ136" s="13">
        <v>40288.464918981481</v>
      </c>
      <c r="FR136" s="10">
        <v>0</v>
      </c>
    </row>
    <row r="137" spans="1:174" x14ac:dyDescent="0.2">
      <c r="A137" s="13" t="s">
        <v>6124</v>
      </c>
      <c r="B137" s="10">
        <v>33</v>
      </c>
      <c r="C137" s="10" t="s">
        <v>782</v>
      </c>
      <c r="D137" s="10" t="str">
        <f>VLOOKUP(Tabulka_Dotaz_z_MySQLDivadla_17[[#This Row],[Kraj]],Tabulka_Dotaz_z_SQL3[],3,TRUE)</f>
        <v>Hlavní město Praha</v>
      </c>
      <c r="E137" s="10" t="str">
        <f>VLOOKUP(Tabulka_Dotaz_z_MySQLDivadla_17[[#This Row],[StatID]],Tabulka_Dotaz_z_SqlDivadla[],7,FALSE)</f>
        <v>50</v>
      </c>
      <c r="F137" s="10" t="str">
        <f>VLOOKUP(Tabulka_Dotaz_z_MySQLDivadla_17[[#This Row],[kodZriz]],Tabulka_Dotaz_z_SQL[],8,TRUE)</f>
        <v>podnk</v>
      </c>
      <c r="G137" s="10" t="s">
        <v>800</v>
      </c>
      <c r="H137" s="10">
        <v>1</v>
      </c>
      <c r="I137" s="10">
        <v>0</v>
      </c>
      <c r="J137" s="10" t="s">
        <v>179</v>
      </c>
      <c r="K137" s="10">
        <v>386</v>
      </c>
      <c r="L137" s="10" t="s">
        <v>163</v>
      </c>
      <c r="M137" s="10">
        <v>0</v>
      </c>
      <c r="N137" s="10" t="s">
        <v>163</v>
      </c>
      <c r="O137" s="10">
        <v>0</v>
      </c>
      <c r="P137" s="10" t="s">
        <v>163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1</v>
      </c>
      <c r="AB137" s="10" t="str">
        <f>IF(Tabulka_Dotaz_z_MySQLDivadla_17[[#This Row],[f0115_1]]=1,"ANO","NE")</f>
        <v>ANO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0</v>
      </c>
      <c r="DO137" s="10">
        <v>16</v>
      </c>
      <c r="DP137" s="10">
        <v>0</v>
      </c>
      <c r="DQ137" s="10">
        <v>49</v>
      </c>
      <c r="DR137" s="10">
        <v>49</v>
      </c>
      <c r="DS137" s="10">
        <v>0</v>
      </c>
      <c r="DT137" s="10">
        <v>0</v>
      </c>
      <c r="DU137" s="10">
        <v>0</v>
      </c>
      <c r="DV137" s="10">
        <v>0</v>
      </c>
      <c r="DW137" s="10">
        <v>16</v>
      </c>
      <c r="DX137" s="10">
        <v>0</v>
      </c>
      <c r="DY137" s="10">
        <v>49</v>
      </c>
      <c r="DZ137" s="10">
        <v>49</v>
      </c>
      <c r="EA137" s="10">
        <v>0</v>
      </c>
      <c r="EB137" s="10">
        <v>0</v>
      </c>
      <c r="EC137" s="10">
        <v>0</v>
      </c>
      <c r="ED137" s="10">
        <v>0</v>
      </c>
      <c r="EE137" s="10">
        <v>14</v>
      </c>
      <c r="EF137" s="10">
        <v>0</v>
      </c>
      <c r="EG137" s="10">
        <v>45</v>
      </c>
      <c r="EH137" s="10">
        <v>45</v>
      </c>
      <c r="EI137" s="10">
        <v>0</v>
      </c>
      <c r="EJ137" s="10">
        <v>0</v>
      </c>
      <c r="EK137" s="10">
        <v>0</v>
      </c>
      <c r="EL137" s="10">
        <v>0</v>
      </c>
      <c r="EM137" s="10">
        <v>49</v>
      </c>
      <c r="EN137" s="10">
        <v>14000</v>
      </c>
      <c r="EO137" s="10">
        <v>0</v>
      </c>
      <c r="EP137" s="10">
        <v>0</v>
      </c>
      <c r="EQ137" s="10">
        <v>0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10">
        <v>0</v>
      </c>
      <c r="FB137" s="10">
        <v>0</v>
      </c>
      <c r="FC137" s="10">
        <v>0</v>
      </c>
      <c r="FD137" s="10">
        <v>0</v>
      </c>
      <c r="FE137" s="10">
        <v>0</v>
      </c>
      <c r="FF137" s="10">
        <v>0</v>
      </c>
      <c r="FG137" s="10">
        <v>0</v>
      </c>
      <c r="FH137" s="10">
        <v>0</v>
      </c>
      <c r="FI137" s="10">
        <v>0</v>
      </c>
      <c r="FJ137" s="10">
        <v>0</v>
      </c>
      <c r="FK137" s="10">
        <v>0</v>
      </c>
      <c r="FL137" s="10">
        <v>0</v>
      </c>
      <c r="FM137" s="10">
        <v>0</v>
      </c>
      <c r="FN137" s="10">
        <v>0</v>
      </c>
      <c r="FO137" s="10">
        <v>1</v>
      </c>
      <c r="FP137" s="10">
        <v>0</v>
      </c>
      <c r="FQ137" s="13">
        <v>40288.474062499998</v>
      </c>
      <c r="FR137" s="10">
        <v>0</v>
      </c>
    </row>
    <row r="138" spans="1:174" x14ac:dyDescent="0.2">
      <c r="A138" s="13" t="s">
        <v>1123</v>
      </c>
      <c r="B138" s="10">
        <v>61</v>
      </c>
      <c r="C138" s="10" t="s">
        <v>782</v>
      </c>
      <c r="D138" s="10" t="str">
        <f>VLOOKUP(Tabulka_Dotaz_z_MySQLDivadla_17[[#This Row],[Kraj]],Tabulka_Dotaz_z_SQL3[],3,TRUE)</f>
        <v>Hlavní město Praha</v>
      </c>
      <c r="E138" s="10" t="str">
        <f>VLOOKUP(Tabulka_Dotaz_z_MySQLDivadla_17[[#This Row],[StatID]],Tabulka_Dotaz_z_SqlDivadla[],7,FALSE)</f>
        <v>71</v>
      </c>
      <c r="F138" s="10" t="str">
        <f>VLOOKUP(Tabulka_Dotaz_z_MySQLDivadla_17[[#This Row],[kodZriz]],Tabulka_Dotaz_z_SQL[],8,TRUE)</f>
        <v>crkve</v>
      </c>
      <c r="G138" s="10" t="s">
        <v>827</v>
      </c>
      <c r="H138" s="10">
        <v>1</v>
      </c>
      <c r="I138" s="10">
        <v>0</v>
      </c>
      <c r="J138" s="10" t="s">
        <v>210</v>
      </c>
      <c r="K138" s="10">
        <v>80</v>
      </c>
      <c r="L138" s="10" t="s">
        <v>163</v>
      </c>
      <c r="M138" s="10">
        <v>0</v>
      </c>
      <c r="N138" s="10" t="s">
        <v>163</v>
      </c>
      <c r="O138" s="10">
        <v>0</v>
      </c>
      <c r="P138" s="10" t="s">
        <v>163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1</v>
      </c>
      <c r="AB138" s="10" t="str">
        <f>IF(Tabulka_Dotaz_z_MySQLDivadla_17[[#This Row],[f0115_1]]=1,"ANO","NE")</f>
        <v>ANO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25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5</v>
      </c>
      <c r="AS138" s="10">
        <v>0</v>
      </c>
      <c r="AT138" s="10">
        <v>30</v>
      </c>
      <c r="AU138" s="10">
        <v>8</v>
      </c>
      <c r="AV138" s="10">
        <v>8</v>
      </c>
      <c r="AW138" s="10">
        <v>58</v>
      </c>
      <c r="AX138" s="10">
        <v>56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8</v>
      </c>
      <c r="DX138" s="10">
        <v>8</v>
      </c>
      <c r="DY138" s="10">
        <v>58</v>
      </c>
      <c r="DZ138" s="10">
        <v>56</v>
      </c>
      <c r="EA138" s="10">
        <v>0</v>
      </c>
      <c r="EB138" s="10">
        <v>0</v>
      </c>
      <c r="EC138" s="10">
        <v>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  <c r="EM138" s="10">
        <v>58</v>
      </c>
      <c r="EN138" s="10">
        <v>2032</v>
      </c>
      <c r="EO138" s="10">
        <v>0</v>
      </c>
      <c r="EP138" s="10">
        <v>0</v>
      </c>
      <c r="EQ138" s="10">
        <v>0</v>
      </c>
      <c r="ER138" s="10">
        <v>0</v>
      </c>
      <c r="ES138" s="10">
        <v>0</v>
      </c>
      <c r="ET138" s="10">
        <v>0</v>
      </c>
      <c r="EU138" s="10">
        <v>0</v>
      </c>
      <c r="EV138" s="10">
        <v>0</v>
      </c>
      <c r="EW138" s="10">
        <v>0</v>
      </c>
      <c r="EX138" s="10">
        <v>0</v>
      </c>
      <c r="EY138" s="10">
        <v>0</v>
      </c>
      <c r="EZ138" s="10">
        <v>0</v>
      </c>
      <c r="FA138" s="10">
        <v>0</v>
      </c>
      <c r="FB138" s="10">
        <v>0</v>
      </c>
      <c r="FC138" s="10">
        <v>0</v>
      </c>
      <c r="FD138" s="10">
        <v>0</v>
      </c>
      <c r="FE138" s="10">
        <v>0</v>
      </c>
      <c r="FF138" s="10">
        <v>0</v>
      </c>
      <c r="FG138" s="10">
        <v>0</v>
      </c>
      <c r="FH138" s="10">
        <v>0</v>
      </c>
      <c r="FI138" s="10">
        <v>0</v>
      </c>
      <c r="FJ138" s="10">
        <v>0</v>
      </c>
      <c r="FK138" s="10">
        <v>0</v>
      </c>
      <c r="FL138" s="10">
        <v>0</v>
      </c>
      <c r="FM138" s="10">
        <v>0</v>
      </c>
      <c r="FN138" s="10">
        <v>0</v>
      </c>
      <c r="FO138" s="10">
        <v>1</v>
      </c>
      <c r="FP138" s="10">
        <v>1</v>
      </c>
      <c r="FQ138" s="13">
        <v>40295.461388888885</v>
      </c>
      <c r="FR138" s="10">
        <v>0</v>
      </c>
    </row>
    <row r="139" spans="1:174" x14ac:dyDescent="0.2">
      <c r="A139" s="10" t="s">
        <v>6465</v>
      </c>
      <c r="B139" s="10">
        <f>SUBTOTAL(103,Tabulka_Dotaz_z_MySQLDivadla_17[JednotkaID])</f>
        <v>137</v>
      </c>
      <c r="H139" s="10">
        <f>SUBTOTAL(109,Tabulka_Dotaz_z_MySQLDivadla_17[f0101_1])</f>
        <v>155</v>
      </c>
      <c r="I139" s="10">
        <f>SUBTOTAL(109,Tabulka_Dotaz_z_MySQLDivadla_17[f0101_2])</f>
        <v>5</v>
      </c>
      <c r="J139" s="10">
        <f>SUBTOTAL(109,Tabulka_Dotaz_z_MySQLDivadla_17[f0102_1])</f>
        <v>0</v>
      </c>
      <c r="FR139" s="10">
        <f>SUBTOTAL(109,Tabulka_Dotaz_z_MySQLDivadla_17[Mutace])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 tint="-0.499984740745262"/>
  </sheetPr>
  <dimension ref="A1:HF139"/>
  <sheetViews>
    <sheetView topLeftCell="A22" workbookViewId="0">
      <selection activeCell="BB49" sqref="BB49"/>
    </sheetView>
  </sheetViews>
  <sheetFormatPr defaultRowHeight="11.25" x14ac:dyDescent="0.2"/>
  <cols>
    <col min="1" max="1" width="8.57031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6" width="8.5703125" style="10" bestFit="1" customWidth="1"/>
    <col min="7" max="8" width="9" style="10" bestFit="1" customWidth="1"/>
    <col min="9" max="9" width="38.7109375" style="10" bestFit="1" customWidth="1"/>
    <col min="10" max="10" width="9" style="10" bestFit="1" customWidth="1"/>
    <col min="11" max="11" width="28" style="10" bestFit="1" customWidth="1"/>
    <col min="12" max="12" width="9" style="10" bestFit="1" customWidth="1"/>
    <col min="13" max="13" width="26" style="10" bestFit="1" customWidth="1"/>
    <col min="14" max="14" width="9" style="10" bestFit="1" customWidth="1"/>
    <col min="15" max="15" width="26.140625" style="10" bestFit="1" customWidth="1"/>
    <col min="16" max="26" width="9" style="10" bestFit="1" customWidth="1"/>
    <col min="27" max="27" width="7.28515625" style="10" bestFit="1" customWidth="1"/>
    <col min="28" max="28" width="9" style="10" bestFit="1" customWidth="1"/>
    <col min="29" max="29" width="9.85546875" style="10" bestFit="1" customWidth="1"/>
    <col min="30" max="38" width="9" style="10" bestFit="1" customWidth="1"/>
    <col min="39" max="39" width="9.85546875" style="10" bestFit="1" customWidth="1"/>
    <col min="40" max="48" width="9" style="10" bestFit="1" customWidth="1"/>
    <col min="49" max="49" width="9.85546875" style="10" bestFit="1" customWidth="1"/>
    <col min="50" max="58" width="9" style="10" bestFit="1" customWidth="1"/>
    <col min="59" max="59" width="9.85546875" style="10" bestFit="1" customWidth="1"/>
    <col min="60" max="68" width="9" style="10" bestFit="1" customWidth="1"/>
    <col min="69" max="69" width="9.85546875" style="10" bestFit="1" customWidth="1"/>
    <col min="70" max="78" width="9" style="10" bestFit="1" customWidth="1"/>
    <col min="79" max="79" width="9.85546875" style="10" bestFit="1" customWidth="1"/>
    <col min="80" max="88" width="9" style="10" bestFit="1" customWidth="1"/>
    <col min="89" max="89" width="9.85546875" style="10" bestFit="1" customWidth="1"/>
    <col min="90" max="98" width="9" style="10" bestFit="1" customWidth="1"/>
    <col min="99" max="99" width="9.85546875" style="10" bestFit="1" customWidth="1"/>
    <col min="100" max="108" width="9" style="10" bestFit="1" customWidth="1"/>
    <col min="109" max="109" width="9.85546875" style="10" bestFit="1" customWidth="1"/>
    <col min="110" max="118" width="9" style="10" bestFit="1" customWidth="1"/>
    <col min="119" max="119" width="9.85546875" style="10" bestFit="1" customWidth="1"/>
    <col min="120" max="128" width="9" style="10" bestFit="1" customWidth="1"/>
    <col min="129" max="129" width="9.85546875" style="10" bestFit="1" customWidth="1"/>
    <col min="130" max="138" width="9" style="10" bestFit="1" customWidth="1"/>
    <col min="139" max="139" width="9.85546875" style="10" bestFit="1" customWidth="1"/>
    <col min="140" max="211" width="9" style="10" bestFit="1" customWidth="1"/>
    <col min="212" max="213" width="11.7109375" style="10" bestFit="1" customWidth="1"/>
    <col min="214" max="214" width="12.140625" style="10" bestFit="1" customWidth="1"/>
    <col min="215" max="16384" width="9.140625" style="10"/>
  </cols>
  <sheetData>
    <row r="1" spans="1:214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5788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479</v>
      </c>
      <c r="AC1" s="10" t="s">
        <v>292</v>
      </c>
      <c r="AD1" s="10" t="s">
        <v>293</v>
      </c>
      <c r="AE1" s="10" t="s">
        <v>294</v>
      </c>
      <c r="AF1" s="10" t="s">
        <v>295</v>
      </c>
      <c r="AG1" s="10" t="s">
        <v>296</v>
      </c>
      <c r="AH1" s="10" t="s">
        <v>297</v>
      </c>
      <c r="AI1" s="10" t="s">
        <v>298</v>
      </c>
      <c r="AJ1" s="10" t="s">
        <v>299</v>
      </c>
      <c r="AK1" s="10" t="s">
        <v>300</v>
      </c>
      <c r="AL1" s="10" t="s">
        <v>301</v>
      </c>
      <c r="AM1" s="10" t="s">
        <v>302</v>
      </c>
      <c r="AN1" s="10" t="s">
        <v>303</v>
      </c>
      <c r="AO1" s="10" t="s">
        <v>304</v>
      </c>
      <c r="AP1" s="10" t="s">
        <v>305</v>
      </c>
      <c r="AQ1" s="10" t="s">
        <v>306</v>
      </c>
      <c r="AR1" s="10" t="s">
        <v>307</v>
      </c>
      <c r="AS1" s="10" t="s">
        <v>308</v>
      </c>
      <c r="AT1" s="10" t="s">
        <v>309</v>
      </c>
      <c r="AU1" s="10" t="s">
        <v>310</v>
      </c>
      <c r="AV1" s="10" t="s">
        <v>311</v>
      </c>
      <c r="AW1" s="10" t="s">
        <v>312</v>
      </c>
      <c r="AX1" s="10" t="s">
        <v>313</v>
      </c>
      <c r="AY1" s="10" t="s">
        <v>314</v>
      </c>
      <c r="AZ1" s="10" t="s">
        <v>315</v>
      </c>
      <c r="BA1" s="10" t="s">
        <v>316</v>
      </c>
      <c r="BB1" s="10" t="s">
        <v>317</v>
      </c>
      <c r="BC1" s="10" t="s">
        <v>318</v>
      </c>
      <c r="BD1" s="10" t="s">
        <v>319</v>
      </c>
      <c r="BE1" s="10" t="s">
        <v>320</v>
      </c>
      <c r="BF1" s="10" t="s">
        <v>321</v>
      </c>
      <c r="BG1" s="10" t="s">
        <v>322</v>
      </c>
      <c r="BH1" s="10" t="s">
        <v>323</v>
      </c>
      <c r="BI1" s="10" t="s">
        <v>324</v>
      </c>
      <c r="BJ1" s="10" t="s">
        <v>325</v>
      </c>
      <c r="BK1" s="10" t="s">
        <v>326</v>
      </c>
      <c r="BL1" s="10" t="s">
        <v>327</v>
      </c>
      <c r="BM1" s="10" t="s">
        <v>328</v>
      </c>
      <c r="BN1" s="10" t="s">
        <v>329</v>
      </c>
      <c r="BO1" s="10" t="s">
        <v>330</v>
      </c>
      <c r="BP1" s="10" t="s">
        <v>331</v>
      </c>
      <c r="BQ1" s="10" t="s">
        <v>332</v>
      </c>
      <c r="BR1" s="10" t="s">
        <v>333</v>
      </c>
      <c r="BS1" s="10" t="s">
        <v>334</v>
      </c>
      <c r="BT1" s="10" t="s">
        <v>335</v>
      </c>
      <c r="BU1" s="10" t="s">
        <v>336</v>
      </c>
      <c r="BV1" s="10" t="s">
        <v>337</v>
      </c>
      <c r="BW1" s="10" t="s">
        <v>338</v>
      </c>
      <c r="BX1" s="10" t="s">
        <v>339</v>
      </c>
      <c r="BY1" s="10" t="s">
        <v>340</v>
      </c>
      <c r="BZ1" s="10" t="s">
        <v>341</v>
      </c>
      <c r="CA1" s="10" t="s">
        <v>342</v>
      </c>
      <c r="CB1" s="10" t="s">
        <v>343</v>
      </c>
      <c r="CC1" s="10" t="s">
        <v>344</v>
      </c>
      <c r="CD1" s="10" t="s">
        <v>345</v>
      </c>
      <c r="CE1" s="10" t="s">
        <v>346</v>
      </c>
      <c r="CF1" s="10" t="s">
        <v>347</v>
      </c>
      <c r="CG1" s="10" t="s">
        <v>348</v>
      </c>
      <c r="CH1" s="10" t="s">
        <v>349</v>
      </c>
      <c r="CI1" s="10" t="s">
        <v>350</v>
      </c>
      <c r="CJ1" s="10" t="s">
        <v>351</v>
      </c>
      <c r="CK1" s="10" t="s">
        <v>352</v>
      </c>
      <c r="CL1" s="10" t="s">
        <v>353</v>
      </c>
      <c r="CM1" s="10" t="s">
        <v>354</v>
      </c>
      <c r="CN1" s="10" t="s">
        <v>355</v>
      </c>
      <c r="CO1" s="10" t="s">
        <v>356</v>
      </c>
      <c r="CP1" s="10" t="s">
        <v>357</v>
      </c>
      <c r="CQ1" s="10" t="s">
        <v>358</v>
      </c>
      <c r="CR1" s="10" t="s">
        <v>359</v>
      </c>
      <c r="CS1" s="10" t="s">
        <v>360</v>
      </c>
      <c r="CT1" s="10" t="s">
        <v>361</v>
      </c>
      <c r="CU1" s="10" t="s">
        <v>362</v>
      </c>
      <c r="CV1" s="10" t="s">
        <v>363</v>
      </c>
      <c r="CW1" s="10" t="s">
        <v>364</v>
      </c>
      <c r="CX1" s="10" t="s">
        <v>365</v>
      </c>
      <c r="CY1" s="10" t="s">
        <v>366</v>
      </c>
      <c r="CZ1" s="10" t="s">
        <v>367</v>
      </c>
      <c r="DA1" s="10" t="s">
        <v>368</v>
      </c>
      <c r="DB1" s="10" t="s">
        <v>369</v>
      </c>
      <c r="DC1" s="10" t="s">
        <v>370</v>
      </c>
      <c r="DD1" s="10" t="s">
        <v>371</v>
      </c>
      <c r="DE1" s="10" t="s">
        <v>372</v>
      </c>
      <c r="DF1" s="10" t="s">
        <v>373</v>
      </c>
      <c r="DG1" s="10" t="s">
        <v>374</v>
      </c>
      <c r="DH1" s="10" t="s">
        <v>375</v>
      </c>
      <c r="DI1" s="10" t="s">
        <v>376</v>
      </c>
      <c r="DJ1" s="10" t="s">
        <v>377</v>
      </c>
      <c r="DK1" s="10" t="s">
        <v>378</v>
      </c>
      <c r="DL1" s="10" t="s">
        <v>379</v>
      </c>
      <c r="DM1" s="10" t="s">
        <v>380</v>
      </c>
      <c r="DN1" s="10" t="s">
        <v>381</v>
      </c>
      <c r="DO1" s="10" t="s">
        <v>382</v>
      </c>
      <c r="DP1" s="10" t="s">
        <v>383</v>
      </c>
      <c r="DQ1" s="10" t="s">
        <v>384</v>
      </c>
      <c r="DR1" s="10" t="s">
        <v>385</v>
      </c>
      <c r="DS1" s="10" t="s">
        <v>386</v>
      </c>
      <c r="DT1" s="10" t="s">
        <v>387</v>
      </c>
      <c r="DU1" s="10" t="s">
        <v>388</v>
      </c>
      <c r="DV1" s="10" t="s">
        <v>389</v>
      </c>
      <c r="DW1" s="10" t="s">
        <v>390</v>
      </c>
      <c r="DX1" s="10" t="s">
        <v>391</v>
      </c>
      <c r="DY1" s="10" t="s">
        <v>392</v>
      </c>
      <c r="DZ1" s="10" t="s">
        <v>393</v>
      </c>
      <c r="EA1" s="10" t="s">
        <v>394</v>
      </c>
      <c r="EB1" s="10" t="s">
        <v>395</v>
      </c>
      <c r="EC1" s="10" t="s">
        <v>396</v>
      </c>
      <c r="ED1" s="10" t="s">
        <v>397</v>
      </c>
      <c r="EE1" s="10" t="s">
        <v>398</v>
      </c>
      <c r="EF1" s="10" t="s">
        <v>399</v>
      </c>
      <c r="EG1" s="10" t="s">
        <v>400</v>
      </c>
      <c r="EH1" s="10" t="s">
        <v>401</v>
      </c>
      <c r="EI1" s="10" t="s">
        <v>402</v>
      </c>
      <c r="EJ1" s="10" t="s">
        <v>403</v>
      </c>
      <c r="EK1" s="10" t="s">
        <v>404</v>
      </c>
      <c r="EL1" s="10" t="s">
        <v>405</v>
      </c>
      <c r="EM1" s="10" t="s">
        <v>406</v>
      </c>
      <c r="EN1" s="10" t="s">
        <v>407</v>
      </c>
      <c r="EO1" s="10" t="s">
        <v>408</v>
      </c>
      <c r="EP1" s="10" t="s">
        <v>409</v>
      </c>
      <c r="EQ1" s="10" t="s">
        <v>410</v>
      </c>
      <c r="ER1" s="10" t="s">
        <v>411</v>
      </c>
      <c r="ES1" s="10" t="s">
        <v>412</v>
      </c>
      <c r="ET1" s="10" t="s">
        <v>413</v>
      </c>
      <c r="EU1" s="10" t="s">
        <v>414</v>
      </c>
      <c r="EV1" s="10" t="s">
        <v>415</v>
      </c>
      <c r="EW1" s="10" t="s">
        <v>416</v>
      </c>
      <c r="EX1" s="10" t="s">
        <v>417</v>
      </c>
      <c r="EY1" s="10" t="s">
        <v>418</v>
      </c>
      <c r="EZ1" s="10" t="s">
        <v>419</v>
      </c>
      <c r="FA1" s="10" t="s">
        <v>420</v>
      </c>
      <c r="FB1" s="10" t="s">
        <v>421</v>
      </c>
      <c r="FC1" s="10" t="s">
        <v>422</v>
      </c>
      <c r="FD1" s="10" t="s">
        <v>423</v>
      </c>
      <c r="FE1" s="10" t="s">
        <v>424</v>
      </c>
      <c r="FF1" s="10" t="s">
        <v>425</v>
      </c>
      <c r="FG1" s="10" t="s">
        <v>426</v>
      </c>
      <c r="FH1" s="10" t="s">
        <v>427</v>
      </c>
      <c r="FI1" s="10" t="s">
        <v>428</v>
      </c>
      <c r="FJ1" s="10" t="s">
        <v>429</v>
      </c>
      <c r="FK1" s="10" t="s">
        <v>430</v>
      </c>
      <c r="FL1" s="10" t="s">
        <v>431</v>
      </c>
      <c r="FM1" s="10" t="s">
        <v>432</v>
      </c>
      <c r="FN1" s="10" t="s">
        <v>433</v>
      </c>
      <c r="FO1" s="10" t="s">
        <v>434</v>
      </c>
      <c r="FP1" s="10" t="s">
        <v>435</v>
      </c>
      <c r="FQ1" s="10" t="s">
        <v>436</v>
      </c>
      <c r="FR1" s="10" t="s">
        <v>437</v>
      </c>
      <c r="FS1" s="10" t="s">
        <v>438</v>
      </c>
      <c r="FT1" s="10" t="s">
        <v>439</v>
      </c>
      <c r="FU1" s="10" t="s">
        <v>440</v>
      </c>
      <c r="FV1" s="10" t="s">
        <v>441</v>
      </c>
      <c r="FW1" s="10" t="s">
        <v>442</v>
      </c>
      <c r="FX1" s="10" t="s">
        <v>443</v>
      </c>
      <c r="FY1" s="10" t="s">
        <v>444</v>
      </c>
      <c r="FZ1" s="10" t="s">
        <v>445</v>
      </c>
      <c r="GA1" s="10" t="s">
        <v>446</v>
      </c>
      <c r="GB1" s="10" t="s">
        <v>447</v>
      </c>
      <c r="GC1" s="10" t="s">
        <v>448</v>
      </c>
      <c r="GD1" s="10" t="s">
        <v>449</v>
      </c>
      <c r="GE1" s="10" t="s">
        <v>450</v>
      </c>
      <c r="GF1" s="10" t="s">
        <v>451</v>
      </c>
      <c r="GG1" s="10" t="s">
        <v>452</v>
      </c>
      <c r="GH1" s="10" t="s">
        <v>453</v>
      </c>
      <c r="GI1" s="10" t="s">
        <v>454</v>
      </c>
      <c r="GJ1" s="10" t="s">
        <v>455</v>
      </c>
      <c r="GK1" s="10" t="s">
        <v>456</v>
      </c>
      <c r="GL1" s="10" t="s">
        <v>457</v>
      </c>
      <c r="GM1" s="10" t="s">
        <v>458</v>
      </c>
      <c r="GN1" s="10" t="s">
        <v>459</v>
      </c>
      <c r="GO1" s="10" t="s">
        <v>460</v>
      </c>
      <c r="GP1" s="10" t="s">
        <v>461</v>
      </c>
      <c r="GQ1" s="10" t="s">
        <v>462</v>
      </c>
      <c r="GR1" s="10" t="s">
        <v>463</v>
      </c>
      <c r="GS1" s="10" t="s">
        <v>464</v>
      </c>
      <c r="GT1" s="10" t="s">
        <v>465</v>
      </c>
      <c r="GU1" s="10" t="s">
        <v>466</v>
      </c>
      <c r="GV1" s="10" t="s">
        <v>467</v>
      </c>
      <c r="GW1" s="10" t="s">
        <v>468</v>
      </c>
      <c r="GX1" s="10" t="s">
        <v>469</v>
      </c>
      <c r="GY1" s="10" t="s">
        <v>470</v>
      </c>
      <c r="GZ1" s="10" t="s">
        <v>471</v>
      </c>
      <c r="HA1" s="10" t="s">
        <v>472</v>
      </c>
      <c r="HB1" s="10" t="s">
        <v>473</v>
      </c>
      <c r="HC1" s="10" t="s">
        <v>474</v>
      </c>
      <c r="HD1" s="10" t="s">
        <v>476</v>
      </c>
      <c r="HE1" s="10" t="s">
        <v>477</v>
      </c>
      <c r="HF1" s="10" t="s">
        <v>478</v>
      </c>
    </row>
    <row r="2" spans="1:214" x14ac:dyDescent="0.2">
      <c r="A2" s="10" t="s">
        <v>1096</v>
      </c>
      <c r="B2" s="10">
        <v>32</v>
      </c>
      <c r="C2" s="10" t="s">
        <v>782</v>
      </c>
      <c r="D2" s="10" t="str">
        <f>VLOOKUP(Tabulka_Dotaz_z_MySQLDivadla_1[[#This Row],[Kraj]],Tabulka_Dotaz_z_SQL3[],3,TRUE)</f>
        <v>Hlavní město Praha</v>
      </c>
      <c r="E2" s="10" t="str">
        <f>VLOOKUP(Tabulka_Dotaz_z_MySQLDivadla_1[[#This Row],[StatID]],Tabulka_Dotaz_z_SqlDivadla[#All],7,FALSE)</f>
        <v>01</v>
      </c>
      <c r="F2" s="10" t="str">
        <f>VLOOKUP(Tabulka_Dotaz_z_MySQLDivadla_1[[#This Row],[kodZriz]],Tabulka_Dotaz_z_SQL[],8,TRUE)</f>
        <v>stati</v>
      </c>
      <c r="G2" s="10">
        <v>3</v>
      </c>
      <c r="H2" s="10">
        <v>0</v>
      </c>
      <c r="I2" s="10" t="s">
        <v>176</v>
      </c>
      <c r="J2" s="10">
        <v>995</v>
      </c>
      <c r="K2" s="10" t="s">
        <v>177</v>
      </c>
      <c r="L2" s="10">
        <v>695</v>
      </c>
      <c r="M2" s="10" t="s">
        <v>178</v>
      </c>
      <c r="N2" s="10">
        <v>80</v>
      </c>
      <c r="O2" s="10" t="s">
        <v>163</v>
      </c>
      <c r="P2" s="10">
        <v>0</v>
      </c>
      <c r="Q2" s="10">
        <v>3</v>
      </c>
      <c r="R2" s="10">
        <v>1</v>
      </c>
      <c r="S2" s="10">
        <v>1</v>
      </c>
      <c r="T2" s="10">
        <v>0</v>
      </c>
      <c r="U2" s="10">
        <v>0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0" t="str">
        <f>IF(Tabulka_Dotaz_z_MySQLDivadla_1[[#This Row],[f0115_1]]=1,"ANO","NE")</f>
        <v>NE</v>
      </c>
      <c r="AB2" s="10">
        <v>237736</v>
      </c>
      <c r="AC2" s="10">
        <v>0</v>
      </c>
      <c r="AD2" s="10">
        <v>236072</v>
      </c>
      <c r="AE2" s="10">
        <v>3279</v>
      </c>
      <c r="AF2" s="10">
        <v>176065</v>
      </c>
      <c r="AG2" s="10">
        <v>174401</v>
      </c>
      <c r="AH2" s="10">
        <v>2769</v>
      </c>
      <c r="AI2" s="10">
        <v>0</v>
      </c>
      <c r="AJ2" s="10">
        <v>0</v>
      </c>
      <c r="AK2" s="10">
        <v>0</v>
      </c>
      <c r="AL2" s="10">
        <v>176182</v>
      </c>
      <c r="AM2" s="10">
        <v>0</v>
      </c>
      <c r="AN2" s="10">
        <v>169762</v>
      </c>
      <c r="AO2" s="10">
        <v>1500</v>
      </c>
      <c r="AP2" s="10">
        <v>139419</v>
      </c>
      <c r="AQ2" s="10">
        <v>133489</v>
      </c>
      <c r="AR2" s="10">
        <v>1500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80665</v>
      </c>
      <c r="BQ2" s="10">
        <v>0</v>
      </c>
      <c r="BR2" s="10">
        <v>80385</v>
      </c>
      <c r="BS2" s="10">
        <v>8545</v>
      </c>
      <c r="BT2" s="10">
        <v>71312</v>
      </c>
      <c r="BU2" s="10">
        <v>71032</v>
      </c>
      <c r="BV2" s="10">
        <v>8430</v>
      </c>
      <c r="BW2" s="10">
        <v>0</v>
      </c>
      <c r="BX2" s="10">
        <v>0</v>
      </c>
      <c r="BY2" s="10">
        <v>0</v>
      </c>
      <c r="BZ2" s="10">
        <v>0</v>
      </c>
      <c r="CA2" s="10">
        <v>0</v>
      </c>
      <c r="CB2" s="10">
        <v>0</v>
      </c>
      <c r="CC2" s="10">
        <v>0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  <c r="CM2" s="10">
        <v>0</v>
      </c>
      <c r="CN2" s="10">
        <v>0</v>
      </c>
      <c r="CO2" s="10">
        <v>0</v>
      </c>
      <c r="CP2" s="10">
        <v>0</v>
      </c>
      <c r="CQ2" s="10">
        <v>0</v>
      </c>
      <c r="CR2" s="10">
        <v>0</v>
      </c>
      <c r="CS2" s="10">
        <v>0</v>
      </c>
      <c r="CT2" s="10">
        <v>0</v>
      </c>
      <c r="CU2" s="10">
        <v>0</v>
      </c>
      <c r="CV2" s="10">
        <v>0</v>
      </c>
      <c r="CW2" s="10">
        <v>0</v>
      </c>
      <c r="CX2" s="10">
        <v>0</v>
      </c>
      <c r="CY2" s="10">
        <v>0</v>
      </c>
      <c r="CZ2" s="10">
        <v>0</v>
      </c>
      <c r="DA2" s="10">
        <v>0</v>
      </c>
      <c r="DB2" s="10">
        <v>0</v>
      </c>
      <c r="DC2" s="10">
        <v>0</v>
      </c>
      <c r="DD2" s="10">
        <v>0</v>
      </c>
      <c r="DE2" s="10">
        <v>0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3788</v>
      </c>
      <c r="DP2" s="10">
        <v>0</v>
      </c>
      <c r="DQ2" s="10">
        <v>0</v>
      </c>
      <c r="DR2" s="10">
        <v>0</v>
      </c>
      <c r="DS2" s="10">
        <v>0</v>
      </c>
      <c r="DT2" s="10">
        <v>0</v>
      </c>
      <c r="DU2" s="10">
        <v>22503</v>
      </c>
      <c r="DV2" s="10">
        <v>4975</v>
      </c>
      <c r="DW2" s="10">
        <v>17016</v>
      </c>
      <c r="DX2" s="10">
        <v>494583</v>
      </c>
      <c r="DY2" s="10">
        <v>3788</v>
      </c>
      <c r="DZ2" s="10">
        <v>486219</v>
      </c>
      <c r="EA2" s="10">
        <v>13324</v>
      </c>
      <c r="EB2" s="10">
        <v>386796</v>
      </c>
      <c r="EC2" s="10">
        <v>378922</v>
      </c>
      <c r="ED2" s="10">
        <v>12699</v>
      </c>
      <c r="EE2" s="10">
        <v>22503</v>
      </c>
      <c r="EF2" s="10">
        <v>4975</v>
      </c>
      <c r="EG2" s="10">
        <v>17016</v>
      </c>
      <c r="EH2" s="10">
        <v>15670</v>
      </c>
      <c r="EI2" s="10">
        <v>0</v>
      </c>
      <c r="EJ2" s="10">
        <v>15670</v>
      </c>
      <c r="EK2" s="10">
        <v>0</v>
      </c>
      <c r="EL2" s="10">
        <v>14032</v>
      </c>
      <c r="EM2" s="10">
        <v>14032</v>
      </c>
      <c r="EN2" s="10">
        <v>0</v>
      </c>
      <c r="EO2" s="10">
        <v>0</v>
      </c>
      <c r="EP2" s="10">
        <v>0</v>
      </c>
      <c r="EQ2" s="10">
        <v>0</v>
      </c>
      <c r="ER2" s="10">
        <v>163008</v>
      </c>
      <c r="ES2" s="10">
        <v>124583</v>
      </c>
      <c r="ET2" s="10">
        <v>0</v>
      </c>
      <c r="EU2" s="10">
        <v>0</v>
      </c>
      <c r="EV2" s="10">
        <v>503301</v>
      </c>
      <c r="EW2" s="10">
        <v>0</v>
      </c>
      <c r="EX2" s="10">
        <v>0</v>
      </c>
      <c r="EY2" s="10">
        <v>0</v>
      </c>
      <c r="EZ2" s="10">
        <v>0</v>
      </c>
      <c r="FA2" s="10">
        <v>0</v>
      </c>
      <c r="FB2" s="10">
        <v>25620</v>
      </c>
      <c r="FC2" s="10">
        <v>61065</v>
      </c>
      <c r="FD2" s="10">
        <v>752994</v>
      </c>
      <c r="FE2" s="10">
        <v>17108</v>
      </c>
      <c r="FF2" s="10">
        <v>0</v>
      </c>
      <c r="FG2" s="10">
        <v>0</v>
      </c>
      <c r="FH2" s="10">
        <v>0</v>
      </c>
      <c r="FI2" s="10">
        <v>0</v>
      </c>
      <c r="FJ2" s="10">
        <v>0</v>
      </c>
      <c r="FK2" s="10">
        <v>17108</v>
      </c>
      <c r="FL2" s="10">
        <v>243694</v>
      </c>
      <c r="FM2" s="10">
        <v>3909</v>
      </c>
      <c r="FN2" s="10">
        <v>412925</v>
      </c>
      <c r="FO2" s="10">
        <v>297213</v>
      </c>
      <c r="FP2" s="10">
        <v>6570</v>
      </c>
      <c r="FQ2" s="10">
        <v>101084</v>
      </c>
      <c r="FR2" s="10">
        <v>8058</v>
      </c>
      <c r="FS2" s="10">
        <v>8231</v>
      </c>
      <c r="FT2" s="10">
        <v>911</v>
      </c>
      <c r="FU2" s="10">
        <v>0</v>
      </c>
      <c r="FV2" s="10">
        <v>69543</v>
      </c>
      <c r="FW2" s="10">
        <v>17640</v>
      </c>
      <c r="FX2" s="10">
        <v>752944</v>
      </c>
      <c r="FY2" s="10">
        <v>96883</v>
      </c>
      <c r="FZ2" s="10">
        <v>95242</v>
      </c>
      <c r="GA2" s="10">
        <v>1641</v>
      </c>
      <c r="GB2" s="10">
        <v>1400</v>
      </c>
      <c r="GC2" s="10">
        <v>30</v>
      </c>
      <c r="GD2" s="10">
        <v>900</v>
      </c>
      <c r="GE2" s="10">
        <v>30</v>
      </c>
      <c r="GF2" s="10">
        <v>1400</v>
      </c>
      <c r="GG2" s="10">
        <v>50</v>
      </c>
      <c r="GH2" s="10">
        <v>0</v>
      </c>
      <c r="GI2" s="14">
        <v>0</v>
      </c>
      <c r="GJ2" s="14">
        <v>0</v>
      </c>
      <c r="GK2" s="14">
        <v>0</v>
      </c>
      <c r="GL2" s="14">
        <v>1000</v>
      </c>
      <c r="GM2" s="14">
        <v>30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10</v>
      </c>
      <c r="GZ2" s="14">
        <v>1</v>
      </c>
      <c r="HA2" s="14">
        <v>0</v>
      </c>
      <c r="HB2" s="11">
        <v>1</v>
      </c>
      <c r="HC2" s="11">
        <v>0</v>
      </c>
      <c r="HD2" s="15">
        <v>1</v>
      </c>
      <c r="HE2" s="15">
        <v>1</v>
      </c>
      <c r="HF2" s="16">
        <v>40302.442824074074</v>
      </c>
    </row>
    <row r="3" spans="1:214" x14ac:dyDescent="0.2">
      <c r="A3" s="10" t="s">
        <v>1084</v>
      </c>
      <c r="B3" s="10">
        <v>19</v>
      </c>
      <c r="C3" s="10" t="s">
        <v>782</v>
      </c>
      <c r="D3" s="10" t="str">
        <f>VLOOKUP(Tabulka_Dotaz_z_MySQLDivadla_1[[#This Row],[Kraj]],Tabulka_Dotaz_z_SQL3[],3,TRUE)</f>
        <v>Hlavní město Praha</v>
      </c>
      <c r="E3" s="10" t="str">
        <f>VLOOKUP(Tabulka_Dotaz_z_MySQLDivadla_1[[#This Row],[StatID]],Tabulka_Dotaz_z_SqlDivadla[#All],7,FALSE)</f>
        <v>01</v>
      </c>
      <c r="F3" s="10" t="str">
        <f>VLOOKUP(Tabulka_Dotaz_z_MySQLDivadla_1[[#This Row],[kodZriz]],Tabulka_Dotaz_z_SQL[],8,TRUE)</f>
        <v>stati</v>
      </c>
      <c r="G3" s="10">
        <v>1</v>
      </c>
      <c r="H3" s="10">
        <v>0</v>
      </c>
      <c r="I3" s="10" t="s">
        <v>164</v>
      </c>
      <c r="J3" s="10">
        <v>1074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2</v>
      </c>
      <c r="R3" s="10">
        <v>0</v>
      </c>
      <c r="S3" s="10">
        <v>1</v>
      </c>
      <c r="T3" s="10">
        <v>0</v>
      </c>
      <c r="U3" s="10">
        <v>0</v>
      </c>
      <c r="V3" s="10">
        <v>1</v>
      </c>
      <c r="W3" s="10">
        <v>0</v>
      </c>
      <c r="X3" s="10">
        <v>0</v>
      </c>
      <c r="Y3" s="10">
        <v>0</v>
      </c>
      <c r="Z3" s="10">
        <v>1</v>
      </c>
      <c r="AA3" s="10" t="str">
        <f>IF(Tabulka_Dotaz_z_MySQLDivadla_1[[#This Row],[f0115_1]]=1,"ANO","NE")</f>
        <v>ANO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176997</v>
      </c>
      <c r="AM3" s="10">
        <v>0</v>
      </c>
      <c r="AN3" s="10">
        <v>175929</v>
      </c>
      <c r="AO3" s="10">
        <v>58458</v>
      </c>
      <c r="AP3" s="10">
        <v>126747</v>
      </c>
      <c r="AQ3" s="10">
        <v>125679</v>
      </c>
      <c r="AR3" s="10">
        <v>58022</v>
      </c>
      <c r="AS3" s="10">
        <v>0</v>
      </c>
      <c r="AT3" s="10">
        <v>0</v>
      </c>
      <c r="AU3" s="10">
        <v>0</v>
      </c>
      <c r="AV3" s="10">
        <v>15642</v>
      </c>
      <c r="AW3" s="10">
        <v>0</v>
      </c>
      <c r="AX3" s="10">
        <v>14574</v>
      </c>
      <c r="AY3" s="10">
        <v>0</v>
      </c>
      <c r="AZ3" s="10">
        <v>10416</v>
      </c>
      <c r="BA3" s="10">
        <v>9348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48219</v>
      </c>
      <c r="BQ3" s="10">
        <v>0</v>
      </c>
      <c r="BR3" s="10">
        <v>46845</v>
      </c>
      <c r="BS3" s="10">
        <v>4562</v>
      </c>
      <c r="BT3" s="10">
        <v>36613</v>
      </c>
      <c r="BU3" s="10">
        <v>35239</v>
      </c>
      <c r="BV3" s="10">
        <v>4028</v>
      </c>
      <c r="BW3" s="10">
        <v>1041</v>
      </c>
      <c r="BX3" s="10">
        <v>0</v>
      </c>
      <c r="BY3" s="10">
        <v>848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0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0</v>
      </c>
      <c r="DD3" s="10">
        <v>0</v>
      </c>
      <c r="DE3" s="10">
        <v>0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2582</v>
      </c>
      <c r="DO3" s="10">
        <v>2684</v>
      </c>
      <c r="DP3" s="10">
        <v>2082</v>
      </c>
      <c r="DQ3" s="10">
        <v>300</v>
      </c>
      <c r="DR3" s="10">
        <v>1920</v>
      </c>
      <c r="DS3" s="10">
        <v>1520</v>
      </c>
      <c r="DT3" s="10">
        <v>300</v>
      </c>
      <c r="DU3" s="10">
        <v>4164</v>
      </c>
      <c r="DV3" s="10">
        <v>3123</v>
      </c>
      <c r="DW3" s="10">
        <v>3626</v>
      </c>
      <c r="DX3" s="10">
        <v>243440</v>
      </c>
      <c r="DY3" s="10">
        <v>2684</v>
      </c>
      <c r="DZ3" s="10">
        <v>239430</v>
      </c>
      <c r="EA3" s="10">
        <v>63320</v>
      </c>
      <c r="EB3" s="10">
        <v>175696</v>
      </c>
      <c r="EC3" s="10">
        <v>171786</v>
      </c>
      <c r="ED3" s="10">
        <v>62350</v>
      </c>
      <c r="EE3" s="10">
        <v>5205</v>
      </c>
      <c r="EF3" s="10">
        <v>3123</v>
      </c>
      <c r="EG3" s="10">
        <v>4474</v>
      </c>
      <c r="EH3" s="10">
        <v>10410</v>
      </c>
      <c r="EI3" s="10">
        <v>0</v>
      </c>
      <c r="EJ3" s="10">
        <v>10410</v>
      </c>
      <c r="EK3" s="10">
        <v>0</v>
      </c>
      <c r="EL3" s="10">
        <v>8035</v>
      </c>
      <c r="EM3" s="10">
        <v>8035</v>
      </c>
      <c r="EN3" s="10">
        <v>0</v>
      </c>
      <c r="EO3" s="10">
        <v>1041</v>
      </c>
      <c r="EP3" s="10">
        <v>0</v>
      </c>
      <c r="EQ3" s="10">
        <v>848</v>
      </c>
      <c r="ER3" s="10">
        <v>102295</v>
      </c>
      <c r="ES3" s="10">
        <v>78738</v>
      </c>
      <c r="ET3" s="10">
        <v>1020</v>
      </c>
      <c r="EU3" s="10">
        <v>22537</v>
      </c>
      <c r="EV3" s="10">
        <v>147725</v>
      </c>
      <c r="EW3" s="10">
        <v>0</v>
      </c>
      <c r="EX3" s="10">
        <v>400</v>
      </c>
      <c r="EY3" s="10">
        <v>0</v>
      </c>
      <c r="EZ3" s="10">
        <v>0</v>
      </c>
      <c r="FA3" s="10">
        <v>0</v>
      </c>
      <c r="FB3" s="10">
        <v>205</v>
      </c>
      <c r="FC3" s="10">
        <v>24663</v>
      </c>
      <c r="FD3" s="10">
        <v>275288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0</v>
      </c>
      <c r="FK3" s="10">
        <v>0</v>
      </c>
      <c r="FL3" s="10">
        <v>87073</v>
      </c>
      <c r="FM3" s="10">
        <v>1981</v>
      </c>
      <c r="FN3" s="10">
        <v>133366</v>
      </c>
      <c r="FO3" s="10">
        <v>96974</v>
      </c>
      <c r="FP3" s="10">
        <v>1434</v>
      </c>
      <c r="FQ3" s="10">
        <v>32489</v>
      </c>
      <c r="FR3" s="10">
        <v>2469</v>
      </c>
      <c r="FS3" s="10">
        <v>26914</v>
      </c>
      <c r="FT3" s="10">
        <v>578</v>
      </c>
      <c r="FU3" s="10">
        <v>16</v>
      </c>
      <c r="FV3" s="10">
        <v>16719</v>
      </c>
      <c r="FW3" s="10">
        <v>8822</v>
      </c>
      <c r="FX3" s="10">
        <v>273488</v>
      </c>
      <c r="FY3" s="10">
        <v>4398</v>
      </c>
      <c r="FZ3" s="10">
        <v>4398</v>
      </c>
      <c r="GA3" s="10">
        <v>0</v>
      </c>
      <c r="GB3" s="10">
        <v>1150</v>
      </c>
      <c r="GC3" s="10">
        <v>100</v>
      </c>
      <c r="GD3" s="10">
        <v>0</v>
      </c>
      <c r="GE3" s="10">
        <v>0</v>
      </c>
      <c r="GF3" s="10">
        <v>0</v>
      </c>
      <c r="GG3" s="10">
        <v>0</v>
      </c>
      <c r="GH3" s="10">
        <v>1150</v>
      </c>
      <c r="GI3" s="14">
        <v>100</v>
      </c>
      <c r="GJ3" s="14">
        <v>0</v>
      </c>
      <c r="GK3" s="14">
        <v>0</v>
      </c>
      <c r="GL3" s="14">
        <v>800</v>
      </c>
      <c r="GM3" s="14">
        <v>100</v>
      </c>
      <c r="GN3" s="14">
        <v>0</v>
      </c>
      <c r="GO3" s="14">
        <v>0</v>
      </c>
      <c r="GP3" s="14">
        <v>0</v>
      </c>
      <c r="GQ3" s="14">
        <v>0</v>
      </c>
      <c r="GR3" s="14">
        <v>0</v>
      </c>
      <c r="GS3" s="14">
        <v>0</v>
      </c>
      <c r="GT3" s="14">
        <v>0</v>
      </c>
      <c r="GU3" s="14">
        <v>0</v>
      </c>
      <c r="GV3" s="14">
        <v>600</v>
      </c>
      <c r="GW3" s="14">
        <v>100</v>
      </c>
      <c r="GX3" s="14">
        <v>0</v>
      </c>
      <c r="GY3" s="14">
        <v>50</v>
      </c>
      <c r="GZ3" s="14">
        <v>0</v>
      </c>
      <c r="HA3" s="14">
        <v>5</v>
      </c>
      <c r="HB3" s="11">
        <v>0</v>
      </c>
      <c r="HC3" s="11">
        <v>20</v>
      </c>
      <c r="HD3" s="15">
        <v>1</v>
      </c>
      <c r="HE3" s="15">
        <v>1</v>
      </c>
      <c r="HF3" s="16">
        <v>40217.512743055559</v>
      </c>
    </row>
    <row r="4" spans="1:214" x14ac:dyDescent="0.2">
      <c r="A4" s="10" t="s">
        <v>1225</v>
      </c>
      <c r="B4" s="10">
        <v>167</v>
      </c>
      <c r="C4" s="10" t="s">
        <v>782</v>
      </c>
      <c r="D4" s="10" t="str">
        <f>VLOOKUP(Tabulka_Dotaz_z_MySQLDivadla_1[[#This Row],[Kraj]],Tabulka_Dotaz_z_SQL3[],3,TRUE)</f>
        <v>Hlavní město Praha</v>
      </c>
      <c r="E4" s="10" t="str">
        <f>VLOOKUP(Tabulka_Dotaz_z_MySQLDivadla_1[[#This Row],[StatID]],Tabulka_Dotaz_z_SqlDivadla[#All],7,FALSE)</f>
        <v>01</v>
      </c>
      <c r="F4" s="10" t="str">
        <f>VLOOKUP(Tabulka_Dotaz_z_MySQLDivadla_1[[#This Row],[kodZriz]],Tabulka_Dotaz_z_SQL[],8,TRUE)</f>
        <v>stati</v>
      </c>
      <c r="G4" s="10">
        <v>1</v>
      </c>
      <c r="H4" s="10">
        <v>0</v>
      </c>
      <c r="I4" s="10" t="s">
        <v>266</v>
      </c>
      <c r="J4" s="10">
        <v>393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1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0">
        <v>0</v>
      </c>
      <c r="X4" s="10">
        <v>0</v>
      </c>
      <c r="Y4" s="10">
        <v>0</v>
      </c>
      <c r="Z4" s="10">
        <v>1</v>
      </c>
      <c r="AA4" s="10" t="str">
        <f>IF(Tabulka_Dotaz_z_MySQLDivadla_1[[#This Row],[f0115_1]]=1,"ANO","NE")</f>
        <v>ANO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3144</v>
      </c>
      <c r="AJ4" s="10">
        <v>0</v>
      </c>
      <c r="AK4" s="10">
        <v>2368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393</v>
      </c>
      <c r="BN4" s="10">
        <v>0</v>
      </c>
      <c r="BO4" s="10">
        <v>156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7074</v>
      </c>
      <c r="CH4" s="10">
        <v>0</v>
      </c>
      <c r="CI4" s="10">
        <v>5929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10">
        <v>0</v>
      </c>
      <c r="CX4" s="10">
        <v>0</v>
      </c>
      <c r="CY4" s="10">
        <v>0</v>
      </c>
      <c r="CZ4" s="10">
        <v>0</v>
      </c>
      <c r="DA4" s="10">
        <v>0</v>
      </c>
      <c r="DB4" s="10">
        <v>0</v>
      </c>
      <c r="DC4" s="10">
        <v>0</v>
      </c>
      <c r="DD4" s="10">
        <v>86853</v>
      </c>
      <c r="DE4" s="10">
        <v>0</v>
      </c>
      <c r="DF4" s="10">
        <v>86853</v>
      </c>
      <c r="DG4" s="10">
        <v>0</v>
      </c>
      <c r="DH4" s="10">
        <v>44017</v>
      </c>
      <c r="DI4" s="10">
        <v>44017</v>
      </c>
      <c r="DJ4" s="10">
        <v>0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0</v>
      </c>
      <c r="DU4" s="10">
        <v>393</v>
      </c>
      <c r="DV4" s="10">
        <v>0</v>
      </c>
      <c r="DW4" s="10">
        <v>393</v>
      </c>
      <c r="DX4" s="10">
        <v>86853</v>
      </c>
      <c r="DY4" s="10">
        <v>0</v>
      </c>
      <c r="DZ4" s="10">
        <v>86853</v>
      </c>
      <c r="EA4" s="10">
        <v>0</v>
      </c>
      <c r="EB4" s="10">
        <v>44017</v>
      </c>
      <c r="EC4" s="10">
        <v>44017</v>
      </c>
      <c r="ED4" s="10">
        <v>0</v>
      </c>
      <c r="EE4" s="10">
        <v>11004</v>
      </c>
      <c r="EF4" s="10">
        <v>0</v>
      </c>
      <c r="EG4" s="10">
        <v>8846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7467</v>
      </c>
      <c r="EP4" s="10">
        <v>0</v>
      </c>
      <c r="EQ4" s="10">
        <v>5486</v>
      </c>
      <c r="ER4" s="10">
        <v>22567</v>
      </c>
      <c r="ES4" s="10">
        <v>21164</v>
      </c>
      <c r="ET4" s="10">
        <v>0</v>
      </c>
      <c r="EU4" s="10">
        <v>0</v>
      </c>
      <c r="EV4" s="10">
        <v>18281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1075</v>
      </c>
      <c r="FC4" s="10">
        <v>2769</v>
      </c>
      <c r="FD4" s="10">
        <v>44692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24111</v>
      </c>
      <c r="FM4" s="10">
        <v>6592</v>
      </c>
      <c r="FN4" s="10">
        <v>25671</v>
      </c>
      <c r="FO4" s="10">
        <v>17843</v>
      </c>
      <c r="FP4" s="10">
        <v>914</v>
      </c>
      <c r="FQ4" s="10">
        <v>6114</v>
      </c>
      <c r="FR4" s="10">
        <v>800</v>
      </c>
      <c r="FS4" s="10">
        <v>0</v>
      </c>
      <c r="FT4" s="10">
        <v>5</v>
      </c>
      <c r="FU4" s="10">
        <v>279</v>
      </c>
      <c r="FV4" s="10">
        <v>0</v>
      </c>
      <c r="FW4" s="10">
        <v>614</v>
      </c>
      <c r="FX4" s="10">
        <v>50680</v>
      </c>
      <c r="FY4" s="10">
        <v>0</v>
      </c>
      <c r="FZ4" s="10">
        <v>0</v>
      </c>
      <c r="GA4" s="10">
        <v>0</v>
      </c>
      <c r="GB4" s="10">
        <v>680</v>
      </c>
      <c r="GC4" s="10">
        <v>100</v>
      </c>
      <c r="GD4" s="10">
        <v>680</v>
      </c>
      <c r="GE4" s="10">
        <v>100</v>
      </c>
      <c r="GF4" s="10">
        <v>0</v>
      </c>
      <c r="GG4" s="10">
        <v>0</v>
      </c>
      <c r="GH4" s="10">
        <v>0</v>
      </c>
      <c r="GI4" s="14">
        <v>0</v>
      </c>
      <c r="GJ4" s="14">
        <v>680</v>
      </c>
      <c r="GK4" s="14">
        <v>100</v>
      </c>
      <c r="GL4" s="14">
        <v>0</v>
      </c>
      <c r="GM4" s="14">
        <v>0</v>
      </c>
      <c r="GN4" s="14">
        <v>680</v>
      </c>
      <c r="GO4" s="14">
        <v>100</v>
      </c>
      <c r="GP4" s="14">
        <v>0</v>
      </c>
      <c r="GQ4" s="14">
        <v>0</v>
      </c>
      <c r="GR4" s="14">
        <v>0</v>
      </c>
      <c r="GS4" s="14">
        <v>0</v>
      </c>
      <c r="GT4" s="14">
        <v>680</v>
      </c>
      <c r="GU4" s="14">
        <v>100</v>
      </c>
      <c r="GV4" s="14">
        <v>680</v>
      </c>
      <c r="GW4" s="14">
        <v>100</v>
      </c>
      <c r="GX4" s="14">
        <v>1</v>
      </c>
      <c r="GY4" s="14">
        <v>0</v>
      </c>
      <c r="GZ4" s="14">
        <v>0</v>
      </c>
      <c r="HA4" s="14">
        <v>20</v>
      </c>
      <c r="HB4" s="11">
        <v>1</v>
      </c>
      <c r="HC4" s="11">
        <v>0</v>
      </c>
      <c r="HD4" s="15">
        <v>1</v>
      </c>
      <c r="HE4" s="15">
        <v>1</v>
      </c>
      <c r="HF4" s="16">
        <v>40281.437037037038</v>
      </c>
    </row>
    <row r="5" spans="1:214" x14ac:dyDescent="0.2">
      <c r="A5" s="10" t="s">
        <v>1236</v>
      </c>
      <c r="B5" s="10">
        <v>178</v>
      </c>
      <c r="C5" s="10" t="s">
        <v>782</v>
      </c>
      <c r="D5" s="10" t="str">
        <f>VLOOKUP(Tabulka_Dotaz_z_MySQLDivadla_1[[#This Row],[Kraj]],Tabulka_Dotaz_z_SQL3[],3,TRUE)</f>
        <v>Hlavní město Praha</v>
      </c>
      <c r="E5" s="10" t="str">
        <f>VLOOKUP(Tabulka_Dotaz_z_MySQLDivadla_1[[#This Row],[StatID]],Tabulka_Dotaz_z_SqlDivadla[#All],7,FALSE)</f>
        <v>21</v>
      </c>
      <c r="F5" s="10" t="str">
        <f>VLOOKUP(Tabulka_Dotaz_z_MySQLDivadla_1[[#This Row],[kodZriz]],Tabulka_Dotaz_z_SQL[],8,TRUE)</f>
        <v>stati</v>
      </c>
      <c r="G5" s="10">
        <v>2</v>
      </c>
      <c r="H5" s="10">
        <v>0</v>
      </c>
      <c r="I5" s="10" t="s">
        <v>271</v>
      </c>
      <c r="J5" s="10">
        <v>175</v>
      </c>
      <c r="K5" s="10" t="s">
        <v>272</v>
      </c>
      <c r="L5" s="10">
        <v>55</v>
      </c>
      <c r="M5" s="10" t="s">
        <v>163</v>
      </c>
      <c r="N5" s="10">
        <v>0</v>
      </c>
      <c r="O5" s="10" t="s">
        <v>163</v>
      </c>
      <c r="P5" s="10">
        <v>0</v>
      </c>
      <c r="Q5" s="10">
        <v>1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 t="str">
        <f>IF(Tabulka_Dotaz_z_MySQLDivadla_1[[#This Row],[f0115_1]]=1,"ANO","NE")</f>
        <v>NE</v>
      </c>
      <c r="AB5" s="10">
        <v>38933</v>
      </c>
      <c r="AC5" s="10">
        <v>750</v>
      </c>
      <c r="AD5" s="10">
        <v>34007</v>
      </c>
      <c r="AE5" s="10">
        <v>492</v>
      </c>
      <c r="AF5" s="10">
        <v>31081</v>
      </c>
      <c r="AG5" s="10">
        <v>27897</v>
      </c>
      <c r="AH5" s="10">
        <v>357</v>
      </c>
      <c r="AI5" s="10">
        <v>5573</v>
      </c>
      <c r="AJ5" s="10">
        <v>875</v>
      </c>
      <c r="AK5" s="10">
        <v>4729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  <c r="CP5" s="10">
        <v>0</v>
      </c>
      <c r="CQ5" s="10">
        <v>0</v>
      </c>
      <c r="CR5" s="10">
        <v>0</v>
      </c>
      <c r="CS5" s="10">
        <v>0</v>
      </c>
      <c r="CT5" s="10">
        <v>200</v>
      </c>
      <c r="CU5" s="10">
        <v>0</v>
      </c>
      <c r="CV5" s="10">
        <v>200</v>
      </c>
      <c r="CW5" s="10">
        <v>0</v>
      </c>
      <c r="CX5" s="10">
        <v>200</v>
      </c>
      <c r="CY5" s="10">
        <v>200</v>
      </c>
      <c r="CZ5" s="10">
        <v>0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50</v>
      </c>
      <c r="DO5" s="10">
        <v>0</v>
      </c>
      <c r="DP5" s="10">
        <v>50</v>
      </c>
      <c r="DQ5" s="10">
        <v>0</v>
      </c>
      <c r="DR5" s="10">
        <v>50</v>
      </c>
      <c r="DS5" s="10">
        <v>50</v>
      </c>
      <c r="DT5" s="10">
        <v>0</v>
      </c>
      <c r="DU5" s="10">
        <v>114</v>
      </c>
      <c r="DV5" s="10">
        <v>0</v>
      </c>
      <c r="DW5" s="10">
        <v>114</v>
      </c>
      <c r="DX5" s="10">
        <v>39183</v>
      </c>
      <c r="DY5" s="10">
        <v>750</v>
      </c>
      <c r="DZ5" s="10">
        <v>34257</v>
      </c>
      <c r="EA5" s="10">
        <v>492</v>
      </c>
      <c r="EB5" s="10">
        <v>31331</v>
      </c>
      <c r="EC5" s="10">
        <v>28147</v>
      </c>
      <c r="ED5" s="10">
        <v>357</v>
      </c>
      <c r="EE5" s="10">
        <v>5687</v>
      </c>
      <c r="EF5" s="10">
        <v>875</v>
      </c>
      <c r="EG5" s="10">
        <v>4843</v>
      </c>
      <c r="EH5" s="10">
        <v>1261</v>
      </c>
      <c r="EI5" s="10">
        <v>0</v>
      </c>
      <c r="EJ5" s="10">
        <v>1261</v>
      </c>
      <c r="EK5" s="10">
        <v>0</v>
      </c>
      <c r="EL5" s="10">
        <v>1132</v>
      </c>
      <c r="EM5" s="10">
        <v>1132</v>
      </c>
      <c r="EN5" s="10">
        <v>0</v>
      </c>
      <c r="EO5" s="10">
        <v>0</v>
      </c>
      <c r="EP5" s="10">
        <v>0</v>
      </c>
      <c r="EQ5" s="10">
        <v>0</v>
      </c>
      <c r="ER5" s="10">
        <v>6427</v>
      </c>
      <c r="ES5" s="10">
        <v>4461</v>
      </c>
      <c r="ET5" s="10">
        <v>506</v>
      </c>
      <c r="EU5" s="10">
        <v>35</v>
      </c>
      <c r="EV5" s="10">
        <v>35</v>
      </c>
      <c r="EW5" s="10">
        <v>0</v>
      </c>
      <c r="EX5" s="10">
        <v>20569</v>
      </c>
      <c r="EY5" s="10">
        <v>0</v>
      </c>
      <c r="EZ5" s="10">
        <v>0</v>
      </c>
      <c r="FA5" s="10">
        <v>0</v>
      </c>
      <c r="FB5" s="10">
        <v>50</v>
      </c>
      <c r="FC5" s="10">
        <v>164</v>
      </c>
      <c r="FD5" s="10">
        <v>27245</v>
      </c>
      <c r="FE5" s="10">
        <v>0</v>
      </c>
      <c r="FF5" s="10">
        <v>0</v>
      </c>
      <c r="FG5" s="10">
        <v>3200</v>
      </c>
      <c r="FH5" s="10">
        <v>0</v>
      </c>
      <c r="FI5" s="10">
        <v>0</v>
      </c>
      <c r="FJ5" s="10">
        <v>0</v>
      </c>
      <c r="FK5" s="10">
        <v>3200</v>
      </c>
      <c r="FL5" s="10">
        <v>4841</v>
      </c>
      <c r="FM5" s="10">
        <v>103</v>
      </c>
      <c r="FN5" s="10">
        <v>17630</v>
      </c>
      <c r="FO5" s="10">
        <v>12708</v>
      </c>
      <c r="FP5" s="10">
        <v>339</v>
      </c>
      <c r="FQ5" s="10">
        <v>4232</v>
      </c>
      <c r="FR5" s="10">
        <v>351</v>
      </c>
      <c r="FS5" s="10">
        <v>2391</v>
      </c>
      <c r="FT5" s="10">
        <v>0</v>
      </c>
      <c r="FU5" s="10">
        <v>0</v>
      </c>
      <c r="FV5" s="10">
        <v>1174</v>
      </c>
      <c r="FW5" s="10">
        <v>1009</v>
      </c>
      <c r="FX5" s="10">
        <v>27045</v>
      </c>
      <c r="FY5" s="10">
        <v>4418</v>
      </c>
      <c r="FZ5" s="10">
        <v>4418</v>
      </c>
      <c r="GA5" s="10">
        <v>0</v>
      </c>
      <c r="GB5" s="10">
        <v>350</v>
      </c>
      <c r="GC5" s="10">
        <v>1</v>
      </c>
      <c r="GD5" s="10">
        <v>350</v>
      </c>
      <c r="GE5" s="10">
        <v>100</v>
      </c>
      <c r="GF5" s="10">
        <v>0</v>
      </c>
      <c r="GG5" s="10">
        <v>0</v>
      </c>
      <c r="GH5" s="10">
        <v>0</v>
      </c>
      <c r="GI5" s="14">
        <v>0</v>
      </c>
      <c r="GJ5" s="14">
        <v>0</v>
      </c>
      <c r="GK5" s="14">
        <v>0</v>
      </c>
      <c r="GL5" s="14">
        <v>0</v>
      </c>
      <c r="GM5" s="14">
        <v>0</v>
      </c>
      <c r="GN5" s="14">
        <v>0</v>
      </c>
      <c r="GO5" s="14">
        <v>0</v>
      </c>
      <c r="GP5" s="14">
        <v>0</v>
      </c>
      <c r="GQ5" s="14">
        <v>0</v>
      </c>
      <c r="GR5" s="14">
        <v>40</v>
      </c>
      <c r="GS5" s="14">
        <v>40</v>
      </c>
      <c r="GT5" s="14">
        <v>0</v>
      </c>
      <c r="GU5" s="14">
        <v>0</v>
      </c>
      <c r="GV5" s="14">
        <v>250</v>
      </c>
      <c r="GW5" s="14">
        <v>1</v>
      </c>
      <c r="GX5" s="14">
        <v>0</v>
      </c>
      <c r="GY5" s="14">
        <v>20</v>
      </c>
      <c r="GZ5" s="14">
        <v>0</v>
      </c>
      <c r="HA5" s="14">
        <v>15</v>
      </c>
      <c r="HB5" s="11">
        <v>0</v>
      </c>
      <c r="HC5" s="11">
        <v>30</v>
      </c>
      <c r="HD5" s="15">
        <v>1</v>
      </c>
      <c r="HE5" s="15">
        <v>1</v>
      </c>
      <c r="HF5" s="16">
        <v>40284.38003472222</v>
      </c>
    </row>
    <row r="6" spans="1:214" x14ac:dyDescent="0.2">
      <c r="A6" s="10" t="s">
        <v>1183</v>
      </c>
      <c r="B6" s="10">
        <v>125</v>
      </c>
      <c r="C6" s="10" t="s">
        <v>782</v>
      </c>
      <c r="D6" s="10" t="str">
        <f>VLOOKUP(Tabulka_Dotaz_z_MySQLDivadla_1[[#This Row],[Kraj]],Tabulka_Dotaz_z_SQL3[],3,TRUE)</f>
        <v>Hlavní město Praha</v>
      </c>
      <c r="E6" s="10" t="str">
        <f>VLOOKUP(Tabulka_Dotaz_z_MySQLDivadla_1[[#This Row],[StatID]],Tabulka_Dotaz_z_SqlDivadla[#All],7,FALSE)</f>
        <v>21</v>
      </c>
      <c r="F6" s="10" t="str">
        <f>VLOOKUP(Tabulka_Dotaz_z_MySQLDivadla_1[[#This Row],[kodZriz]],Tabulka_Dotaz_z_SQL[],8,TRUE)</f>
        <v>stati</v>
      </c>
      <c r="G6" s="10">
        <v>2</v>
      </c>
      <c r="H6" s="10">
        <v>0</v>
      </c>
      <c r="I6" s="10" t="s">
        <v>243</v>
      </c>
      <c r="J6" s="10">
        <v>172</v>
      </c>
      <c r="K6" s="10" t="s">
        <v>199</v>
      </c>
      <c r="L6" s="10">
        <v>120</v>
      </c>
      <c r="M6" s="10" t="s">
        <v>163</v>
      </c>
      <c r="N6" s="10">
        <v>0</v>
      </c>
      <c r="O6" s="10" t="s">
        <v>163</v>
      </c>
      <c r="P6" s="10">
        <v>0</v>
      </c>
      <c r="Q6" s="10">
        <v>2</v>
      </c>
      <c r="R6" s="10">
        <v>2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0" t="str">
        <f>IF(Tabulka_Dotaz_z_MySQLDivadla_1[[#This Row],[f0115_1]]=1,"ANO","NE")</f>
        <v>ANO</v>
      </c>
      <c r="AB6" s="10">
        <v>37874</v>
      </c>
      <c r="AC6" s="10">
        <v>0</v>
      </c>
      <c r="AD6" s="10">
        <v>30274</v>
      </c>
      <c r="AE6" s="10">
        <v>0</v>
      </c>
      <c r="AF6" s="10">
        <v>33626</v>
      </c>
      <c r="AG6" s="10">
        <v>26026</v>
      </c>
      <c r="AH6" s="10">
        <v>0</v>
      </c>
      <c r="AI6" s="10">
        <v>5218</v>
      </c>
      <c r="AJ6" s="10">
        <v>0</v>
      </c>
      <c r="AK6" s="10">
        <v>5060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0</v>
      </c>
      <c r="DX6" s="10">
        <v>37874</v>
      </c>
      <c r="DY6" s="10">
        <v>0</v>
      </c>
      <c r="DZ6" s="10">
        <v>30274</v>
      </c>
      <c r="EA6" s="10">
        <v>0</v>
      </c>
      <c r="EB6" s="10">
        <v>33626</v>
      </c>
      <c r="EC6" s="10">
        <v>26026</v>
      </c>
      <c r="ED6" s="10">
        <v>0</v>
      </c>
      <c r="EE6" s="10">
        <v>5218</v>
      </c>
      <c r="EF6" s="10">
        <v>0</v>
      </c>
      <c r="EG6" s="10">
        <v>5060</v>
      </c>
      <c r="EH6" s="10">
        <v>12374</v>
      </c>
      <c r="EI6" s="10">
        <v>0</v>
      </c>
      <c r="EJ6" s="10">
        <v>9174</v>
      </c>
      <c r="EK6" s="10">
        <v>0</v>
      </c>
      <c r="EL6" s="10">
        <v>10422</v>
      </c>
      <c r="EM6" s="10">
        <v>7222</v>
      </c>
      <c r="EN6" s="10">
        <v>0</v>
      </c>
      <c r="EO6" s="10">
        <v>3002</v>
      </c>
      <c r="EP6" s="10">
        <v>0</v>
      </c>
      <c r="EQ6" s="10">
        <v>2844</v>
      </c>
      <c r="ER6" s="10">
        <v>7365</v>
      </c>
      <c r="ES6" s="10">
        <v>5463</v>
      </c>
      <c r="ET6" s="10">
        <v>1016</v>
      </c>
      <c r="EU6" s="10">
        <v>0</v>
      </c>
      <c r="EV6" s="10">
        <v>0</v>
      </c>
      <c r="EW6" s="10">
        <v>0</v>
      </c>
      <c r="EX6" s="10">
        <v>20679</v>
      </c>
      <c r="EY6" s="10">
        <v>0</v>
      </c>
      <c r="EZ6" s="10">
        <v>0</v>
      </c>
      <c r="FA6" s="10">
        <v>0</v>
      </c>
      <c r="FB6" s="10">
        <v>0</v>
      </c>
      <c r="FC6" s="10">
        <v>1217</v>
      </c>
      <c r="FD6" s="10">
        <v>29261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0</v>
      </c>
      <c r="FL6" s="10">
        <v>8948</v>
      </c>
      <c r="FM6" s="10">
        <v>3535</v>
      </c>
      <c r="FN6" s="10">
        <v>17492</v>
      </c>
      <c r="FO6" s="10">
        <v>12165</v>
      </c>
      <c r="FP6" s="10">
        <v>741</v>
      </c>
      <c r="FQ6" s="10">
        <v>4132</v>
      </c>
      <c r="FR6" s="10">
        <v>454</v>
      </c>
      <c r="FS6" s="10">
        <v>1706</v>
      </c>
      <c r="FT6" s="10">
        <v>74</v>
      </c>
      <c r="FU6" s="10">
        <v>0</v>
      </c>
      <c r="FV6" s="10">
        <v>1041</v>
      </c>
      <c r="FW6" s="10">
        <v>0</v>
      </c>
      <c r="FX6" s="10">
        <v>29261</v>
      </c>
      <c r="FY6" s="10">
        <v>0</v>
      </c>
      <c r="FZ6" s="10">
        <v>0</v>
      </c>
      <c r="GA6" s="10">
        <v>0</v>
      </c>
      <c r="GB6" s="10">
        <v>350</v>
      </c>
      <c r="GC6" s="10">
        <v>30</v>
      </c>
      <c r="GD6" s="10">
        <v>350</v>
      </c>
      <c r="GE6" s="10">
        <v>30</v>
      </c>
      <c r="GF6" s="10">
        <v>0</v>
      </c>
      <c r="GG6" s="10">
        <v>0</v>
      </c>
      <c r="GH6" s="10">
        <v>0</v>
      </c>
      <c r="GI6" s="14">
        <v>0</v>
      </c>
      <c r="GJ6" s="14">
        <v>0</v>
      </c>
      <c r="GK6" s="14">
        <v>0</v>
      </c>
      <c r="GL6" s="14">
        <v>0</v>
      </c>
      <c r="GM6" s="14">
        <v>0</v>
      </c>
      <c r="GN6" s="14">
        <v>0</v>
      </c>
      <c r="GO6" s="14">
        <v>0</v>
      </c>
      <c r="GP6" s="14">
        <v>0</v>
      </c>
      <c r="GQ6" s="14">
        <v>0</v>
      </c>
      <c r="GR6" s="14">
        <v>0</v>
      </c>
      <c r="GS6" s="14">
        <v>0</v>
      </c>
      <c r="GT6" s="14">
        <v>0</v>
      </c>
      <c r="GU6" s="14">
        <v>0</v>
      </c>
      <c r="GV6" s="14">
        <v>0</v>
      </c>
      <c r="GW6" s="14">
        <v>0</v>
      </c>
      <c r="GX6" s="14">
        <v>0</v>
      </c>
      <c r="GY6" s="14">
        <v>1</v>
      </c>
      <c r="GZ6" s="14">
        <v>0</v>
      </c>
      <c r="HA6" s="14">
        <v>1</v>
      </c>
      <c r="HB6" s="11">
        <v>0</v>
      </c>
      <c r="HC6" s="11">
        <v>3</v>
      </c>
      <c r="HD6" s="15">
        <v>1</v>
      </c>
      <c r="HE6" s="15">
        <v>1</v>
      </c>
      <c r="HF6" s="16">
        <v>40301.47896990741</v>
      </c>
    </row>
    <row r="7" spans="1:214" x14ac:dyDescent="0.2">
      <c r="A7" s="10" t="s">
        <v>1098</v>
      </c>
      <c r="B7" s="10">
        <v>35</v>
      </c>
      <c r="C7" s="10" t="s">
        <v>782</v>
      </c>
      <c r="D7" s="10" t="str">
        <f>VLOOKUP(Tabulka_Dotaz_z_MySQLDivadla_1[[#This Row],[Kraj]],Tabulka_Dotaz_z_SQL3[],3,TRUE)</f>
        <v>Hlavní město Praha</v>
      </c>
      <c r="E7" s="10" t="str">
        <f>VLOOKUP(Tabulka_Dotaz_z_MySQLDivadla_1[[#This Row],[StatID]],Tabulka_Dotaz_z_SqlDivadla[#All],7,FALSE)</f>
        <v>21</v>
      </c>
      <c r="F7" s="10" t="str">
        <f>VLOOKUP(Tabulka_Dotaz_z_MySQLDivadla_1[[#This Row],[kodZriz]],Tabulka_Dotaz_z_SQL[],8,TRUE)</f>
        <v>stati</v>
      </c>
      <c r="G7" s="10">
        <v>1</v>
      </c>
      <c r="H7" s="10">
        <v>0</v>
      </c>
      <c r="I7" s="10" t="s">
        <v>181</v>
      </c>
      <c r="J7" s="10">
        <v>483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1</v>
      </c>
      <c r="R7" s="10">
        <v>1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 t="str">
        <f>IF(Tabulka_Dotaz_z_MySQLDivadla_1[[#This Row],[f0115_1]]=1,"ANO","NE")</f>
        <v>ANO</v>
      </c>
      <c r="AB7" s="10">
        <v>91656</v>
      </c>
      <c r="AC7" s="10">
        <v>0</v>
      </c>
      <c r="AD7" s="10">
        <v>80856</v>
      </c>
      <c r="AE7" s="10">
        <v>1200</v>
      </c>
      <c r="AF7" s="10">
        <v>89760</v>
      </c>
      <c r="AG7" s="10">
        <v>78960</v>
      </c>
      <c r="AH7" s="10">
        <v>1200</v>
      </c>
      <c r="AI7" s="10">
        <v>13405</v>
      </c>
      <c r="AJ7" s="10">
        <v>0</v>
      </c>
      <c r="AK7" s="10">
        <v>13041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10">
        <v>0</v>
      </c>
      <c r="CX7" s="10">
        <v>0</v>
      </c>
      <c r="CY7" s="10">
        <v>0</v>
      </c>
      <c r="CZ7" s="10">
        <v>0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91656</v>
      </c>
      <c r="DY7" s="10">
        <v>0</v>
      </c>
      <c r="DZ7" s="10">
        <v>80856</v>
      </c>
      <c r="EA7" s="10">
        <v>1200</v>
      </c>
      <c r="EB7" s="10">
        <v>89760</v>
      </c>
      <c r="EC7" s="10">
        <v>78960</v>
      </c>
      <c r="ED7" s="10">
        <v>1200</v>
      </c>
      <c r="EE7" s="10">
        <v>13405</v>
      </c>
      <c r="EF7" s="10">
        <v>0</v>
      </c>
      <c r="EG7" s="10">
        <v>13041</v>
      </c>
      <c r="EH7" s="10">
        <v>48300</v>
      </c>
      <c r="EI7" s="10">
        <v>0</v>
      </c>
      <c r="EJ7" s="10">
        <v>47900</v>
      </c>
      <c r="EK7" s="10">
        <v>0</v>
      </c>
      <c r="EL7" s="10">
        <v>47626</v>
      </c>
      <c r="EM7" s="10">
        <v>47226</v>
      </c>
      <c r="EN7" s="10">
        <v>0</v>
      </c>
      <c r="EO7" s="10">
        <v>13000</v>
      </c>
      <c r="EP7" s="10">
        <v>0</v>
      </c>
      <c r="EQ7" s="10">
        <v>12636</v>
      </c>
      <c r="ER7" s="10">
        <v>22548</v>
      </c>
      <c r="ES7" s="10">
        <v>12032</v>
      </c>
      <c r="ET7" s="10">
        <v>1218</v>
      </c>
      <c r="EU7" s="10">
        <v>0</v>
      </c>
      <c r="EV7" s="10">
        <v>179</v>
      </c>
      <c r="EW7" s="10">
        <v>0</v>
      </c>
      <c r="EX7" s="10">
        <v>38951</v>
      </c>
      <c r="EY7" s="10">
        <v>0</v>
      </c>
      <c r="EZ7" s="10">
        <v>0</v>
      </c>
      <c r="FA7" s="10">
        <v>0</v>
      </c>
      <c r="FB7" s="10">
        <v>246</v>
      </c>
      <c r="FC7" s="10">
        <v>67</v>
      </c>
      <c r="FD7" s="10">
        <v>61991</v>
      </c>
      <c r="FE7" s="10">
        <v>0</v>
      </c>
      <c r="FF7" s="10">
        <v>0</v>
      </c>
      <c r="FG7" s="10">
        <v>0</v>
      </c>
      <c r="FH7" s="10">
        <v>0</v>
      </c>
      <c r="FI7" s="10">
        <v>0</v>
      </c>
      <c r="FJ7" s="10">
        <v>0</v>
      </c>
      <c r="FK7" s="10">
        <v>0</v>
      </c>
      <c r="FL7" s="10">
        <v>31290</v>
      </c>
      <c r="FM7" s="10">
        <v>9290</v>
      </c>
      <c r="FN7" s="10">
        <v>24722</v>
      </c>
      <c r="FO7" s="10">
        <v>18057</v>
      </c>
      <c r="FP7" s="10">
        <v>625</v>
      </c>
      <c r="FQ7" s="10">
        <v>6035</v>
      </c>
      <c r="FR7" s="10">
        <v>5</v>
      </c>
      <c r="FS7" s="10">
        <v>1889</v>
      </c>
      <c r="FT7" s="10">
        <v>5</v>
      </c>
      <c r="FU7" s="10">
        <v>12</v>
      </c>
      <c r="FV7" s="10">
        <v>2769</v>
      </c>
      <c r="FW7" s="10">
        <v>729</v>
      </c>
      <c r="FX7" s="10">
        <v>61416</v>
      </c>
      <c r="FY7" s="10">
        <v>3760</v>
      </c>
      <c r="FZ7" s="10">
        <v>3760</v>
      </c>
      <c r="GA7" s="10">
        <v>0</v>
      </c>
      <c r="GB7" s="10">
        <v>290</v>
      </c>
      <c r="GC7" s="10">
        <v>1</v>
      </c>
      <c r="GD7" s="10">
        <v>290</v>
      </c>
      <c r="GE7" s="10">
        <v>1</v>
      </c>
      <c r="GF7" s="10">
        <v>0</v>
      </c>
      <c r="GG7" s="10">
        <v>0</v>
      </c>
      <c r="GH7" s="10">
        <v>0</v>
      </c>
      <c r="GI7" s="14">
        <v>0</v>
      </c>
      <c r="GJ7" s="14">
        <v>0</v>
      </c>
      <c r="GK7" s="14">
        <v>0</v>
      </c>
      <c r="GL7" s="14">
        <v>0</v>
      </c>
      <c r="GM7" s="14">
        <v>0</v>
      </c>
      <c r="GN7" s="14">
        <v>0</v>
      </c>
      <c r="GO7" s="14">
        <v>0</v>
      </c>
      <c r="GP7" s="14">
        <v>0</v>
      </c>
      <c r="GQ7" s="14">
        <v>0</v>
      </c>
      <c r="GR7" s="14">
        <v>0</v>
      </c>
      <c r="GS7" s="14">
        <v>0</v>
      </c>
      <c r="GT7" s="14">
        <v>0</v>
      </c>
      <c r="GU7" s="14">
        <v>0</v>
      </c>
      <c r="GV7" s="14">
        <v>0</v>
      </c>
      <c r="GW7" s="14">
        <v>0</v>
      </c>
      <c r="GX7" s="14">
        <v>0</v>
      </c>
      <c r="GY7" s="14">
        <v>50</v>
      </c>
      <c r="GZ7" s="14">
        <v>0</v>
      </c>
      <c r="HA7" s="14">
        <v>3</v>
      </c>
      <c r="HB7" s="11">
        <v>1</v>
      </c>
      <c r="HC7" s="11">
        <v>0</v>
      </c>
      <c r="HD7" s="15">
        <v>1</v>
      </c>
      <c r="HE7" s="15">
        <v>1</v>
      </c>
      <c r="HF7" s="16">
        <v>40210.523854166669</v>
      </c>
    </row>
    <row r="8" spans="1:214" x14ac:dyDescent="0.2">
      <c r="A8" s="10" t="s">
        <v>1139</v>
      </c>
      <c r="B8" s="10">
        <v>81</v>
      </c>
      <c r="C8" s="10" t="s">
        <v>782</v>
      </c>
      <c r="D8" s="10" t="str">
        <f>VLOOKUP(Tabulka_Dotaz_z_MySQLDivadla_1[[#This Row],[Kraj]],Tabulka_Dotaz_z_SQL3[],3,TRUE)</f>
        <v>Hlavní město Praha</v>
      </c>
      <c r="E8" s="10" t="str">
        <f>VLOOKUP(Tabulka_Dotaz_z_MySQLDivadla_1[[#This Row],[StatID]],Tabulka_Dotaz_z_SqlDivadla[#All],7,FALSE)</f>
        <v>21</v>
      </c>
      <c r="F8" s="10" t="str">
        <f>VLOOKUP(Tabulka_Dotaz_z_MySQLDivadla_1[[#This Row],[kodZriz]],Tabulka_Dotaz_z_SQL[],8,TRUE)</f>
        <v>stati</v>
      </c>
      <c r="G8" s="10">
        <v>2</v>
      </c>
      <c r="H8" s="10">
        <v>0</v>
      </c>
      <c r="I8" s="10" t="s">
        <v>217</v>
      </c>
      <c r="J8" s="10">
        <v>224</v>
      </c>
      <c r="K8" s="10" t="s">
        <v>218</v>
      </c>
      <c r="L8" s="10">
        <v>80</v>
      </c>
      <c r="M8" s="10" t="s">
        <v>163</v>
      </c>
      <c r="N8" s="10">
        <v>0</v>
      </c>
      <c r="O8" s="10" t="s">
        <v>163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</v>
      </c>
      <c r="Y8" s="10">
        <v>0</v>
      </c>
      <c r="Z8" s="10">
        <v>0</v>
      </c>
      <c r="AA8" s="10" t="str">
        <f>IF(Tabulka_Dotaz_z_MySQLDivadla_1[[#This Row],[f0115_1]]=1,"ANO","NE")</f>
        <v>NE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49672</v>
      </c>
      <c r="CK8" s="10">
        <v>444</v>
      </c>
      <c r="CL8" s="10">
        <v>48422</v>
      </c>
      <c r="CM8" s="10">
        <v>1250</v>
      </c>
      <c r="CN8" s="10">
        <v>41585</v>
      </c>
      <c r="CO8" s="10">
        <v>40335</v>
      </c>
      <c r="CP8" s="10">
        <v>1250</v>
      </c>
      <c r="CQ8" s="10">
        <v>14964</v>
      </c>
      <c r="CR8" s="10">
        <v>444</v>
      </c>
      <c r="CS8" s="10">
        <v>14263</v>
      </c>
      <c r="CT8" s="10">
        <v>0</v>
      </c>
      <c r="CU8" s="10">
        <v>0</v>
      </c>
      <c r="CV8" s="10">
        <v>0</v>
      </c>
      <c r="CW8" s="10">
        <v>0</v>
      </c>
      <c r="CX8" s="10">
        <v>0</v>
      </c>
      <c r="CY8" s="10">
        <v>0</v>
      </c>
      <c r="CZ8" s="10">
        <v>0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49672</v>
      </c>
      <c r="DY8" s="10">
        <v>444</v>
      </c>
      <c r="DZ8" s="10">
        <v>48422</v>
      </c>
      <c r="EA8" s="10">
        <v>1250</v>
      </c>
      <c r="EB8" s="10">
        <v>41585</v>
      </c>
      <c r="EC8" s="10">
        <v>40335</v>
      </c>
      <c r="ED8" s="10">
        <v>1250</v>
      </c>
      <c r="EE8" s="10">
        <v>14964</v>
      </c>
      <c r="EF8" s="10">
        <v>444</v>
      </c>
      <c r="EG8" s="10">
        <v>14263</v>
      </c>
      <c r="EH8" s="10">
        <v>49672</v>
      </c>
      <c r="EI8" s="10">
        <v>444</v>
      </c>
      <c r="EJ8" s="10">
        <v>48422</v>
      </c>
      <c r="EK8" s="10">
        <v>1250</v>
      </c>
      <c r="EL8" s="10">
        <v>41585</v>
      </c>
      <c r="EM8" s="10">
        <v>40335</v>
      </c>
      <c r="EN8" s="10">
        <v>1250</v>
      </c>
      <c r="EO8" s="10">
        <v>14964</v>
      </c>
      <c r="EP8" s="10">
        <v>444</v>
      </c>
      <c r="EQ8" s="10">
        <v>14263</v>
      </c>
      <c r="ER8" s="10">
        <v>4444</v>
      </c>
      <c r="ES8" s="10">
        <v>4312</v>
      </c>
      <c r="ET8" s="10">
        <v>132</v>
      </c>
      <c r="EU8" s="10">
        <v>0</v>
      </c>
      <c r="EV8" s="10">
        <v>0</v>
      </c>
      <c r="EW8" s="10">
        <v>0</v>
      </c>
      <c r="EX8" s="10">
        <v>30225</v>
      </c>
      <c r="EY8" s="10">
        <v>0</v>
      </c>
      <c r="EZ8" s="10">
        <v>60</v>
      </c>
      <c r="FA8" s="10">
        <v>0</v>
      </c>
      <c r="FB8" s="10">
        <v>450</v>
      </c>
      <c r="FC8" s="10">
        <v>924</v>
      </c>
      <c r="FD8" s="10">
        <v>36103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11471</v>
      </c>
      <c r="FM8" s="10">
        <v>611</v>
      </c>
      <c r="FN8" s="10">
        <v>18857</v>
      </c>
      <c r="FO8" s="10">
        <v>13747</v>
      </c>
      <c r="FP8" s="10">
        <v>526</v>
      </c>
      <c r="FQ8" s="10">
        <v>4584</v>
      </c>
      <c r="FR8" s="10">
        <v>0</v>
      </c>
      <c r="FS8" s="10">
        <v>3098</v>
      </c>
      <c r="FT8" s="10">
        <v>0</v>
      </c>
      <c r="FU8" s="10">
        <v>0</v>
      </c>
      <c r="FV8" s="10">
        <v>2674</v>
      </c>
      <c r="FW8" s="10">
        <v>0</v>
      </c>
      <c r="FX8" s="10">
        <v>36100</v>
      </c>
      <c r="FY8" s="10">
        <v>1234</v>
      </c>
      <c r="FZ8" s="10">
        <v>1234</v>
      </c>
      <c r="GA8" s="10">
        <v>0</v>
      </c>
      <c r="GB8" s="10">
        <v>250</v>
      </c>
      <c r="GC8" s="10">
        <v>1</v>
      </c>
      <c r="GD8" s="10">
        <v>0</v>
      </c>
      <c r="GE8" s="10">
        <v>0</v>
      </c>
      <c r="GF8" s="10">
        <v>0</v>
      </c>
      <c r="GG8" s="10">
        <v>0</v>
      </c>
      <c r="GH8" s="10">
        <v>0</v>
      </c>
      <c r="GI8" s="14">
        <v>0</v>
      </c>
      <c r="GJ8" s="14">
        <v>0</v>
      </c>
      <c r="GK8" s="14">
        <v>0</v>
      </c>
      <c r="GL8" s="14">
        <v>0</v>
      </c>
      <c r="GM8" s="14">
        <v>0</v>
      </c>
      <c r="GN8" s="14">
        <v>0</v>
      </c>
      <c r="GO8" s="14">
        <v>0</v>
      </c>
      <c r="GP8" s="14">
        <v>250</v>
      </c>
      <c r="GQ8" s="14">
        <v>1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1</v>
      </c>
      <c r="GZ8" s="14">
        <v>0</v>
      </c>
      <c r="HA8" s="14">
        <v>50</v>
      </c>
      <c r="HB8" s="11">
        <v>0</v>
      </c>
      <c r="HC8" s="11">
        <v>10</v>
      </c>
      <c r="HD8" s="15">
        <v>1</v>
      </c>
      <c r="HE8" s="15">
        <v>1</v>
      </c>
      <c r="HF8" s="16">
        <v>40249.491469907407</v>
      </c>
    </row>
    <row r="9" spans="1:214" x14ac:dyDescent="0.2">
      <c r="A9" s="10" t="s">
        <v>1197</v>
      </c>
      <c r="B9" s="10">
        <v>139</v>
      </c>
      <c r="C9" s="10" t="s">
        <v>782</v>
      </c>
      <c r="D9" s="10" t="str">
        <f>VLOOKUP(Tabulka_Dotaz_z_MySQLDivadla_1[[#This Row],[Kraj]],Tabulka_Dotaz_z_SQL3[],3,TRUE)</f>
        <v>Hlavní město Praha</v>
      </c>
      <c r="E9" s="10" t="str">
        <f>VLOOKUP(Tabulka_Dotaz_z_MySQLDivadla_1[[#This Row],[StatID]],Tabulka_Dotaz_z_SqlDivadla[#All],7,FALSE)</f>
        <v>02</v>
      </c>
      <c r="F9" s="10" t="str">
        <f>VLOOKUP(Tabulka_Dotaz_z_MySQLDivadla_1[[#This Row],[kodZriz]],Tabulka_Dotaz_z_SQL[],8,TRUE)</f>
        <v>stati</v>
      </c>
      <c r="G9" s="10">
        <v>2</v>
      </c>
      <c r="H9" s="10">
        <v>0</v>
      </c>
      <c r="I9" s="10" t="s">
        <v>252</v>
      </c>
      <c r="J9" s="10">
        <v>120</v>
      </c>
      <c r="K9" s="10" t="s">
        <v>253</v>
      </c>
      <c r="L9" s="10">
        <v>40</v>
      </c>
      <c r="M9" s="10" t="s">
        <v>163</v>
      </c>
      <c r="N9" s="10">
        <v>0</v>
      </c>
      <c r="O9" s="10" t="s">
        <v>163</v>
      </c>
      <c r="P9" s="10">
        <v>0</v>
      </c>
      <c r="Q9" s="10">
        <v>2</v>
      </c>
      <c r="R9" s="10">
        <v>1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0</v>
      </c>
      <c r="AA9" s="10" t="str">
        <f>IF(Tabulka_Dotaz_z_MySQLDivadla_1[[#This Row],[f0115_1]]=1,"ANO","NE")</f>
        <v>NE</v>
      </c>
      <c r="AB9" s="10">
        <v>17110</v>
      </c>
      <c r="AC9" s="10">
        <v>0</v>
      </c>
      <c r="AD9" s="10">
        <v>16080</v>
      </c>
      <c r="AE9" s="10">
        <v>0</v>
      </c>
      <c r="AF9" s="10">
        <v>12623</v>
      </c>
      <c r="AG9" s="10">
        <v>11620</v>
      </c>
      <c r="AH9" s="10">
        <v>0</v>
      </c>
      <c r="AI9" s="10">
        <v>789</v>
      </c>
      <c r="AJ9" s="10">
        <v>0</v>
      </c>
      <c r="AK9" s="10">
        <v>673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2040</v>
      </c>
      <c r="CK9" s="10">
        <v>0</v>
      </c>
      <c r="CL9" s="10">
        <v>2040</v>
      </c>
      <c r="CM9" s="10">
        <v>180</v>
      </c>
      <c r="CN9" s="10">
        <v>758</v>
      </c>
      <c r="CO9" s="10">
        <v>758</v>
      </c>
      <c r="CP9" s="10">
        <v>169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0">
        <v>0</v>
      </c>
      <c r="CX9" s="10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19150</v>
      </c>
      <c r="DY9" s="10">
        <v>0</v>
      </c>
      <c r="DZ9" s="10">
        <v>18120</v>
      </c>
      <c r="EA9" s="10">
        <v>180</v>
      </c>
      <c r="EB9" s="10">
        <v>13381</v>
      </c>
      <c r="EC9" s="10">
        <v>12378</v>
      </c>
      <c r="ED9" s="10">
        <v>169</v>
      </c>
      <c r="EE9" s="10">
        <v>789</v>
      </c>
      <c r="EF9" s="10">
        <v>0</v>
      </c>
      <c r="EG9" s="10">
        <v>673</v>
      </c>
      <c r="EH9" s="10">
        <v>2040</v>
      </c>
      <c r="EI9" s="10">
        <v>0</v>
      </c>
      <c r="EJ9" s="10">
        <v>2040</v>
      </c>
      <c r="EK9" s="10">
        <v>180</v>
      </c>
      <c r="EL9" s="10">
        <v>758</v>
      </c>
      <c r="EM9" s="10">
        <v>758</v>
      </c>
      <c r="EN9" s="10">
        <v>169</v>
      </c>
      <c r="EO9" s="10">
        <v>0</v>
      </c>
      <c r="EP9" s="10">
        <v>0</v>
      </c>
      <c r="EQ9" s="10">
        <v>0</v>
      </c>
      <c r="ER9" s="10">
        <v>1523</v>
      </c>
      <c r="ES9" s="10">
        <v>929</v>
      </c>
      <c r="ET9" s="10">
        <v>25</v>
      </c>
      <c r="EU9" s="10">
        <v>27</v>
      </c>
      <c r="EV9" s="10">
        <v>8196</v>
      </c>
      <c r="EW9" s="10">
        <v>50</v>
      </c>
      <c r="EX9" s="10">
        <v>0</v>
      </c>
      <c r="EY9" s="10">
        <v>25</v>
      </c>
      <c r="EZ9" s="10">
        <v>0</v>
      </c>
      <c r="FA9" s="10">
        <v>0</v>
      </c>
      <c r="FB9" s="10">
        <v>120</v>
      </c>
      <c r="FC9" s="10">
        <v>13</v>
      </c>
      <c r="FD9" s="10">
        <v>9927</v>
      </c>
      <c r="FE9" s="10">
        <v>0</v>
      </c>
      <c r="FF9" s="10">
        <v>0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4175</v>
      </c>
      <c r="FM9" s="10">
        <v>15</v>
      </c>
      <c r="FN9" s="10">
        <v>5351</v>
      </c>
      <c r="FO9" s="10">
        <v>3663</v>
      </c>
      <c r="FP9" s="10">
        <v>468</v>
      </c>
      <c r="FQ9" s="10">
        <v>1212</v>
      </c>
      <c r="FR9" s="10">
        <v>8</v>
      </c>
      <c r="FS9" s="10">
        <v>210</v>
      </c>
      <c r="FT9" s="10">
        <v>1</v>
      </c>
      <c r="FU9" s="10">
        <v>0</v>
      </c>
      <c r="FV9" s="10">
        <v>0</v>
      </c>
      <c r="FW9" s="10">
        <v>757</v>
      </c>
      <c r="FX9" s="10">
        <v>10494</v>
      </c>
      <c r="FY9" s="10">
        <v>0</v>
      </c>
      <c r="FZ9" s="10">
        <v>0</v>
      </c>
      <c r="GA9" s="10">
        <v>0</v>
      </c>
      <c r="GB9" s="10">
        <v>120</v>
      </c>
      <c r="GC9" s="10">
        <v>40</v>
      </c>
      <c r="GD9" s="10">
        <v>120</v>
      </c>
      <c r="GE9" s="10">
        <v>40</v>
      </c>
      <c r="GF9" s="10">
        <v>0</v>
      </c>
      <c r="GG9" s="10">
        <v>0</v>
      </c>
      <c r="GH9" s="10">
        <v>0</v>
      </c>
      <c r="GI9" s="14">
        <v>0</v>
      </c>
      <c r="GJ9" s="14">
        <v>0</v>
      </c>
      <c r="GK9" s="14">
        <v>0</v>
      </c>
      <c r="GL9" s="14">
        <v>0</v>
      </c>
      <c r="GM9" s="14">
        <v>0</v>
      </c>
      <c r="GN9" s="14">
        <v>0</v>
      </c>
      <c r="GO9" s="14">
        <v>0</v>
      </c>
      <c r="GP9" s="14">
        <v>120</v>
      </c>
      <c r="GQ9" s="14">
        <v>40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80</v>
      </c>
      <c r="GZ9" s="14">
        <v>0</v>
      </c>
      <c r="HA9" s="14">
        <v>7</v>
      </c>
      <c r="HB9" s="11">
        <v>1</v>
      </c>
      <c r="HC9" s="11">
        <v>0</v>
      </c>
      <c r="HD9" s="15">
        <v>1</v>
      </c>
      <c r="HE9" s="15">
        <v>0</v>
      </c>
      <c r="HF9" s="16">
        <v>40274.592291666668</v>
      </c>
    </row>
    <row r="10" spans="1:214" x14ac:dyDescent="0.2">
      <c r="A10" s="10" t="s">
        <v>1169</v>
      </c>
      <c r="B10" s="10">
        <v>111</v>
      </c>
      <c r="C10" s="10" t="s">
        <v>782</v>
      </c>
      <c r="D10" s="10" t="str">
        <f>VLOOKUP(Tabulka_Dotaz_z_MySQLDivadla_1[[#This Row],[Kraj]],Tabulka_Dotaz_z_SQL3[],3,TRUE)</f>
        <v>Hlavní město Praha</v>
      </c>
      <c r="E10" s="10" t="str">
        <f>VLOOKUP(Tabulka_Dotaz_z_MySQLDivadla_1[[#This Row],[StatID]],Tabulka_Dotaz_z_SqlDivadla[#All],7,FALSE)</f>
        <v>21</v>
      </c>
      <c r="F10" s="10" t="str">
        <f>VLOOKUP(Tabulka_Dotaz_z_MySQLDivadla_1[[#This Row],[kodZriz]],Tabulka_Dotaz_z_SQL[],8,TRUE)</f>
        <v>stati</v>
      </c>
      <c r="G10" s="10">
        <v>3</v>
      </c>
      <c r="H10" s="10">
        <v>0</v>
      </c>
      <c r="I10" s="10" t="s">
        <v>231</v>
      </c>
      <c r="J10" s="10">
        <v>482</v>
      </c>
      <c r="K10" s="10" t="s">
        <v>232</v>
      </c>
      <c r="L10" s="10">
        <v>56</v>
      </c>
      <c r="M10" s="10" t="s">
        <v>233</v>
      </c>
      <c r="N10" s="10">
        <v>202</v>
      </c>
      <c r="O10" s="10" t="s">
        <v>163</v>
      </c>
      <c r="P10" s="10">
        <v>0</v>
      </c>
      <c r="Q10" s="10">
        <v>1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 t="str">
        <f>IF(Tabulka_Dotaz_z_MySQLDivadla_1[[#This Row],[f0115_1]]=1,"ANO","NE")</f>
        <v>NE</v>
      </c>
      <c r="AB10" s="10">
        <v>162816</v>
      </c>
      <c r="AC10" s="10">
        <v>0</v>
      </c>
      <c r="AD10" s="10">
        <v>147766</v>
      </c>
      <c r="AE10" s="10">
        <v>700</v>
      </c>
      <c r="AF10" s="10">
        <v>137439</v>
      </c>
      <c r="AG10" s="10">
        <v>122389</v>
      </c>
      <c r="AH10" s="10">
        <v>700</v>
      </c>
      <c r="AI10" s="10">
        <v>964</v>
      </c>
      <c r="AJ10" s="10">
        <v>0</v>
      </c>
      <c r="AK10" s="10">
        <v>964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964</v>
      </c>
      <c r="BN10" s="10">
        <v>0</v>
      </c>
      <c r="BO10" s="10">
        <v>964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1446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2410</v>
      </c>
      <c r="CH10" s="10">
        <v>1446</v>
      </c>
      <c r="CI10" s="10">
        <v>2410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1020</v>
      </c>
      <c r="DV10" s="10">
        <v>0</v>
      </c>
      <c r="DW10" s="10">
        <v>1020</v>
      </c>
      <c r="DX10" s="10">
        <v>162816</v>
      </c>
      <c r="DY10" s="10">
        <v>1446</v>
      </c>
      <c r="DZ10" s="10">
        <v>147766</v>
      </c>
      <c r="EA10" s="10">
        <v>700</v>
      </c>
      <c r="EB10" s="10">
        <v>137439</v>
      </c>
      <c r="EC10" s="10">
        <v>122389</v>
      </c>
      <c r="ED10" s="10">
        <v>700</v>
      </c>
      <c r="EE10" s="10">
        <v>5358</v>
      </c>
      <c r="EF10" s="10">
        <v>1446</v>
      </c>
      <c r="EG10" s="10">
        <v>5358</v>
      </c>
      <c r="EH10" s="10">
        <v>4820</v>
      </c>
      <c r="EI10" s="10">
        <v>0</v>
      </c>
      <c r="EJ10" s="10">
        <v>4820</v>
      </c>
      <c r="EK10" s="10">
        <v>0</v>
      </c>
      <c r="EL10" s="10">
        <v>3571</v>
      </c>
      <c r="EM10" s="10">
        <v>3571</v>
      </c>
      <c r="EN10" s="10">
        <v>0</v>
      </c>
      <c r="EO10" s="10">
        <v>964</v>
      </c>
      <c r="EP10" s="10">
        <v>0</v>
      </c>
      <c r="EQ10" s="10">
        <v>964</v>
      </c>
      <c r="ER10" s="10">
        <v>27995</v>
      </c>
      <c r="ES10" s="10">
        <v>23214</v>
      </c>
      <c r="ET10" s="10">
        <v>1895</v>
      </c>
      <c r="EU10" s="10">
        <v>106</v>
      </c>
      <c r="EV10" s="10">
        <v>42</v>
      </c>
      <c r="EW10" s="10">
        <v>0</v>
      </c>
      <c r="EX10" s="10">
        <v>52990</v>
      </c>
      <c r="EY10" s="10">
        <v>0</v>
      </c>
      <c r="EZ10" s="10">
        <v>0</v>
      </c>
      <c r="FA10" s="10">
        <v>0</v>
      </c>
      <c r="FB10" s="10">
        <v>0</v>
      </c>
      <c r="FC10" s="10">
        <v>166</v>
      </c>
      <c r="FD10" s="10">
        <v>81193</v>
      </c>
      <c r="FE10" s="10">
        <v>0</v>
      </c>
      <c r="FF10" s="10">
        <v>0</v>
      </c>
      <c r="FG10" s="10">
        <v>3000</v>
      </c>
      <c r="FH10" s="10">
        <v>0</v>
      </c>
      <c r="FI10" s="10">
        <v>0</v>
      </c>
      <c r="FJ10" s="10">
        <v>0</v>
      </c>
      <c r="FK10" s="10">
        <v>3000</v>
      </c>
      <c r="FL10" s="10">
        <v>26823</v>
      </c>
      <c r="FM10" s="10">
        <v>6238</v>
      </c>
      <c r="FN10" s="10">
        <v>40757</v>
      </c>
      <c r="FO10" s="10">
        <v>27477</v>
      </c>
      <c r="FP10" s="10">
        <v>3086</v>
      </c>
      <c r="FQ10" s="10">
        <v>9631</v>
      </c>
      <c r="FR10" s="10">
        <v>563</v>
      </c>
      <c r="FS10" s="10">
        <v>7664</v>
      </c>
      <c r="FT10" s="10">
        <v>0</v>
      </c>
      <c r="FU10" s="10">
        <v>0</v>
      </c>
      <c r="FV10" s="10">
        <v>5508</v>
      </c>
      <c r="FW10" s="10">
        <v>321</v>
      </c>
      <c r="FX10" s="10">
        <v>81073</v>
      </c>
      <c r="FY10" s="10">
        <v>9305</v>
      </c>
      <c r="FZ10" s="10">
        <v>9245</v>
      </c>
      <c r="GA10" s="10">
        <v>60</v>
      </c>
      <c r="GB10" s="10">
        <v>350</v>
      </c>
      <c r="GC10" s="10">
        <v>90</v>
      </c>
      <c r="GD10" s="10">
        <v>350</v>
      </c>
      <c r="GE10" s="10">
        <v>90</v>
      </c>
      <c r="GF10" s="10">
        <v>0</v>
      </c>
      <c r="GG10" s="10">
        <v>0</v>
      </c>
      <c r="GH10" s="10">
        <v>0</v>
      </c>
      <c r="GI10" s="14">
        <v>0</v>
      </c>
      <c r="GJ10" s="14">
        <v>350</v>
      </c>
      <c r="GK10" s="14">
        <v>90</v>
      </c>
      <c r="GL10" s="14">
        <v>0</v>
      </c>
      <c r="GM10" s="14">
        <v>0</v>
      </c>
      <c r="GN10" s="14">
        <v>350</v>
      </c>
      <c r="GO10" s="14">
        <v>90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14">
        <v>350</v>
      </c>
      <c r="GW10" s="14">
        <v>90</v>
      </c>
      <c r="GX10" s="14">
        <v>0</v>
      </c>
      <c r="GY10" s="14">
        <v>10</v>
      </c>
      <c r="GZ10" s="14">
        <v>0</v>
      </c>
      <c r="HA10" s="14">
        <v>75</v>
      </c>
      <c r="HB10" s="11">
        <v>1</v>
      </c>
      <c r="HC10" s="11">
        <v>0</v>
      </c>
      <c r="HD10" s="15">
        <v>1</v>
      </c>
      <c r="HE10" s="15">
        <v>1</v>
      </c>
      <c r="HF10" s="16">
        <v>40262.597824074073</v>
      </c>
    </row>
    <row r="11" spans="1:214" x14ac:dyDescent="0.2">
      <c r="A11" s="10" t="s">
        <v>1220</v>
      </c>
      <c r="B11" s="10">
        <v>162</v>
      </c>
      <c r="C11" s="10" t="s">
        <v>782</v>
      </c>
      <c r="D11" s="10" t="str">
        <f>VLOOKUP(Tabulka_Dotaz_z_MySQLDivadla_1[[#This Row],[Kraj]],Tabulka_Dotaz_z_SQL3[],3,TRUE)</f>
        <v>Hlavní město Praha</v>
      </c>
      <c r="E11" s="10" t="str">
        <f>VLOOKUP(Tabulka_Dotaz_z_MySQLDivadla_1[[#This Row],[StatID]],Tabulka_Dotaz_z_SqlDivadla[#All],7,FALSE)</f>
        <v>71</v>
      </c>
      <c r="F11" s="10" t="str">
        <f>VLOOKUP(Tabulka_Dotaz_z_MySQLDivadla_1[[#This Row],[kodZriz]],Tabulka_Dotaz_z_SQL[],8,TRUE)</f>
        <v>crkve</v>
      </c>
      <c r="G11" s="10">
        <v>1</v>
      </c>
      <c r="H11" s="10">
        <v>0</v>
      </c>
      <c r="I11" s="10" t="s">
        <v>214</v>
      </c>
      <c r="J11" s="10">
        <v>55</v>
      </c>
      <c r="K11" s="10" t="s">
        <v>163</v>
      </c>
      <c r="L11" s="10">
        <v>0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0" t="str">
        <f>IF(Tabulka_Dotaz_z_MySQLDivadla_1[[#This Row],[f0115_1]]=1,"ANO","NE")</f>
        <v>ANO</v>
      </c>
      <c r="AB11" s="10">
        <v>3505</v>
      </c>
      <c r="AC11" s="10">
        <v>1350</v>
      </c>
      <c r="AD11" s="10">
        <v>3355</v>
      </c>
      <c r="AE11" s="10">
        <v>0</v>
      </c>
      <c r="AF11" s="10">
        <v>3015</v>
      </c>
      <c r="AG11" s="10">
        <v>2875</v>
      </c>
      <c r="AH11" s="10">
        <v>0</v>
      </c>
      <c r="AI11" s="10">
        <v>4125</v>
      </c>
      <c r="AJ11" s="10">
        <v>1485</v>
      </c>
      <c r="AK11" s="10">
        <v>3117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3505</v>
      </c>
      <c r="DY11" s="10">
        <v>1350</v>
      </c>
      <c r="DZ11" s="10">
        <v>3355</v>
      </c>
      <c r="EA11" s="10">
        <v>0</v>
      </c>
      <c r="EB11" s="10">
        <v>3015</v>
      </c>
      <c r="EC11" s="10">
        <v>2875</v>
      </c>
      <c r="ED11" s="10">
        <v>0</v>
      </c>
      <c r="EE11" s="10">
        <v>4125</v>
      </c>
      <c r="EF11" s="10">
        <v>1485</v>
      </c>
      <c r="EG11" s="10">
        <v>3117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685</v>
      </c>
      <c r="ES11" s="10">
        <v>662</v>
      </c>
      <c r="ET11" s="10">
        <v>23</v>
      </c>
      <c r="EU11" s="10">
        <v>0</v>
      </c>
      <c r="EV11" s="10">
        <v>0</v>
      </c>
      <c r="EW11" s="10">
        <v>1100</v>
      </c>
      <c r="EX11" s="10">
        <v>0</v>
      </c>
      <c r="EY11" s="10">
        <v>0</v>
      </c>
      <c r="EZ11" s="10">
        <v>0</v>
      </c>
      <c r="FA11" s="10">
        <v>0</v>
      </c>
      <c r="FB11" s="10">
        <v>75</v>
      </c>
      <c r="FC11" s="10">
        <v>143</v>
      </c>
      <c r="FD11" s="10">
        <v>2003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0</v>
      </c>
      <c r="FL11" s="10">
        <v>713</v>
      </c>
      <c r="FM11" s="10">
        <v>88</v>
      </c>
      <c r="FN11" s="10">
        <v>280</v>
      </c>
      <c r="FO11" s="10">
        <v>193</v>
      </c>
      <c r="FP11" s="10">
        <v>0</v>
      </c>
      <c r="FQ11" s="10">
        <v>87</v>
      </c>
      <c r="FR11" s="10">
        <v>0</v>
      </c>
      <c r="FS11" s="10">
        <v>529</v>
      </c>
      <c r="FT11" s="10">
        <v>0</v>
      </c>
      <c r="FU11" s="10">
        <v>0</v>
      </c>
      <c r="FV11" s="10">
        <v>0</v>
      </c>
      <c r="FW11" s="10">
        <v>483</v>
      </c>
      <c r="FX11" s="10">
        <v>2005</v>
      </c>
      <c r="FY11" s="10">
        <v>0</v>
      </c>
      <c r="FZ11" s="10">
        <v>0</v>
      </c>
      <c r="GA11" s="10">
        <v>0</v>
      </c>
      <c r="GB11" s="10">
        <v>200</v>
      </c>
      <c r="GC11" s="10">
        <v>50</v>
      </c>
      <c r="GD11" s="10">
        <v>200</v>
      </c>
      <c r="GE11" s="10">
        <v>50</v>
      </c>
      <c r="GF11" s="10">
        <v>0</v>
      </c>
      <c r="GG11" s="10">
        <v>0</v>
      </c>
      <c r="GH11" s="10">
        <v>0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80</v>
      </c>
      <c r="GZ11" s="14">
        <v>0</v>
      </c>
      <c r="HA11" s="14">
        <v>5</v>
      </c>
      <c r="HB11" s="11">
        <v>1</v>
      </c>
      <c r="HC11" s="11">
        <v>0</v>
      </c>
      <c r="HD11" s="15">
        <v>1</v>
      </c>
      <c r="HE11" s="15">
        <v>1</v>
      </c>
      <c r="HF11" s="16">
        <v>40281.359872685185</v>
      </c>
    </row>
    <row r="12" spans="1:214" x14ac:dyDescent="0.2">
      <c r="A12" s="10" t="s">
        <v>1165</v>
      </c>
      <c r="B12" s="10">
        <v>107</v>
      </c>
      <c r="C12" s="10" t="s">
        <v>782</v>
      </c>
      <c r="D12" s="10" t="str">
        <f>VLOOKUP(Tabulka_Dotaz_z_MySQLDivadla_1[[#This Row],[Kraj]],Tabulka_Dotaz_z_SQL3[],3,TRUE)</f>
        <v>Hlavní město Praha</v>
      </c>
      <c r="E12" s="10" t="str">
        <f>VLOOKUP(Tabulka_Dotaz_z_MySQLDivadla_1[[#This Row],[StatID]],Tabulka_Dotaz_z_SqlDivadla[#All],7,FALSE)</f>
        <v>50</v>
      </c>
      <c r="F12" s="10" t="str">
        <f>VLOOKUP(Tabulka_Dotaz_z_MySQLDivadla_1[[#This Row],[kodZriz]],Tabulka_Dotaz_z_SQL[],8,TRUE)</f>
        <v>podnk</v>
      </c>
      <c r="G12" s="10">
        <v>2</v>
      </c>
      <c r="H12" s="10">
        <v>0</v>
      </c>
      <c r="I12" s="10" t="s">
        <v>228</v>
      </c>
      <c r="J12" s="10">
        <v>600</v>
      </c>
      <c r="K12" s="10" t="s">
        <v>229</v>
      </c>
      <c r="L12" s="10">
        <v>600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1</v>
      </c>
      <c r="R12" s="10">
        <v>1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 t="str">
        <f>IF(Tabulka_Dotaz_z_MySQLDivadla_1[[#This Row],[f0115_1]]=1,"ANO","NE")</f>
        <v>ANO</v>
      </c>
      <c r="AB12" s="10">
        <v>89100</v>
      </c>
      <c r="AC12" s="10">
        <v>16300</v>
      </c>
      <c r="AD12" s="10">
        <v>54000</v>
      </c>
      <c r="AE12" s="10">
        <v>13500</v>
      </c>
      <c r="AF12" s="10">
        <v>63570</v>
      </c>
      <c r="AG12" s="10">
        <v>42360</v>
      </c>
      <c r="AH12" s="10">
        <v>14400</v>
      </c>
      <c r="AI12" s="10">
        <v>19200</v>
      </c>
      <c r="AJ12" s="10">
        <v>17400</v>
      </c>
      <c r="AK12" s="10">
        <v>17100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89100</v>
      </c>
      <c r="DY12" s="10">
        <v>16300</v>
      </c>
      <c r="DZ12" s="10">
        <v>54000</v>
      </c>
      <c r="EA12" s="10">
        <v>13500</v>
      </c>
      <c r="EB12" s="10">
        <v>63570</v>
      </c>
      <c r="EC12" s="10">
        <v>42360</v>
      </c>
      <c r="ED12" s="10">
        <v>14400</v>
      </c>
      <c r="EE12" s="10">
        <v>19200</v>
      </c>
      <c r="EF12" s="10">
        <v>17400</v>
      </c>
      <c r="EG12" s="10">
        <v>17100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28495</v>
      </c>
      <c r="ES12" s="10">
        <v>22570</v>
      </c>
      <c r="ET12" s="10">
        <v>4575</v>
      </c>
      <c r="EU12" s="10">
        <v>1350</v>
      </c>
      <c r="EV12" s="10">
        <v>0</v>
      </c>
      <c r="EW12" s="10">
        <v>0</v>
      </c>
      <c r="EX12" s="10">
        <v>250</v>
      </c>
      <c r="EY12" s="10">
        <v>0</v>
      </c>
      <c r="EZ12" s="10">
        <v>0</v>
      </c>
      <c r="FA12" s="10">
        <v>0</v>
      </c>
      <c r="FB12" s="10">
        <v>1650</v>
      </c>
      <c r="FC12" s="10">
        <v>14999</v>
      </c>
      <c r="FD12" s="10">
        <v>45394</v>
      </c>
      <c r="FE12" s="10">
        <v>0</v>
      </c>
      <c r="FF12" s="10">
        <v>0</v>
      </c>
      <c r="FG12" s="10">
        <v>0</v>
      </c>
      <c r="FH12" s="10">
        <v>0</v>
      </c>
      <c r="FI12" s="10">
        <v>0</v>
      </c>
      <c r="FJ12" s="10">
        <v>0</v>
      </c>
      <c r="FK12" s="10">
        <v>0</v>
      </c>
      <c r="FL12" s="10">
        <v>23704</v>
      </c>
      <c r="FM12" s="10">
        <v>3200</v>
      </c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11525</v>
      </c>
      <c r="FT12" s="10">
        <v>0</v>
      </c>
      <c r="FU12" s="10">
        <v>0</v>
      </c>
      <c r="FV12" s="10">
        <v>0</v>
      </c>
      <c r="FW12" s="10">
        <v>0</v>
      </c>
      <c r="FX12" s="10">
        <v>35229</v>
      </c>
      <c r="FY12" s="10">
        <v>0</v>
      </c>
      <c r="FZ12" s="10">
        <v>0</v>
      </c>
      <c r="GA12" s="10">
        <v>0</v>
      </c>
      <c r="GB12" s="10">
        <v>990</v>
      </c>
      <c r="GC12" s="10">
        <v>280</v>
      </c>
      <c r="GD12" s="10">
        <v>990</v>
      </c>
      <c r="GE12" s="10">
        <v>280</v>
      </c>
      <c r="GF12" s="10">
        <v>0</v>
      </c>
      <c r="GG12" s="10">
        <v>0</v>
      </c>
      <c r="GH12" s="10"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14"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1</v>
      </c>
      <c r="GY12" s="14">
        <v>0</v>
      </c>
      <c r="GZ12" s="14">
        <v>1</v>
      </c>
      <c r="HA12" s="14">
        <v>0</v>
      </c>
      <c r="HB12" s="11">
        <v>0</v>
      </c>
      <c r="HC12" s="11">
        <v>15</v>
      </c>
      <c r="HD12" s="15">
        <v>1</v>
      </c>
      <c r="HE12" s="15">
        <v>0</v>
      </c>
      <c r="HF12" s="16">
        <v>40330.610798611109</v>
      </c>
    </row>
    <row r="13" spans="1:214" x14ac:dyDescent="0.2">
      <c r="A13" s="10" t="s">
        <v>1190</v>
      </c>
      <c r="B13" s="10">
        <v>132</v>
      </c>
      <c r="C13" s="10" t="s">
        <v>782</v>
      </c>
      <c r="D13" s="10" t="str">
        <f>VLOOKUP(Tabulka_Dotaz_z_MySQLDivadla_1[[#This Row],[Kraj]],Tabulka_Dotaz_z_SQL3[],3,TRUE)</f>
        <v>Hlavní město Praha</v>
      </c>
      <c r="E13" s="10" t="str">
        <f>VLOOKUP(Tabulka_Dotaz_z_MySQLDivadla_1[[#This Row],[StatID]],Tabulka_Dotaz_z_SqlDivadla[#All],7,FALSE)</f>
        <v>70</v>
      </c>
      <c r="F13" s="10" t="str">
        <f>VLOOKUP(Tabulka_Dotaz_z_MySQLDivadla_1[[#This Row],[kodZriz]],Tabulka_Dotaz_z_SQL[],8,TRUE)</f>
        <v>crkve</v>
      </c>
      <c r="G13" s="10">
        <v>1</v>
      </c>
      <c r="H13" s="10">
        <v>0</v>
      </c>
      <c r="I13" s="10" t="s">
        <v>247</v>
      </c>
      <c r="J13" s="10">
        <v>180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1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0" t="str">
        <f>IF(Tabulka_Dotaz_z_MySQLDivadla_1[[#This Row],[f0115_1]]=1,"ANO","NE")</f>
        <v>ANO</v>
      </c>
      <c r="AB13" s="10">
        <v>8220</v>
      </c>
      <c r="AC13" s="10">
        <v>0</v>
      </c>
      <c r="AD13" s="10">
        <v>7020</v>
      </c>
      <c r="AE13" s="10">
        <v>0</v>
      </c>
      <c r="AF13" s="10">
        <v>5400</v>
      </c>
      <c r="AG13" s="10">
        <v>4550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8220</v>
      </c>
      <c r="DY13" s="10">
        <v>0</v>
      </c>
      <c r="DZ13" s="10">
        <v>7020</v>
      </c>
      <c r="EA13" s="10">
        <v>0</v>
      </c>
      <c r="EB13" s="10">
        <v>5400</v>
      </c>
      <c r="EC13" s="10">
        <v>4550</v>
      </c>
      <c r="ED13" s="10">
        <v>0</v>
      </c>
      <c r="EE13" s="10">
        <v>0</v>
      </c>
      <c r="EF13" s="10">
        <v>0</v>
      </c>
      <c r="EG13" s="10">
        <v>0</v>
      </c>
      <c r="EH13" s="10">
        <v>4220</v>
      </c>
      <c r="EI13" s="10">
        <v>0</v>
      </c>
      <c r="EJ13" s="10">
        <v>3400</v>
      </c>
      <c r="EK13" s="10">
        <v>0</v>
      </c>
      <c r="EL13" s="10">
        <v>2900</v>
      </c>
      <c r="EM13" s="10">
        <v>2200</v>
      </c>
      <c r="EN13" s="10">
        <v>0</v>
      </c>
      <c r="EO13" s="10">
        <v>0</v>
      </c>
      <c r="EP13" s="10">
        <v>0</v>
      </c>
      <c r="EQ13" s="10">
        <v>0</v>
      </c>
      <c r="ER13" s="10">
        <v>792</v>
      </c>
      <c r="ES13" s="10">
        <v>431</v>
      </c>
      <c r="ET13" s="10">
        <v>335</v>
      </c>
      <c r="EU13" s="10">
        <v>0</v>
      </c>
      <c r="EV13" s="10">
        <v>0</v>
      </c>
      <c r="EW13" s="10">
        <v>180</v>
      </c>
      <c r="EX13" s="10">
        <v>0</v>
      </c>
      <c r="EY13" s="10">
        <v>0</v>
      </c>
      <c r="EZ13" s="10">
        <v>0</v>
      </c>
      <c r="FA13" s="10">
        <v>0</v>
      </c>
      <c r="FB13" s="10">
        <v>45</v>
      </c>
      <c r="FC13" s="10">
        <v>26</v>
      </c>
      <c r="FD13" s="10">
        <v>1043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218</v>
      </c>
      <c r="FM13" s="10">
        <v>218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746</v>
      </c>
      <c r="FT13" s="10">
        <v>0</v>
      </c>
      <c r="FU13" s="10">
        <v>0</v>
      </c>
      <c r="FV13" s="10">
        <v>0</v>
      </c>
      <c r="FW13" s="10">
        <v>242</v>
      </c>
      <c r="FX13" s="10">
        <v>1206</v>
      </c>
      <c r="FY13" s="10">
        <v>0</v>
      </c>
      <c r="FZ13" s="10">
        <v>0</v>
      </c>
      <c r="GA13" s="10">
        <v>0</v>
      </c>
      <c r="GB13" s="10">
        <v>240</v>
      </c>
      <c r="GC13" s="10">
        <v>90</v>
      </c>
      <c r="GD13" s="10">
        <v>240</v>
      </c>
      <c r="GE13" s="10">
        <v>90</v>
      </c>
      <c r="GF13" s="10">
        <v>0</v>
      </c>
      <c r="GG13" s="10">
        <v>0</v>
      </c>
      <c r="GH13" s="10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1</v>
      </c>
      <c r="GY13" s="14">
        <v>0</v>
      </c>
      <c r="GZ13" s="14">
        <v>0</v>
      </c>
      <c r="HA13" s="14">
        <v>30</v>
      </c>
      <c r="HB13" s="11">
        <v>1</v>
      </c>
      <c r="HC13" s="11">
        <v>0</v>
      </c>
      <c r="HD13" s="15">
        <v>1</v>
      </c>
      <c r="HE13" s="15">
        <v>1</v>
      </c>
      <c r="HF13" s="16">
        <v>40301.577534722222</v>
      </c>
    </row>
    <row r="14" spans="1:214" x14ac:dyDescent="0.2">
      <c r="A14" s="10" t="s">
        <v>1251</v>
      </c>
      <c r="B14" s="10">
        <v>193</v>
      </c>
      <c r="C14" s="10" t="s">
        <v>782</v>
      </c>
      <c r="D14" s="10" t="str">
        <f>VLOOKUP(Tabulka_Dotaz_z_MySQLDivadla_1[[#This Row],[Kraj]],Tabulka_Dotaz_z_SQL3[],3,TRUE)</f>
        <v>Hlavní město Praha</v>
      </c>
      <c r="E14" s="10" t="str">
        <f>VLOOKUP(Tabulka_Dotaz_z_MySQLDivadla_1[[#This Row],[StatID]],Tabulka_Dotaz_z_SqlDivadla[#All],7,FALSE)</f>
        <v>60</v>
      </c>
      <c r="F14" s="10" t="str">
        <f>VLOOKUP(Tabulka_Dotaz_z_MySQLDivadla_1[[#This Row],[kodZriz]],Tabulka_Dotaz_z_SQL[],8,TRUE)</f>
        <v>podnk</v>
      </c>
      <c r="G14" s="10">
        <v>0</v>
      </c>
      <c r="H14" s="10">
        <v>0</v>
      </c>
      <c r="I14" s="10" t="s">
        <v>163</v>
      </c>
      <c r="J14" s="10">
        <v>0</v>
      </c>
      <c r="K14" s="10" t="s">
        <v>163</v>
      </c>
      <c r="L14" s="10">
        <v>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 t="str">
        <f>IF(Tabulka_Dotaz_z_MySQLDivadla_1[[#This Row],[f0115_1]]=1,"ANO","NE")</f>
        <v>ANO</v>
      </c>
      <c r="AB14" s="10">
        <v>71200</v>
      </c>
      <c r="AC14" s="10">
        <v>0</v>
      </c>
      <c r="AD14" s="10">
        <v>0</v>
      </c>
      <c r="AE14" s="10">
        <v>0</v>
      </c>
      <c r="AF14" s="10">
        <v>71200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71200</v>
      </c>
      <c r="DY14" s="10">
        <v>0</v>
      </c>
      <c r="DZ14" s="10">
        <v>0</v>
      </c>
      <c r="EA14" s="10">
        <v>0</v>
      </c>
      <c r="EB14" s="10">
        <v>71200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0</v>
      </c>
      <c r="GA14" s="10">
        <v>0</v>
      </c>
      <c r="GB14" s="10">
        <v>300</v>
      </c>
      <c r="GC14" s="10">
        <v>150</v>
      </c>
      <c r="GD14" s="10">
        <v>300</v>
      </c>
      <c r="GE14" s="10">
        <v>150</v>
      </c>
      <c r="GF14" s="10">
        <v>0</v>
      </c>
      <c r="GG14" s="10">
        <v>0</v>
      </c>
      <c r="GH14" s="10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14">
        <v>0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1</v>
      </c>
      <c r="HA14" s="14">
        <v>0</v>
      </c>
      <c r="HB14" s="11">
        <v>1</v>
      </c>
      <c r="HC14" s="11">
        <v>0</v>
      </c>
      <c r="HD14" s="15">
        <v>1</v>
      </c>
      <c r="HE14" s="15">
        <v>1</v>
      </c>
      <c r="HF14" s="16">
        <v>40302.390416666669</v>
      </c>
    </row>
    <row r="15" spans="1:214" x14ac:dyDescent="0.2">
      <c r="A15" s="10" t="s">
        <v>1192</v>
      </c>
      <c r="B15" s="10">
        <v>134</v>
      </c>
      <c r="C15" s="10" t="s">
        <v>782</v>
      </c>
      <c r="D15" s="10" t="str">
        <f>VLOOKUP(Tabulka_Dotaz_z_MySQLDivadla_1[[#This Row],[Kraj]],Tabulka_Dotaz_z_SQL3[],3,TRUE)</f>
        <v>Hlavní město Praha</v>
      </c>
      <c r="E15" s="10" t="str">
        <f>VLOOKUP(Tabulka_Dotaz_z_MySQLDivadla_1[[#This Row],[StatID]],Tabulka_Dotaz_z_SqlDivadla[#All],7,FALSE)</f>
        <v>60</v>
      </c>
      <c r="F15" s="10" t="str">
        <f>VLOOKUP(Tabulka_Dotaz_z_MySQLDivadla_1[[#This Row],[kodZriz]],Tabulka_Dotaz_z_SQL[],8,TRUE)</f>
        <v>podnk</v>
      </c>
      <c r="G15" s="10">
        <v>1</v>
      </c>
      <c r="H15" s="10">
        <v>0</v>
      </c>
      <c r="I15" s="10" t="s">
        <v>249</v>
      </c>
      <c r="J15" s="10">
        <v>74</v>
      </c>
      <c r="K15" s="10" t="s">
        <v>163</v>
      </c>
      <c r="L15" s="10">
        <v>0</v>
      </c>
      <c r="M15" s="10" t="s">
        <v>163</v>
      </c>
      <c r="N15" s="10">
        <v>0</v>
      </c>
      <c r="O15" s="10" t="s">
        <v>163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</v>
      </c>
      <c r="Z15" s="10">
        <v>0</v>
      </c>
      <c r="AA15" s="10" t="str">
        <f>IF(Tabulka_Dotaz_z_MySQLDivadla_1[[#This Row],[f0115_1]]=1,"ANO","NE")</f>
        <v>NE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16354</v>
      </c>
      <c r="DO15" s="10">
        <v>0</v>
      </c>
      <c r="DP15" s="10">
        <v>16354</v>
      </c>
      <c r="DQ15" s="10">
        <v>0</v>
      </c>
      <c r="DR15" s="10">
        <v>6507</v>
      </c>
      <c r="DS15" s="10">
        <v>6507</v>
      </c>
      <c r="DT15" s="10">
        <v>0</v>
      </c>
      <c r="DU15" s="10">
        <v>0</v>
      </c>
      <c r="DV15" s="10">
        <v>0</v>
      </c>
      <c r="DW15" s="10">
        <v>0</v>
      </c>
      <c r="DX15" s="10">
        <v>16354</v>
      </c>
      <c r="DY15" s="10">
        <v>0</v>
      </c>
      <c r="DZ15" s="10">
        <v>16354</v>
      </c>
      <c r="EA15" s="10">
        <v>0</v>
      </c>
      <c r="EB15" s="10">
        <v>6507</v>
      </c>
      <c r="EC15" s="10">
        <v>6507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  <c r="EP15" s="10">
        <v>0</v>
      </c>
      <c r="EQ15" s="10">
        <v>0</v>
      </c>
      <c r="ER15" s="10">
        <v>2624</v>
      </c>
      <c r="ES15" s="10">
        <v>2624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2624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0</v>
      </c>
      <c r="FK15" s="10">
        <v>0</v>
      </c>
      <c r="FL15" s="10">
        <v>922</v>
      </c>
      <c r="FM15" s="10">
        <v>732</v>
      </c>
      <c r="FN15" s="10">
        <v>0</v>
      </c>
      <c r="FO15" s="10">
        <v>0</v>
      </c>
      <c r="FP15" s="10">
        <v>0</v>
      </c>
      <c r="FQ15" s="10">
        <v>0</v>
      </c>
      <c r="FR15" s="10">
        <v>0</v>
      </c>
      <c r="FS15" s="10">
        <v>182</v>
      </c>
      <c r="FT15" s="10">
        <v>0</v>
      </c>
      <c r="FU15" s="10">
        <v>0</v>
      </c>
      <c r="FV15" s="10">
        <v>0</v>
      </c>
      <c r="FW15" s="10">
        <v>1341</v>
      </c>
      <c r="FX15" s="10">
        <v>2445</v>
      </c>
      <c r="FY15" s="10">
        <v>0</v>
      </c>
      <c r="FZ15" s="10">
        <v>0</v>
      </c>
      <c r="GA15" s="10">
        <v>0</v>
      </c>
      <c r="GB15" s="10">
        <v>490</v>
      </c>
      <c r="GC15" s="10">
        <v>280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490</v>
      </c>
      <c r="GW15" s="14">
        <v>280</v>
      </c>
      <c r="GX15" s="14">
        <v>1</v>
      </c>
      <c r="GY15" s="14">
        <v>0</v>
      </c>
      <c r="GZ15" s="14">
        <v>0</v>
      </c>
      <c r="HA15" s="14">
        <v>23</v>
      </c>
      <c r="HB15" s="11">
        <v>1</v>
      </c>
      <c r="HC15" s="11">
        <v>0</v>
      </c>
      <c r="HD15" s="15">
        <v>1</v>
      </c>
      <c r="HE15" s="15">
        <v>0</v>
      </c>
      <c r="HF15" s="16">
        <v>40269.661747685182</v>
      </c>
    </row>
    <row r="16" spans="1:214" x14ac:dyDescent="0.2">
      <c r="A16" s="10" t="s">
        <v>1258</v>
      </c>
      <c r="B16" s="10">
        <v>200</v>
      </c>
      <c r="C16" s="10" t="s">
        <v>782</v>
      </c>
      <c r="D16" s="10" t="str">
        <f>VLOOKUP(Tabulka_Dotaz_z_MySQLDivadla_1[[#This Row],[Kraj]],Tabulka_Dotaz_z_SQL3[],3,TRUE)</f>
        <v>Hlavní město Praha</v>
      </c>
      <c r="E16" s="10" t="str">
        <f>VLOOKUP(Tabulka_Dotaz_z_MySQLDivadla_1[[#This Row],[StatID]],Tabulka_Dotaz_z_SqlDivadla[#All],7,FALSE)</f>
        <v>60</v>
      </c>
      <c r="F16" s="10" t="str">
        <f>VLOOKUP(Tabulka_Dotaz_z_MySQLDivadla_1[[#This Row],[kodZriz]],Tabulka_Dotaz_z_SQL[],8,TRUE)</f>
        <v>podnk</v>
      </c>
      <c r="G16" s="10">
        <v>1</v>
      </c>
      <c r="H16" s="10">
        <v>0</v>
      </c>
      <c r="I16" s="10" t="s">
        <v>285</v>
      </c>
      <c r="J16" s="10">
        <v>319</v>
      </c>
      <c r="K16" s="10" t="s">
        <v>163</v>
      </c>
      <c r="L16" s="10">
        <v>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 t="str">
        <f>IF(Tabulka_Dotaz_z_MySQLDivadla_1[[#This Row],[f0115_1]]=1,"ANO","NE")</f>
        <v>ANO</v>
      </c>
      <c r="AB16" s="10">
        <v>115532</v>
      </c>
      <c r="AC16" s="10">
        <v>2401</v>
      </c>
      <c r="AD16" s="10">
        <v>104282</v>
      </c>
      <c r="AE16" s="10">
        <v>0</v>
      </c>
      <c r="AF16" s="10">
        <v>94792</v>
      </c>
      <c r="AG16" s="10">
        <v>83542</v>
      </c>
      <c r="AH16" s="10">
        <v>0</v>
      </c>
      <c r="AI16" s="10">
        <v>22299</v>
      </c>
      <c r="AJ16" s="10">
        <v>3174</v>
      </c>
      <c r="AK16" s="10">
        <v>18519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4785</v>
      </c>
      <c r="BG16" s="10">
        <v>0</v>
      </c>
      <c r="BH16" s="10">
        <v>4785</v>
      </c>
      <c r="BI16" s="10">
        <v>0</v>
      </c>
      <c r="BJ16" s="10">
        <v>3382</v>
      </c>
      <c r="BK16" s="10">
        <v>3382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6766</v>
      </c>
      <c r="DV16" s="10">
        <v>0</v>
      </c>
      <c r="DW16" s="10">
        <v>6561</v>
      </c>
      <c r="DX16" s="10">
        <v>120317</v>
      </c>
      <c r="DY16" s="10">
        <v>2401</v>
      </c>
      <c r="DZ16" s="10">
        <v>109067</v>
      </c>
      <c r="EA16" s="10">
        <v>0</v>
      </c>
      <c r="EB16" s="10">
        <v>98174</v>
      </c>
      <c r="EC16" s="10">
        <v>86924</v>
      </c>
      <c r="ED16" s="10">
        <v>0</v>
      </c>
      <c r="EE16" s="10">
        <v>29065</v>
      </c>
      <c r="EF16" s="10">
        <v>3174</v>
      </c>
      <c r="EG16" s="10">
        <v>25080</v>
      </c>
      <c r="EH16" s="10">
        <v>8294</v>
      </c>
      <c r="EI16" s="10">
        <v>0</v>
      </c>
      <c r="EJ16" s="10">
        <v>8294</v>
      </c>
      <c r="EK16" s="10">
        <v>0</v>
      </c>
      <c r="EL16" s="10">
        <v>5214</v>
      </c>
      <c r="EM16" s="10">
        <v>5214</v>
      </c>
      <c r="EN16" s="10">
        <v>0</v>
      </c>
      <c r="EO16" s="10">
        <v>2871</v>
      </c>
      <c r="EP16" s="10">
        <v>0</v>
      </c>
      <c r="EQ16" s="10">
        <v>2257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10">
        <v>0</v>
      </c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0</v>
      </c>
      <c r="FK16" s="10">
        <v>0</v>
      </c>
      <c r="FL16" s="10">
        <v>0</v>
      </c>
      <c r="FM16" s="10">
        <v>0</v>
      </c>
      <c r="FN16" s="10">
        <v>0</v>
      </c>
      <c r="FO16" s="10">
        <v>0</v>
      </c>
      <c r="FP16" s="10">
        <v>0</v>
      </c>
      <c r="FQ16" s="10">
        <v>0</v>
      </c>
      <c r="FR16" s="10">
        <v>0</v>
      </c>
      <c r="FS16" s="10">
        <v>0</v>
      </c>
      <c r="FT16" s="10">
        <v>0</v>
      </c>
      <c r="FU16" s="10">
        <v>0</v>
      </c>
      <c r="FV16" s="10">
        <v>0</v>
      </c>
      <c r="FW16" s="10">
        <v>0</v>
      </c>
      <c r="FX16" s="10">
        <v>0</v>
      </c>
      <c r="FY16" s="10">
        <v>0</v>
      </c>
      <c r="FZ16" s="10">
        <v>0</v>
      </c>
      <c r="GA16" s="10">
        <v>0</v>
      </c>
      <c r="GB16" s="10">
        <v>600</v>
      </c>
      <c r="GC16" s="10">
        <v>320</v>
      </c>
      <c r="GD16" s="10">
        <v>490</v>
      </c>
      <c r="GE16" s="10">
        <v>320</v>
      </c>
      <c r="GF16" s="10">
        <v>0</v>
      </c>
      <c r="GG16" s="10">
        <v>0</v>
      </c>
      <c r="GH16" s="10">
        <v>0</v>
      </c>
      <c r="GI16" s="14">
        <v>0</v>
      </c>
      <c r="GJ16" s="14">
        <v>390</v>
      </c>
      <c r="GK16" s="14">
        <v>390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600</v>
      </c>
      <c r="GW16" s="14">
        <v>390</v>
      </c>
      <c r="GX16" s="14">
        <v>0</v>
      </c>
      <c r="GY16" s="14">
        <v>35</v>
      </c>
      <c r="GZ16" s="14">
        <v>0</v>
      </c>
      <c r="HA16" s="14">
        <v>25</v>
      </c>
      <c r="HB16" s="11">
        <v>1</v>
      </c>
      <c r="HC16" s="11">
        <v>0</v>
      </c>
      <c r="HD16" s="15">
        <v>1</v>
      </c>
      <c r="HE16" s="15">
        <v>0</v>
      </c>
      <c r="HF16" s="16">
        <v>40302.397372685184</v>
      </c>
    </row>
    <row r="17" spans="1:214" x14ac:dyDescent="0.2">
      <c r="A17" s="10" t="s">
        <v>1195</v>
      </c>
      <c r="B17" s="10">
        <v>137</v>
      </c>
      <c r="C17" s="10" t="s">
        <v>782</v>
      </c>
      <c r="D17" s="10" t="str">
        <f>VLOOKUP(Tabulka_Dotaz_z_MySQLDivadla_1[[#This Row],[Kraj]],Tabulka_Dotaz_z_SQL3[],3,TRUE)</f>
        <v>Hlavní město Praha</v>
      </c>
      <c r="E17" s="10" t="str">
        <f>VLOOKUP(Tabulka_Dotaz_z_MySQLDivadla_1[[#This Row],[StatID]],Tabulka_Dotaz_z_SqlDivadla[#All],7,FALSE)</f>
        <v>60</v>
      </c>
      <c r="F17" s="10" t="str">
        <f>VLOOKUP(Tabulka_Dotaz_z_MySQLDivadla_1[[#This Row],[kodZriz]],Tabulka_Dotaz_z_SQL[],8,TRUE)</f>
        <v>podnk</v>
      </c>
      <c r="G17" s="10">
        <v>0</v>
      </c>
      <c r="H17" s="10">
        <v>0</v>
      </c>
      <c r="I17" s="10" t="s">
        <v>163</v>
      </c>
      <c r="J17" s="10">
        <v>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</v>
      </c>
      <c r="Z17" s="10">
        <v>1</v>
      </c>
      <c r="AA17" s="10" t="str">
        <f>IF(Tabulka_Dotaz_z_MySQLDivadla_1[[#This Row],[f0115_1]]=1,"ANO","NE")</f>
        <v>ANO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22210</v>
      </c>
      <c r="DO17" s="10">
        <v>0</v>
      </c>
      <c r="DP17" s="10">
        <v>0</v>
      </c>
      <c r="DQ17" s="10">
        <v>0</v>
      </c>
      <c r="DR17" s="10">
        <v>19989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22210</v>
      </c>
      <c r="DY17" s="10">
        <v>0</v>
      </c>
      <c r="DZ17" s="10">
        <v>0</v>
      </c>
      <c r="EA17" s="10">
        <v>0</v>
      </c>
      <c r="EB17" s="10">
        <v>19989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12240</v>
      </c>
      <c r="EI17" s="10">
        <v>0</v>
      </c>
      <c r="EJ17" s="10">
        <v>0</v>
      </c>
      <c r="EK17" s="10">
        <v>0</v>
      </c>
      <c r="EL17" s="10">
        <v>11016</v>
      </c>
      <c r="EM17" s="10">
        <v>0</v>
      </c>
      <c r="EN17" s="10">
        <v>0</v>
      </c>
      <c r="EO17" s="10">
        <v>0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v>0</v>
      </c>
      <c r="FU17" s="10">
        <v>0</v>
      </c>
      <c r="FV17" s="10">
        <v>0</v>
      </c>
      <c r="FW17" s="10">
        <v>0</v>
      </c>
      <c r="FX17" s="10">
        <v>0</v>
      </c>
      <c r="FY17" s="10">
        <v>0</v>
      </c>
      <c r="FZ17" s="10">
        <v>0</v>
      </c>
      <c r="GA17" s="10">
        <v>0</v>
      </c>
      <c r="GB17" s="10">
        <v>60</v>
      </c>
      <c r="GC17" s="10">
        <v>1</v>
      </c>
      <c r="GD17" s="10">
        <v>0</v>
      </c>
      <c r="GE17" s="10">
        <v>0</v>
      </c>
      <c r="GF17" s="10">
        <v>0</v>
      </c>
      <c r="GG17" s="10">
        <v>0</v>
      </c>
      <c r="GH17" s="10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60</v>
      </c>
      <c r="GW17" s="14">
        <v>1</v>
      </c>
      <c r="GX17" s="14">
        <v>1</v>
      </c>
      <c r="GY17" s="14">
        <v>0</v>
      </c>
      <c r="GZ17" s="14">
        <v>1</v>
      </c>
      <c r="HA17" s="14">
        <v>0</v>
      </c>
      <c r="HB17" s="11">
        <v>1</v>
      </c>
      <c r="HC17" s="11">
        <v>0</v>
      </c>
      <c r="HD17" s="15">
        <v>1</v>
      </c>
      <c r="HE17" s="15">
        <v>0</v>
      </c>
      <c r="HF17" s="16">
        <v>40330.628229166665</v>
      </c>
    </row>
    <row r="18" spans="1:214" x14ac:dyDescent="0.2">
      <c r="A18" s="10" t="s">
        <v>1237</v>
      </c>
      <c r="B18" s="10">
        <v>179</v>
      </c>
      <c r="C18" s="10" t="s">
        <v>782</v>
      </c>
      <c r="D18" s="10" t="str">
        <f>VLOOKUP(Tabulka_Dotaz_z_MySQLDivadla_1[[#This Row],[Kraj]],Tabulka_Dotaz_z_SQL3[],3,TRUE)</f>
        <v>Hlavní město Praha</v>
      </c>
      <c r="E18" s="10" t="str">
        <f>VLOOKUP(Tabulka_Dotaz_z_MySQLDivadla_1[[#This Row],[StatID]],Tabulka_Dotaz_z_SqlDivadla[#All],7,FALSE)</f>
        <v>50</v>
      </c>
      <c r="F18" s="10" t="str">
        <f>VLOOKUP(Tabulka_Dotaz_z_MySQLDivadla_1[[#This Row],[kodZriz]],Tabulka_Dotaz_z_SQL[],8,TRUE)</f>
        <v>podnk</v>
      </c>
      <c r="G18" s="10">
        <v>4</v>
      </c>
      <c r="H18" s="10">
        <v>2</v>
      </c>
      <c r="I18" s="10" t="s">
        <v>273</v>
      </c>
      <c r="J18" s="10">
        <v>100</v>
      </c>
      <c r="K18" s="10" t="s">
        <v>274</v>
      </c>
      <c r="L18" s="10">
        <v>80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Z18" s="10">
        <v>0</v>
      </c>
      <c r="AA18" s="10" t="str">
        <f>IF(Tabulka_Dotaz_z_MySQLDivadla_1[[#This Row],[f0115_1]]=1,"ANO","NE")</f>
        <v>NE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33150</v>
      </c>
      <c r="CK18" s="10">
        <v>0</v>
      </c>
      <c r="CL18" s="10">
        <v>33150</v>
      </c>
      <c r="CM18" s="10">
        <v>0</v>
      </c>
      <c r="CN18" s="10">
        <v>15900</v>
      </c>
      <c r="CO18" s="10">
        <v>15900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0</v>
      </c>
      <c r="CW18" s="10">
        <v>0</v>
      </c>
      <c r="CX18" s="10">
        <v>0</v>
      </c>
      <c r="CY18" s="10">
        <v>0</v>
      </c>
      <c r="CZ18" s="10">
        <v>0</v>
      </c>
      <c r="DA18" s="10">
        <v>0</v>
      </c>
      <c r="DB18" s="10">
        <v>0</v>
      </c>
      <c r="DC18" s="10">
        <v>0</v>
      </c>
      <c r="DD18" s="10">
        <v>12750</v>
      </c>
      <c r="DE18" s="10">
        <v>0</v>
      </c>
      <c r="DF18" s="10">
        <v>12750</v>
      </c>
      <c r="DG18" s="10">
        <v>0</v>
      </c>
      <c r="DH18" s="10">
        <v>6750</v>
      </c>
      <c r="DI18" s="10">
        <v>6750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45900</v>
      </c>
      <c r="DY18" s="10">
        <v>0</v>
      </c>
      <c r="DZ18" s="10">
        <v>45900</v>
      </c>
      <c r="EA18" s="10">
        <v>0</v>
      </c>
      <c r="EB18" s="10">
        <v>22650</v>
      </c>
      <c r="EC18" s="10">
        <v>22650</v>
      </c>
      <c r="ED18" s="10">
        <v>0</v>
      </c>
      <c r="EE18" s="10">
        <v>0</v>
      </c>
      <c r="EF18" s="10">
        <v>0</v>
      </c>
      <c r="EG18" s="10">
        <v>0</v>
      </c>
      <c r="EH18" s="10">
        <v>9600</v>
      </c>
      <c r="EI18" s="10">
        <v>0</v>
      </c>
      <c r="EJ18" s="10">
        <v>9600</v>
      </c>
      <c r="EK18" s="10">
        <v>0</v>
      </c>
      <c r="EL18" s="10">
        <v>5350</v>
      </c>
      <c r="EM18" s="10">
        <v>5350</v>
      </c>
      <c r="EN18" s="10">
        <v>0</v>
      </c>
      <c r="EO18" s="10">
        <v>0</v>
      </c>
      <c r="EP18" s="10">
        <v>0</v>
      </c>
      <c r="EQ18" s="10">
        <v>0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0</v>
      </c>
      <c r="FS18" s="10">
        <v>0</v>
      </c>
      <c r="FT18" s="10">
        <v>0</v>
      </c>
      <c r="FU18" s="10">
        <v>0</v>
      </c>
      <c r="FV18" s="10">
        <v>0</v>
      </c>
      <c r="FW18" s="10">
        <v>0</v>
      </c>
      <c r="FX18" s="10">
        <v>0</v>
      </c>
      <c r="FY18" s="10">
        <v>0</v>
      </c>
      <c r="FZ18" s="10">
        <v>0</v>
      </c>
      <c r="GA18" s="10">
        <v>0</v>
      </c>
      <c r="GB18" s="10">
        <v>590</v>
      </c>
      <c r="GC18" s="10">
        <v>250</v>
      </c>
      <c r="GD18" s="10">
        <v>0</v>
      </c>
      <c r="GE18" s="10">
        <v>0</v>
      </c>
      <c r="GF18" s="10">
        <v>0</v>
      </c>
      <c r="GG18" s="10">
        <v>0</v>
      </c>
      <c r="GH18" s="10">
        <v>0</v>
      </c>
      <c r="GI18" s="14">
        <v>0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0</v>
      </c>
      <c r="GP18" s="14">
        <v>590</v>
      </c>
      <c r="GQ18" s="14">
        <v>250</v>
      </c>
      <c r="GR18" s="14">
        <v>0</v>
      </c>
      <c r="GS18" s="14">
        <v>0</v>
      </c>
      <c r="GT18" s="14">
        <v>500</v>
      </c>
      <c r="GU18" s="14">
        <v>250</v>
      </c>
      <c r="GV18" s="14">
        <v>0</v>
      </c>
      <c r="GW18" s="14">
        <v>0</v>
      </c>
      <c r="GX18" s="14">
        <v>1</v>
      </c>
      <c r="GY18" s="14">
        <v>0</v>
      </c>
      <c r="GZ18" s="14">
        <v>0</v>
      </c>
      <c r="HA18" s="14">
        <v>12</v>
      </c>
      <c r="HB18" s="11">
        <v>1</v>
      </c>
      <c r="HC18" s="11">
        <v>0</v>
      </c>
      <c r="HD18" s="15">
        <v>1</v>
      </c>
      <c r="HE18" s="15">
        <v>0</v>
      </c>
      <c r="HF18" s="16">
        <v>40284.432233796295</v>
      </c>
    </row>
    <row r="19" spans="1:214" x14ac:dyDescent="0.2">
      <c r="A19" s="10" t="s">
        <v>1219</v>
      </c>
      <c r="B19" s="10">
        <v>161</v>
      </c>
      <c r="C19" s="10" t="s">
        <v>782</v>
      </c>
      <c r="D19" s="10" t="str">
        <f>VLOOKUP(Tabulka_Dotaz_z_MySQLDivadla_1[[#This Row],[Kraj]],Tabulka_Dotaz_z_SQL3[],3,TRUE)</f>
        <v>Hlavní město Praha</v>
      </c>
      <c r="E19" s="10" t="str">
        <f>VLOOKUP(Tabulka_Dotaz_z_MySQLDivadla_1[[#This Row],[StatID]],Tabulka_Dotaz_z_SqlDivadla[#All],7,FALSE)</f>
        <v>70</v>
      </c>
      <c r="F19" s="10" t="str">
        <f>VLOOKUP(Tabulka_Dotaz_z_MySQLDivadla_1[[#This Row],[kodZriz]],Tabulka_Dotaz_z_SQL[],8,TRUE)</f>
        <v>crkve</v>
      </c>
      <c r="G19" s="10">
        <v>0</v>
      </c>
      <c r="H19" s="10">
        <v>0</v>
      </c>
      <c r="I19" s="10" t="s">
        <v>163</v>
      </c>
      <c r="J19" s="10">
        <v>0</v>
      </c>
      <c r="K19" s="10" t="s">
        <v>163</v>
      </c>
      <c r="L19" s="10">
        <v>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 t="str">
        <f>IF(Tabulka_Dotaz_z_MySQLDivadla_1[[#This Row],[f0115_1]]=1,"ANO","NE")</f>
        <v>ANO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  <c r="CS19" s="10">
        <v>0</v>
      </c>
      <c r="CT19" s="10">
        <v>500</v>
      </c>
      <c r="CU19" s="10">
        <v>0</v>
      </c>
      <c r="CV19" s="10">
        <v>0</v>
      </c>
      <c r="CW19" s="10">
        <v>0</v>
      </c>
      <c r="CX19" s="10">
        <v>295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500</v>
      </c>
      <c r="DY19" s="10">
        <v>0</v>
      </c>
      <c r="DZ19" s="10">
        <v>0</v>
      </c>
      <c r="EA19" s="10">
        <v>0</v>
      </c>
      <c r="EB19" s="10">
        <v>295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0</v>
      </c>
      <c r="EQ19" s="10">
        <v>0</v>
      </c>
      <c r="ER19" s="10">
        <v>20.5</v>
      </c>
      <c r="ES19" s="10">
        <v>15.5</v>
      </c>
      <c r="ET19" s="10">
        <v>5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10">
        <v>0</v>
      </c>
      <c r="FB19" s="10">
        <v>10.4</v>
      </c>
      <c r="FC19" s="10">
        <v>66.599999999999994</v>
      </c>
      <c r="FD19" s="10">
        <v>97.5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34.6</v>
      </c>
      <c r="FM19" s="10">
        <v>27.3</v>
      </c>
      <c r="FN19" s="10">
        <v>0</v>
      </c>
      <c r="FO19" s="10">
        <v>0</v>
      </c>
      <c r="FP19" s="10">
        <v>0</v>
      </c>
      <c r="FQ19" s="10">
        <v>0</v>
      </c>
      <c r="FR19" s="10">
        <v>0</v>
      </c>
      <c r="FS19" s="10">
        <v>31.1</v>
      </c>
      <c r="FT19" s="10">
        <v>0</v>
      </c>
      <c r="FU19" s="10">
        <v>0</v>
      </c>
      <c r="FV19" s="10">
        <v>0</v>
      </c>
      <c r="FW19" s="10">
        <v>31.8</v>
      </c>
      <c r="FX19" s="10">
        <v>97.5</v>
      </c>
      <c r="FY19" s="10">
        <v>20</v>
      </c>
      <c r="FZ19" s="10">
        <v>20</v>
      </c>
      <c r="GA19" s="10">
        <v>0</v>
      </c>
      <c r="GB19" s="10">
        <v>150</v>
      </c>
      <c r="GC19" s="10">
        <v>50</v>
      </c>
      <c r="GD19" s="10">
        <v>0</v>
      </c>
      <c r="GE19" s="10">
        <v>0</v>
      </c>
      <c r="GF19" s="10">
        <v>0</v>
      </c>
      <c r="GG19" s="10">
        <v>0</v>
      </c>
      <c r="GH19" s="10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v>0</v>
      </c>
      <c r="GQ19" s="14">
        <v>0</v>
      </c>
      <c r="GR19" s="14">
        <v>150</v>
      </c>
      <c r="GS19" s="14">
        <v>50</v>
      </c>
      <c r="GT19" s="14">
        <v>0</v>
      </c>
      <c r="GU19" s="14">
        <v>0</v>
      </c>
      <c r="GV19" s="14">
        <v>0</v>
      </c>
      <c r="GW19" s="14">
        <v>0</v>
      </c>
      <c r="GX19" s="14">
        <v>1</v>
      </c>
      <c r="GY19" s="14">
        <v>0</v>
      </c>
      <c r="GZ19" s="14">
        <v>0</v>
      </c>
      <c r="HA19" s="14">
        <v>20</v>
      </c>
      <c r="HB19" s="11">
        <v>1</v>
      </c>
      <c r="HC19" s="11">
        <v>0</v>
      </c>
      <c r="HD19" s="15">
        <v>1</v>
      </c>
      <c r="HE19" s="15">
        <v>1</v>
      </c>
      <c r="HF19" s="16">
        <v>40281.360347222224</v>
      </c>
    </row>
    <row r="20" spans="1:214" x14ac:dyDescent="0.2">
      <c r="A20" s="10" t="s">
        <v>1207</v>
      </c>
      <c r="B20" s="10">
        <v>149</v>
      </c>
      <c r="C20" s="10" t="s">
        <v>782</v>
      </c>
      <c r="D20" s="10" t="str">
        <f>VLOOKUP(Tabulka_Dotaz_z_MySQLDivadla_1[[#This Row],[Kraj]],Tabulka_Dotaz_z_SQL3[],3,TRUE)</f>
        <v>Hlavní město Praha</v>
      </c>
      <c r="E20" s="10" t="str">
        <f>VLOOKUP(Tabulka_Dotaz_z_MySQLDivadla_1[[#This Row],[StatID]],Tabulka_Dotaz_z_SqlDivadla[#All],7,FALSE)</f>
        <v>60</v>
      </c>
      <c r="F20" s="10" t="str">
        <f>VLOOKUP(Tabulka_Dotaz_z_MySQLDivadla_1[[#This Row],[kodZriz]],Tabulka_Dotaz_z_SQL[],8,TRUE)</f>
        <v>podnk</v>
      </c>
      <c r="G20" s="10">
        <v>1</v>
      </c>
      <c r="H20" s="10">
        <v>0</v>
      </c>
      <c r="I20" s="10" t="s">
        <v>254</v>
      </c>
      <c r="J20" s="10">
        <v>81</v>
      </c>
      <c r="K20" s="10" t="s">
        <v>163</v>
      </c>
      <c r="L20" s="10">
        <v>0</v>
      </c>
      <c r="M20" s="10" t="s">
        <v>163</v>
      </c>
      <c r="N20" s="10">
        <v>0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 t="str">
        <f>IF(Tabulka_Dotaz_z_MySQLDivadla_1[[#This Row],[f0115_1]]=1,"ANO","NE")</f>
        <v>ANO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10">
        <v>0</v>
      </c>
      <c r="CX20" s="10">
        <v>0</v>
      </c>
      <c r="CY20" s="10">
        <v>0</v>
      </c>
      <c r="CZ20" s="10">
        <v>0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0</v>
      </c>
      <c r="FY20" s="10">
        <v>0</v>
      </c>
      <c r="FZ20" s="10">
        <v>0</v>
      </c>
      <c r="GA20" s="10">
        <v>0</v>
      </c>
      <c r="GB20" s="10">
        <v>380</v>
      </c>
      <c r="GC20" s="10">
        <v>350</v>
      </c>
      <c r="GD20" s="10">
        <v>380</v>
      </c>
      <c r="GE20" s="10">
        <v>350</v>
      </c>
      <c r="GF20" s="10">
        <v>0</v>
      </c>
      <c r="GG20" s="10">
        <v>0</v>
      </c>
      <c r="GH20" s="10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350</v>
      </c>
      <c r="GW20" s="14">
        <v>350</v>
      </c>
      <c r="GX20" s="14">
        <v>1</v>
      </c>
      <c r="GY20" s="14">
        <v>0</v>
      </c>
      <c r="GZ20" s="14">
        <v>0</v>
      </c>
      <c r="HA20" s="14">
        <v>65</v>
      </c>
      <c r="HB20" s="11">
        <v>1</v>
      </c>
      <c r="HC20" s="11">
        <v>0</v>
      </c>
      <c r="HD20" s="15">
        <v>0</v>
      </c>
      <c r="HE20" s="15">
        <v>0</v>
      </c>
      <c r="HF20" s="16">
        <v>40276.442465277774</v>
      </c>
    </row>
    <row r="21" spans="1:214" x14ac:dyDescent="0.2">
      <c r="A21" s="10" t="s">
        <v>1263</v>
      </c>
      <c r="B21" s="10">
        <v>206</v>
      </c>
      <c r="C21" s="10" t="s">
        <v>782</v>
      </c>
      <c r="D21" s="10" t="str">
        <f>VLOOKUP(Tabulka_Dotaz_z_MySQLDivadla_1[[#This Row],[Kraj]],Tabulka_Dotaz_z_SQL3[],3,TRUE)</f>
        <v>Hlavní město Praha</v>
      </c>
      <c r="E21" s="10" t="str">
        <f>VLOOKUP(Tabulka_Dotaz_z_MySQLDivadla_1[[#This Row],[StatID]],Tabulka_Dotaz_z_SqlDivadla[#All],7,FALSE)</f>
        <v>70</v>
      </c>
      <c r="F21" s="10" t="str">
        <f>VLOOKUP(Tabulka_Dotaz_z_MySQLDivadla_1[[#This Row],[kodZriz]],Tabulka_Dotaz_z_SQL[],8,TRUE)</f>
        <v>crkve</v>
      </c>
      <c r="G21" s="10">
        <v>0</v>
      </c>
      <c r="H21" s="10">
        <v>0</v>
      </c>
      <c r="I21" s="10" t="s">
        <v>163</v>
      </c>
      <c r="J21" s="10">
        <v>0</v>
      </c>
      <c r="K21" s="10" t="s">
        <v>163</v>
      </c>
      <c r="L21" s="10">
        <v>0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1</v>
      </c>
      <c r="X21" s="10">
        <v>0</v>
      </c>
      <c r="Y21" s="10">
        <v>0</v>
      </c>
      <c r="Z21" s="10">
        <v>1</v>
      </c>
      <c r="AA21" s="10" t="str">
        <f>IF(Tabulka_Dotaz_z_MySQLDivadla_1[[#This Row],[f0115_1]]=1,"ANO","NE")</f>
        <v>ANO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2908</v>
      </c>
      <c r="CA21" s="10">
        <v>0</v>
      </c>
      <c r="CB21" s="10">
        <v>0</v>
      </c>
      <c r="CC21" s="10">
        <v>3166</v>
      </c>
      <c r="CD21" s="10">
        <v>2472</v>
      </c>
      <c r="CE21" s="10">
        <v>0</v>
      </c>
      <c r="CF21" s="10">
        <v>2450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10">
        <v>0</v>
      </c>
      <c r="CX21" s="10">
        <v>0</v>
      </c>
      <c r="CY21" s="10">
        <v>0</v>
      </c>
      <c r="CZ21" s="10">
        <v>0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0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2908</v>
      </c>
      <c r="DY21" s="10">
        <v>0</v>
      </c>
      <c r="DZ21" s="10">
        <v>0</v>
      </c>
      <c r="EA21" s="10">
        <v>3166</v>
      </c>
      <c r="EB21" s="10">
        <v>2472</v>
      </c>
      <c r="EC21" s="10">
        <v>0</v>
      </c>
      <c r="ED21" s="10">
        <v>2450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10">
        <v>0</v>
      </c>
      <c r="EP21" s="10">
        <v>0</v>
      </c>
      <c r="EQ21" s="10">
        <v>0</v>
      </c>
      <c r="ER21" s="10">
        <v>1241</v>
      </c>
      <c r="ES21" s="10">
        <v>67</v>
      </c>
      <c r="ET21" s="10">
        <v>233</v>
      </c>
      <c r="EU21" s="10">
        <v>940</v>
      </c>
      <c r="EV21" s="10">
        <v>1210</v>
      </c>
      <c r="EW21" s="10">
        <v>0</v>
      </c>
      <c r="EX21" s="10">
        <v>1100</v>
      </c>
      <c r="EY21" s="10">
        <v>0</v>
      </c>
      <c r="EZ21" s="10">
        <v>0</v>
      </c>
      <c r="FA21" s="10">
        <v>0</v>
      </c>
      <c r="FB21" s="10">
        <v>70</v>
      </c>
      <c r="FC21" s="10">
        <v>15</v>
      </c>
      <c r="FD21" s="10">
        <v>3636</v>
      </c>
      <c r="FE21" s="10">
        <v>0</v>
      </c>
      <c r="FF21" s="10">
        <v>0</v>
      </c>
      <c r="FG21" s="10">
        <v>0</v>
      </c>
      <c r="FH21" s="10">
        <v>0</v>
      </c>
      <c r="FI21" s="10">
        <v>0</v>
      </c>
      <c r="FJ21" s="10">
        <v>0</v>
      </c>
      <c r="FK21" s="10">
        <v>0</v>
      </c>
      <c r="FL21" s="10">
        <v>1637</v>
      </c>
      <c r="FM21" s="10">
        <v>318</v>
      </c>
      <c r="FN21" s="10">
        <v>0</v>
      </c>
      <c r="FO21" s="10">
        <v>0</v>
      </c>
      <c r="FP21" s="10">
        <v>0</v>
      </c>
      <c r="FQ21" s="10">
        <v>0</v>
      </c>
      <c r="FR21" s="10">
        <v>0</v>
      </c>
      <c r="FS21" s="10">
        <v>1768</v>
      </c>
      <c r="FT21" s="10">
        <v>0</v>
      </c>
      <c r="FU21" s="10">
        <v>0</v>
      </c>
      <c r="FV21" s="10">
        <v>0</v>
      </c>
      <c r="FW21" s="10">
        <v>299</v>
      </c>
      <c r="FX21" s="10">
        <v>3704</v>
      </c>
      <c r="FY21" s="10">
        <v>0</v>
      </c>
      <c r="FZ21" s="10">
        <v>0</v>
      </c>
      <c r="GA21" s="10">
        <v>0</v>
      </c>
      <c r="GB21" s="10">
        <v>400</v>
      </c>
      <c r="GC21" s="10">
        <v>80</v>
      </c>
      <c r="GD21" s="10">
        <v>0</v>
      </c>
      <c r="GE21" s="10">
        <v>0</v>
      </c>
      <c r="GF21" s="10">
        <v>0</v>
      </c>
      <c r="GG21" s="10">
        <v>0</v>
      </c>
      <c r="GH21" s="10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400</v>
      </c>
      <c r="GO21" s="14">
        <v>80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1</v>
      </c>
      <c r="GY21" s="14">
        <v>0</v>
      </c>
      <c r="GZ21" s="14">
        <v>0</v>
      </c>
      <c r="HA21" s="14">
        <v>75</v>
      </c>
      <c r="HB21" s="11">
        <v>1</v>
      </c>
      <c r="HC21" s="11">
        <v>0</v>
      </c>
      <c r="HD21" s="15">
        <v>1</v>
      </c>
      <c r="HE21" s="15">
        <v>1</v>
      </c>
      <c r="HF21" s="16">
        <v>40294.63821759259</v>
      </c>
    </row>
    <row r="22" spans="1:214" x14ac:dyDescent="0.2">
      <c r="A22" s="10" t="s">
        <v>1149</v>
      </c>
      <c r="B22" s="10">
        <v>91</v>
      </c>
      <c r="C22" s="10" t="s">
        <v>782</v>
      </c>
      <c r="D22" s="10" t="str">
        <f>VLOOKUP(Tabulka_Dotaz_z_MySQLDivadla_1[[#This Row],[Kraj]],Tabulka_Dotaz_z_SQL3[],3,TRUE)</f>
        <v>Hlavní město Praha</v>
      </c>
      <c r="E22" s="10" t="str">
        <f>VLOOKUP(Tabulka_Dotaz_z_MySQLDivadla_1[[#This Row],[StatID]],Tabulka_Dotaz_z_SqlDivadla[#All],7,FALSE)</f>
        <v>60</v>
      </c>
      <c r="F22" s="10" t="str">
        <f>VLOOKUP(Tabulka_Dotaz_z_MySQLDivadla_1[[#This Row],[kodZriz]],Tabulka_Dotaz_z_SQL[],8,TRUE)</f>
        <v>podnk</v>
      </c>
      <c r="G22" s="10">
        <v>1</v>
      </c>
      <c r="H22" s="10">
        <v>0</v>
      </c>
      <c r="I22" s="10" t="s">
        <v>227</v>
      </c>
      <c r="J22" s="10">
        <v>150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0</v>
      </c>
      <c r="Y22" s="10">
        <v>0</v>
      </c>
      <c r="Z22" s="10">
        <v>0</v>
      </c>
      <c r="AA22" s="10" t="str">
        <f>IF(Tabulka_Dotaz_z_MySQLDivadla_1[[#This Row],[f0115_1]]=1,"ANO","NE")</f>
        <v>NE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55500</v>
      </c>
      <c r="CA22" s="10">
        <v>0</v>
      </c>
      <c r="CB22" s="10">
        <v>54900</v>
      </c>
      <c r="CC22" s="10">
        <v>9000</v>
      </c>
      <c r="CD22" s="10">
        <v>51108</v>
      </c>
      <c r="CE22" s="10">
        <v>50508</v>
      </c>
      <c r="CF22" s="10">
        <v>6500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0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55500</v>
      </c>
      <c r="DY22" s="10">
        <v>0</v>
      </c>
      <c r="DZ22" s="10">
        <v>54900</v>
      </c>
      <c r="EA22" s="10">
        <v>9000</v>
      </c>
      <c r="EB22" s="10">
        <v>51108</v>
      </c>
      <c r="EC22" s="10">
        <v>50508</v>
      </c>
      <c r="ED22" s="10">
        <v>6500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0</v>
      </c>
      <c r="FP22" s="10">
        <v>0</v>
      </c>
      <c r="FQ22" s="10">
        <v>0</v>
      </c>
      <c r="FR22" s="10">
        <v>0</v>
      </c>
      <c r="FS22" s="10">
        <v>0</v>
      </c>
      <c r="FT22" s="10">
        <v>0</v>
      </c>
      <c r="FU22" s="10">
        <v>0</v>
      </c>
      <c r="FV22" s="10">
        <v>0</v>
      </c>
      <c r="FW22" s="10">
        <v>0</v>
      </c>
      <c r="FX22" s="10">
        <v>0</v>
      </c>
      <c r="FY22" s="10">
        <v>0</v>
      </c>
      <c r="FZ22" s="10">
        <v>0</v>
      </c>
      <c r="GA22" s="10">
        <v>0</v>
      </c>
      <c r="GB22" s="10">
        <v>480</v>
      </c>
      <c r="GC22" s="10">
        <v>50</v>
      </c>
      <c r="GD22" s="10">
        <v>0</v>
      </c>
      <c r="GE22" s="10">
        <v>0</v>
      </c>
      <c r="GF22" s="10">
        <v>0</v>
      </c>
      <c r="GG22" s="10">
        <v>0</v>
      </c>
      <c r="GH22" s="10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480</v>
      </c>
      <c r="GO22" s="14">
        <v>50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20</v>
      </c>
      <c r="GZ22" s="14">
        <v>0</v>
      </c>
      <c r="HA22" s="14">
        <v>20</v>
      </c>
      <c r="HB22" s="11">
        <v>1</v>
      </c>
      <c r="HC22" s="11">
        <v>0</v>
      </c>
      <c r="HD22" s="15">
        <v>1</v>
      </c>
      <c r="HE22" s="15">
        <v>1</v>
      </c>
      <c r="HF22" s="16">
        <v>40248.625914351855</v>
      </c>
    </row>
    <row r="23" spans="1:214" x14ac:dyDescent="0.2">
      <c r="A23" s="10" t="s">
        <v>1259</v>
      </c>
      <c r="B23" s="10">
        <v>201</v>
      </c>
      <c r="C23" s="10" t="s">
        <v>782</v>
      </c>
      <c r="D23" s="10" t="str">
        <f>VLOOKUP(Tabulka_Dotaz_z_MySQLDivadla_1[[#This Row],[Kraj]],Tabulka_Dotaz_z_SQL3[],3,TRUE)</f>
        <v>Hlavní město Praha</v>
      </c>
      <c r="E23" s="10" t="str">
        <f>VLOOKUP(Tabulka_Dotaz_z_MySQLDivadla_1[[#This Row],[StatID]],Tabulka_Dotaz_z_SqlDivadla[#All],7,FALSE)</f>
        <v>70</v>
      </c>
      <c r="F23" s="10" t="str">
        <f>VLOOKUP(Tabulka_Dotaz_z_MySQLDivadla_1[[#This Row],[kodZriz]],Tabulka_Dotaz_z_SQL[],8,TRUE)</f>
        <v>crkve</v>
      </c>
      <c r="G23" s="10">
        <v>1</v>
      </c>
      <c r="H23" s="10">
        <v>0</v>
      </c>
      <c r="I23" s="10" t="s">
        <v>247</v>
      </c>
      <c r="J23" s="10">
        <v>186</v>
      </c>
      <c r="K23" s="10" t="s">
        <v>163</v>
      </c>
      <c r="L23" s="10">
        <v>0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1</v>
      </c>
      <c r="R23" s="10">
        <v>1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 t="str">
        <f>IF(Tabulka_Dotaz_z_MySQLDivadla_1[[#This Row],[f0115_1]]=1,"ANO","NE")</f>
        <v>NE</v>
      </c>
      <c r="AB23" s="10">
        <v>45274</v>
      </c>
      <c r="AC23" s="10">
        <v>0</v>
      </c>
      <c r="AD23" s="10">
        <v>30462</v>
      </c>
      <c r="AE23" s="10">
        <v>0</v>
      </c>
      <c r="AF23" s="10">
        <v>29500</v>
      </c>
      <c r="AG23" s="10">
        <v>19789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45274</v>
      </c>
      <c r="DY23" s="10">
        <v>0</v>
      </c>
      <c r="DZ23" s="10">
        <v>30462</v>
      </c>
      <c r="EA23" s="10">
        <v>0</v>
      </c>
      <c r="EB23" s="10">
        <v>29500</v>
      </c>
      <c r="EC23" s="10">
        <v>19789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5907</v>
      </c>
      <c r="ES23" s="10">
        <v>3852</v>
      </c>
      <c r="ET23" s="10">
        <v>2055</v>
      </c>
      <c r="EU23" s="10">
        <v>0</v>
      </c>
      <c r="EV23" s="10">
        <v>800</v>
      </c>
      <c r="EW23" s="10">
        <v>350</v>
      </c>
      <c r="EX23" s="10">
        <v>250</v>
      </c>
      <c r="EY23" s="10">
        <v>0</v>
      </c>
      <c r="EZ23" s="10">
        <v>0</v>
      </c>
      <c r="FA23" s="10">
        <v>0</v>
      </c>
      <c r="FB23" s="10">
        <v>84</v>
      </c>
      <c r="FC23" s="10">
        <v>3185</v>
      </c>
      <c r="FD23" s="10">
        <v>10576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5269</v>
      </c>
      <c r="FM23" s="10">
        <v>771</v>
      </c>
      <c r="FN23" s="10">
        <v>334</v>
      </c>
      <c r="FO23" s="10">
        <v>334</v>
      </c>
      <c r="FP23" s="10">
        <v>0</v>
      </c>
      <c r="FQ23" s="10">
        <v>0</v>
      </c>
      <c r="FR23" s="10">
        <v>0</v>
      </c>
      <c r="FS23" s="10">
        <v>4994</v>
      </c>
      <c r="FT23" s="10">
        <v>0</v>
      </c>
      <c r="FU23" s="10">
        <v>0</v>
      </c>
      <c r="FV23" s="10">
        <v>0</v>
      </c>
      <c r="FW23" s="10">
        <v>10</v>
      </c>
      <c r="FX23" s="10">
        <v>10607</v>
      </c>
      <c r="FY23" s="10">
        <v>0</v>
      </c>
      <c r="FZ23" s="10">
        <v>0</v>
      </c>
      <c r="GA23" s="10">
        <v>0</v>
      </c>
      <c r="GB23" s="10">
        <v>350</v>
      </c>
      <c r="GC23" s="10">
        <v>50</v>
      </c>
      <c r="GD23" s="10">
        <v>350</v>
      </c>
      <c r="GE23" s="10">
        <v>50</v>
      </c>
      <c r="GF23" s="10">
        <v>0</v>
      </c>
      <c r="GG23" s="10">
        <v>0</v>
      </c>
      <c r="GH23" s="10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1</v>
      </c>
      <c r="GY23" s="14">
        <v>0</v>
      </c>
      <c r="GZ23" s="14">
        <v>0</v>
      </c>
      <c r="HA23" s="14">
        <v>65</v>
      </c>
      <c r="HB23" s="11">
        <v>1</v>
      </c>
      <c r="HC23" s="11">
        <v>0</v>
      </c>
      <c r="HD23" s="15">
        <v>1</v>
      </c>
      <c r="HE23" s="15">
        <v>1</v>
      </c>
      <c r="HF23" s="16">
        <v>40442.467847222222</v>
      </c>
    </row>
    <row r="24" spans="1:214" x14ac:dyDescent="0.2">
      <c r="A24" s="10" t="s">
        <v>1180</v>
      </c>
      <c r="B24" s="10">
        <v>122</v>
      </c>
      <c r="C24" s="10" t="s">
        <v>782</v>
      </c>
      <c r="D24" s="10" t="str">
        <f>VLOOKUP(Tabulka_Dotaz_z_MySQLDivadla_1[[#This Row],[Kraj]],Tabulka_Dotaz_z_SQL3[],3,TRUE)</f>
        <v>Hlavní město Praha</v>
      </c>
      <c r="E24" s="10" t="str">
        <f>VLOOKUP(Tabulka_Dotaz_z_MySQLDivadla_1[[#This Row],[StatID]],Tabulka_Dotaz_z_SqlDivadla[#All],7,FALSE)</f>
        <v>71</v>
      </c>
      <c r="F24" s="10" t="str">
        <f>VLOOKUP(Tabulka_Dotaz_z_MySQLDivadla_1[[#This Row],[kodZriz]],Tabulka_Dotaz_z_SQL[],8,TRUE)</f>
        <v>crkve</v>
      </c>
      <c r="G24" s="10">
        <v>0</v>
      </c>
      <c r="H24" s="10">
        <v>0</v>
      </c>
      <c r="I24" s="10" t="s">
        <v>163</v>
      </c>
      <c r="J24" s="10">
        <v>0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0" t="str">
        <f>IF(Tabulka_Dotaz_z_MySQLDivadla_1[[#This Row],[f0115_1]]=1,"ANO","NE")</f>
        <v>ANO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0</v>
      </c>
      <c r="CW24" s="10">
        <v>0</v>
      </c>
      <c r="CX24" s="10">
        <v>0</v>
      </c>
      <c r="CY24" s="10">
        <v>0</v>
      </c>
      <c r="CZ24" s="10">
        <v>0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0</v>
      </c>
      <c r="DK24" s="10">
        <v>0</v>
      </c>
      <c r="DL24" s="10">
        <v>0</v>
      </c>
      <c r="DM24" s="10">
        <v>0</v>
      </c>
      <c r="DN24" s="10">
        <v>550</v>
      </c>
      <c r="DO24" s="10">
        <v>0</v>
      </c>
      <c r="DP24" s="10">
        <v>0</v>
      </c>
      <c r="DQ24" s="10">
        <v>0</v>
      </c>
      <c r="DR24" s="10">
        <v>510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550</v>
      </c>
      <c r="DY24" s="10">
        <v>0</v>
      </c>
      <c r="DZ24" s="10">
        <v>0</v>
      </c>
      <c r="EA24" s="10">
        <v>0</v>
      </c>
      <c r="EB24" s="10">
        <v>510</v>
      </c>
      <c r="EC24" s="10">
        <v>0</v>
      </c>
      <c r="ED24" s="10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0</v>
      </c>
      <c r="EQ24" s="10">
        <v>0</v>
      </c>
      <c r="ER24" s="10">
        <v>23</v>
      </c>
      <c r="ES24" s="10">
        <v>0</v>
      </c>
      <c r="ET24" s="10">
        <v>23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23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1</v>
      </c>
      <c r="FM24" s="10">
        <v>0</v>
      </c>
      <c r="FN24" s="10">
        <v>20</v>
      </c>
      <c r="FO24" s="10">
        <v>0</v>
      </c>
      <c r="FP24" s="10">
        <v>20</v>
      </c>
      <c r="FQ24" s="10">
        <v>0</v>
      </c>
      <c r="FR24" s="10">
        <v>0</v>
      </c>
      <c r="FS24" s="10">
        <v>0</v>
      </c>
      <c r="FT24" s="10">
        <v>0</v>
      </c>
      <c r="FU24" s="10">
        <v>0</v>
      </c>
      <c r="FV24" s="10">
        <v>0</v>
      </c>
      <c r="FW24" s="10">
        <v>2</v>
      </c>
      <c r="FX24" s="10">
        <v>23</v>
      </c>
      <c r="FY24" s="10">
        <v>0</v>
      </c>
      <c r="FZ24" s="10">
        <v>0</v>
      </c>
      <c r="GA24" s="10">
        <v>0</v>
      </c>
      <c r="GB24" s="10">
        <v>0</v>
      </c>
      <c r="GC24" s="10">
        <v>0</v>
      </c>
      <c r="GD24" s="10">
        <v>0</v>
      </c>
      <c r="GE24" s="10">
        <v>0</v>
      </c>
      <c r="GF24" s="10">
        <v>0</v>
      </c>
      <c r="GG24" s="10">
        <v>0</v>
      </c>
      <c r="GH24" s="10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1</v>
      </c>
      <c r="GY24" s="14">
        <v>0</v>
      </c>
      <c r="GZ24" s="14">
        <v>1</v>
      </c>
      <c r="HA24" s="14">
        <v>0</v>
      </c>
      <c r="HB24" s="11">
        <v>1</v>
      </c>
      <c r="HC24" s="11">
        <v>0</v>
      </c>
      <c r="HD24" s="15">
        <v>1</v>
      </c>
      <c r="HE24" s="15">
        <v>1</v>
      </c>
      <c r="HF24" s="16">
        <v>40267.471539351849</v>
      </c>
    </row>
    <row r="25" spans="1:214" x14ac:dyDescent="0.2">
      <c r="A25" s="10" t="s">
        <v>1130</v>
      </c>
      <c r="B25" s="10">
        <v>69</v>
      </c>
      <c r="C25" s="10" t="s">
        <v>782</v>
      </c>
      <c r="D25" s="10" t="str">
        <f>VLOOKUP(Tabulka_Dotaz_z_MySQLDivadla_1[[#This Row],[Kraj]],Tabulka_Dotaz_z_SQL3[],3,TRUE)</f>
        <v>Hlavní město Praha</v>
      </c>
      <c r="E25" s="10" t="str">
        <f>VLOOKUP(Tabulka_Dotaz_z_MySQLDivadla_1[[#This Row],[StatID]],Tabulka_Dotaz_z_SqlDivadla[#All],7,FALSE)</f>
        <v>70</v>
      </c>
      <c r="F25" s="10" t="str">
        <f>VLOOKUP(Tabulka_Dotaz_z_MySQLDivadla_1[[#This Row],[kodZriz]],Tabulka_Dotaz_z_SQL[],8,TRUE)</f>
        <v>crkve</v>
      </c>
      <c r="G25" s="10">
        <v>0</v>
      </c>
      <c r="H25" s="10">
        <v>0</v>
      </c>
      <c r="I25" s="10" t="s">
        <v>163</v>
      </c>
      <c r="J25" s="10">
        <v>0</v>
      </c>
      <c r="K25" s="10" t="s">
        <v>163</v>
      </c>
      <c r="L25" s="10">
        <v>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1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 t="str">
        <f>IF(Tabulka_Dotaz_z_MySQLDivadla_1[[#This Row],[f0115_1]]=1,"ANO","NE")</f>
        <v>ANO</v>
      </c>
      <c r="AB25" s="10">
        <v>700</v>
      </c>
      <c r="AC25" s="10">
        <v>0</v>
      </c>
      <c r="AD25" s="10">
        <v>0</v>
      </c>
      <c r="AE25" s="10">
        <v>0</v>
      </c>
      <c r="AF25" s="10">
        <v>458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10">
        <v>0</v>
      </c>
      <c r="CX25" s="10">
        <v>0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0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700</v>
      </c>
      <c r="DY25" s="10">
        <v>0</v>
      </c>
      <c r="DZ25" s="10">
        <v>0</v>
      </c>
      <c r="EA25" s="10">
        <v>0</v>
      </c>
      <c r="EB25" s="10">
        <v>458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21.4</v>
      </c>
      <c r="ES25" s="10">
        <v>21.4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21.4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0</v>
      </c>
      <c r="FK25" s="10">
        <v>0</v>
      </c>
      <c r="FL25" s="10">
        <v>2.2000000000000002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0</v>
      </c>
      <c r="FS25" s="10">
        <v>6.5</v>
      </c>
      <c r="FT25" s="10">
        <v>1</v>
      </c>
      <c r="FU25" s="10">
        <v>0</v>
      </c>
      <c r="FV25" s="10">
        <v>0</v>
      </c>
      <c r="FW25" s="10">
        <v>0.6</v>
      </c>
      <c r="FX25" s="10">
        <v>10.3</v>
      </c>
      <c r="FY25" s="10">
        <v>0</v>
      </c>
      <c r="FZ25" s="10">
        <v>0</v>
      </c>
      <c r="GA25" s="10">
        <v>0</v>
      </c>
      <c r="GB25" s="10">
        <v>100</v>
      </c>
      <c r="GC25" s="10">
        <v>20</v>
      </c>
      <c r="GD25" s="10">
        <v>100</v>
      </c>
      <c r="GE25" s="10">
        <v>20</v>
      </c>
      <c r="GF25" s="10">
        <v>0</v>
      </c>
      <c r="GG25" s="10">
        <v>0</v>
      </c>
      <c r="GH25" s="10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10</v>
      </c>
      <c r="GZ25" s="14">
        <v>0</v>
      </c>
      <c r="HA25" s="14">
        <v>20</v>
      </c>
      <c r="HB25" s="11">
        <v>0</v>
      </c>
      <c r="HC25" s="11">
        <v>15</v>
      </c>
      <c r="HD25" s="15">
        <v>1</v>
      </c>
      <c r="HE25" s="15">
        <v>1</v>
      </c>
      <c r="HF25" s="16">
        <v>40255.421099537038</v>
      </c>
    </row>
    <row r="26" spans="1:214" x14ac:dyDescent="0.2">
      <c r="A26" s="10" t="s">
        <v>1254</v>
      </c>
      <c r="B26" s="10">
        <v>196</v>
      </c>
      <c r="C26" s="10" t="s">
        <v>782</v>
      </c>
      <c r="D26" s="10" t="str">
        <f>VLOOKUP(Tabulka_Dotaz_z_MySQLDivadla_1[[#This Row],[Kraj]],Tabulka_Dotaz_z_SQL3[],3,TRUE)</f>
        <v>Hlavní město Praha</v>
      </c>
      <c r="E26" s="10" t="str">
        <f>VLOOKUP(Tabulka_Dotaz_z_MySQLDivadla_1[[#This Row],[StatID]],Tabulka_Dotaz_z_SqlDivadla[#All],7,FALSE)</f>
        <v>70</v>
      </c>
      <c r="F26" s="10" t="str">
        <f>VLOOKUP(Tabulka_Dotaz_z_MySQLDivadla_1[[#This Row],[kodZriz]],Tabulka_Dotaz_z_SQL[],8,TRUE)</f>
        <v>crkve</v>
      </c>
      <c r="G26" s="10">
        <v>0</v>
      </c>
      <c r="H26" s="10">
        <v>0</v>
      </c>
      <c r="I26" s="10" t="s">
        <v>163</v>
      </c>
      <c r="J26" s="10">
        <v>0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 t="str">
        <f>IF(Tabulka_Dotaz_z_MySQLDivadla_1[[#This Row],[f0115_1]]=1,"ANO","NE")</f>
        <v>ANO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1200</v>
      </c>
      <c r="CA26" s="10">
        <v>0</v>
      </c>
      <c r="CB26" s="10">
        <v>0</v>
      </c>
      <c r="CC26" s="10">
        <v>0</v>
      </c>
      <c r="CD26" s="10">
        <v>1200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850</v>
      </c>
      <c r="CK26" s="10">
        <v>0</v>
      </c>
      <c r="CL26" s="10">
        <v>0</v>
      </c>
      <c r="CM26" s="10">
        <v>0</v>
      </c>
      <c r="CN26" s="10">
        <v>850</v>
      </c>
      <c r="CO26" s="10">
        <v>0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0</v>
      </c>
      <c r="CW26" s="10">
        <v>0</v>
      </c>
      <c r="CX26" s="10">
        <v>0</v>
      </c>
      <c r="CY26" s="10">
        <v>0</v>
      </c>
      <c r="CZ26" s="10">
        <v>0</v>
      </c>
      <c r="DA26" s="10">
        <v>0</v>
      </c>
      <c r="DB26" s="10">
        <v>0</v>
      </c>
      <c r="DC26" s="10">
        <v>0</v>
      </c>
      <c r="DD26" s="10">
        <v>480</v>
      </c>
      <c r="DE26" s="10">
        <v>0</v>
      </c>
      <c r="DF26" s="10">
        <v>0</v>
      </c>
      <c r="DG26" s="10">
        <v>0</v>
      </c>
      <c r="DH26" s="10">
        <v>480</v>
      </c>
      <c r="DI26" s="10">
        <v>0</v>
      </c>
      <c r="DJ26" s="10">
        <v>0</v>
      </c>
      <c r="DK26" s="10">
        <v>0</v>
      </c>
      <c r="DL26" s="10">
        <v>0</v>
      </c>
      <c r="DM26" s="10">
        <v>0</v>
      </c>
      <c r="DN26" s="10">
        <v>2800</v>
      </c>
      <c r="DO26" s="10">
        <v>0</v>
      </c>
      <c r="DP26" s="10">
        <v>0</v>
      </c>
      <c r="DQ26" s="10">
        <v>0</v>
      </c>
      <c r="DR26" s="10">
        <v>2800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5330</v>
      </c>
      <c r="DY26" s="10">
        <v>0</v>
      </c>
      <c r="DZ26" s="10">
        <v>0</v>
      </c>
      <c r="EA26" s="10">
        <v>0</v>
      </c>
      <c r="EB26" s="10">
        <v>5330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3650</v>
      </c>
      <c r="EI26" s="10">
        <v>0</v>
      </c>
      <c r="EJ26" s="10">
        <v>0</v>
      </c>
      <c r="EK26" s="10">
        <v>0</v>
      </c>
      <c r="EL26" s="10">
        <v>3650</v>
      </c>
      <c r="EM26" s="10">
        <v>0</v>
      </c>
      <c r="EN26" s="10">
        <v>0</v>
      </c>
      <c r="EO26" s="10">
        <v>0</v>
      </c>
      <c r="EP26" s="10">
        <v>0</v>
      </c>
      <c r="EQ26" s="10">
        <v>0</v>
      </c>
      <c r="ER26" s="10">
        <v>275</v>
      </c>
      <c r="ES26" s="10">
        <v>180</v>
      </c>
      <c r="ET26" s="10">
        <v>95</v>
      </c>
      <c r="EU26" s="10">
        <v>0</v>
      </c>
      <c r="EV26" s="10">
        <v>0</v>
      </c>
      <c r="EW26" s="10">
        <v>170</v>
      </c>
      <c r="EX26" s="10">
        <v>110</v>
      </c>
      <c r="EY26" s="10">
        <v>220</v>
      </c>
      <c r="EZ26" s="10">
        <v>0</v>
      </c>
      <c r="FA26" s="10">
        <v>0</v>
      </c>
      <c r="FB26" s="10">
        <v>0</v>
      </c>
      <c r="FC26" s="10">
        <v>0</v>
      </c>
      <c r="FD26" s="10">
        <v>775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400</v>
      </c>
      <c r="FT26" s="10">
        <v>0</v>
      </c>
      <c r="FU26" s="10">
        <v>0</v>
      </c>
      <c r="FV26" s="10">
        <v>0</v>
      </c>
      <c r="FW26" s="10">
        <v>375</v>
      </c>
      <c r="FX26" s="10">
        <v>775</v>
      </c>
      <c r="FY26" s="10">
        <v>0</v>
      </c>
      <c r="FZ26" s="10">
        <v>0</v>
      </c>
      <c r="GA26" s="10">
        <v>0</v>
      </c>
      <c r="GB26" s="10">
        <v>250</v>
      </c>
      <c r="GC26" s="10">
        <v>30</v>
      </c>
      <c r="GD26" s="10">
        <v>0</v>
      </c>
      <c r="GE26" s="10">
        <v>0</v>
      </c>
      <c r="GF26" s="10">
        <v>0</v>
      </c>
      <c r="GG26" s="10">
        <v>0</v>
      </c>
      <c r="GH26" s="10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250</v>
      </c>
      <c r="GO26" s="14">
        <v>120</v>
      </c>
      <c r="GP26" s="14">
        <v>70</v>
      </c>
      <c r="GQ26" s="14">
        <v>50</v>
      </c>
      <c r="GR26" s="14">
        <v>0</v>
      </c>
      <c r="GS26" s="14">
        <v>0</v>
      </c>
      <c r="GT26" s="14">
        <v>250</v>
      </c>
      <c r="GU26" s="14">
        <v>80</v>
      </c>
      <c r="GV26" s="14">
        <v>50</v>
      </c>
      <c r="GW26" s="14">
        <v>30</v>
      </c>
      <c r="GX26" s="14">
        <v>1</v>
      </c>
      <c r="GY26" s="14">
        <v>0</v>
      </c>
      <c r="GZ26" s="14">
        <v>0</v>
      </c>
      <c r="HA26" s="14">
        <v>20</v>
      </c>
      <c r="HB26" s="11">
        <v>1</v>
      </c>
      <c r="HC26" s="11">
        <v>0</v>
      </c>
      <c r="HD26" s="15">
        <v>1</v>
      </c>
      <c r="HE26" s="15">
        <v>1</v>
      </c>
      <c r="HF26" s="16">
        <v>40286.55574074074</v>
      </c>
    </row>
    <row r="27" spans="1:214" x14ac:dyDescent="0.2">
      <c r="A27" s="10" t="s">
        <v>1090</v>
      </c>
      <c r="B27" s="10">
        <v>26</v>
      </c>
      <c r="C27" s="10" t="s">
        <v>782</v>
      </c>
      <c r="D27" s="10" t="str">
        <f>VLOOKUP(Tabulka_Dotaz_z_MySQLDivadla_1[[#This Row],[Kraj]],Tabulka_Dotaz_z_SQL3[],3,TRUE)</f>
        <v>Hlavní město Praha</v>
      </c>
      <c r="E27" s="10" t="str">
        <f>VLOOKUP(Tabulka_Dotaz_z_MySQLDivadla_1[[#This Row],[StatID]],Tabulka_Dotaz_z_SqlDivadla[#All],7,FALSE)</f>
        <v>71</v>
      </c>
      <c r="F27" s="10" t="str">
        <f>VLOOKUP(Tabulka_Dotaz_z_MySQLDivadla_1[[#This Row],[kodZriz]],Tabulka_Dotaz_z_SQL[],8,TRUE)</f>
        <v>crkve</v>
      </c>
      <c r="G27" s="10">
        <v>1</v>
      </c>
      <c r="H27" s="10">
        <v>0</v>
      </c>
      <c r="I27" s="10" t="s">
        <v>169</v>
      </c>
      <c r="J27" s="10">
        <v>77</v>
      </c>
      <c r="K27" s="10" t="s">
        <v>163</v>
      </c>
      <c r="L27" s="10">
        <v>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 t="str">
        <f>IF(Tabulka_Dotaz_z_MySQLDivadla_1[[#This Row],[f0115_1]]=1,"ANO","NE")</f>
        <v>ANO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0</v>
      </c>
      <c r="CW27" s="10">
        <v>0</v>
      </c>
      <c r="CX27" s="10">
        <v>0</v>
      </c>
      <c r="CY27" s="10">
        <v>0</v>
      </c>
      <c r="CZ27" s="10">
        <v>0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17941</v>
      </c>
      <c r="DO27" s="10">
        <v>0</v>
      </c>
      <c r="DP27" s="10">
        <v>17941</v>
      </c>
      <c r="DQ27" s="10">
        <v>0</v>
      </c>
      <c r="DR27" s="10">
        <v>12331</v>
      </c>
      <c r="DS27" s="10">
        <v>12331</v>
      </c>
      <c r="DT27" s="10">
        <v>0</v>
      </c>
      <c r="DU27" s="10">
        <v>0</v>
      </c>
      <c r="DV27" s="10">
        <v>0</v>
      </c>
      <c r="DW27" s="10">
        <v>0</v>
      </c>
      <c r="DX27" s="10">
        <v>17941</v>
      </c>
      <c r="DY27" s="10">
        <v>0</v>
      </c>
      <c r="DZ27" s="10">
        <v>17941</v>
      </c>
      <c r="EA27" s="10">
        <v>0</v>
      </c>
      <c r="EB27" s="10">
        <v>12331</v>
      </c>
      <c r="EC27" s="10">
        <v>12331</v>
      </c>
      <c r="ED27" s="10">
        <v>0</v>
      </c>
      <c r="EE27" s="10">
        <v>0</v>
      </c>
      <c r="EF27" s="10">
        <v>0</v>
      </c>
      <c r="EG27" s="10">
        <v>0</v>
      </c>
      <c r="EH27" s="10">
        <v>1617</v>
      </c>
      <c r="EI27" s="10">
        <v>0</v>
      </c>
      <c r="EJ27" s="10">
        <v>1617</v>
      </c>
      <c r="EK27" s="10">
        <v>0</v>
      </c>
      <c r="EL27" s="10">
        <v>1468</v>
      </c>
      <c r="EM27" s="10">
        <v>1468</v>
      </c>
      <c r="EN27" s="10">
        <v>0</v>
      </c>
      <c r="EO27" s="10">
        <v>0</v>
      </c>
      <c r="EP27" s="10">
        <v>0</v>
      </c>
      <c r="EQ27" s="10">
        <v>0</v>
      </c>
      <c r="ER27" s="10">
        <v>2507</v>
      </c>
      <c r="ES27" s="10">
        <v>2103</v>
      </c>
      <c r="ET27" s="10">
        <v>54</v>
      </c>
      <c r="EU27" s="10">
        <v>0</v>
      </c>
      <c r="EV27" s="10">
        <v>0</v>
      </c>
      <c r="EW27" s="10">
        <v>0</v>
      </c>
      <c r="EX27" s="10">
        <v>1050</v>
      </c>
      <c r="EY27" s="10">
        <v>0</v>
      </c>
      <c r="EZ27" s="10">
        <v>0</v>
      </c>
      <c r="FA27" s="10">
        <v>0</v>
      </c>
      <c r="FB27" s="10">
        <v>526</v>
      </c>
      <c r="FC27" s="10">
        <v>16</v>
      </c>
      <c r="FD27" s="10">
        <v>4099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3195</v>
      </c>
      <c r="FM27" s="10">
        <v>41</v>
      </c>
      <c r="FN27" s="10">
        <v>1245</v>
      </c>
      <c r="FO27" s="10">
        <v>714</v>
      </c>
      <c r="FP27" s="10">
        <v>293</v>
      </c>
      <c r="FQ27" s="10">
        <v>234</v>
      </c>
      <c r="FR27" s="10">
        <v>4</v>
      </c>
      <c r="FS27" s="10">
        <v>0</v>
      </c>
      <c r="FT27" s="10">
        <v>0</v>
      </c>
      <c r="FU27" s="10">
        <v>0</v>
      </c>
      <c r="FV27" s="10">
        <v>0</v>
      </c>
      <c r="FW27" s="10">
        <v>16</v>
      </c>
      <c r="FX27" s="10">
        <v>4456</v>
      </c>
      <c r="FY27" s="10">
        <v>0</v>
      </c>
      <c r="FZ27" s="10">
        <v>0</v>
      </c>
      <c r="GA27" s="10">
        <v>0</v>
      </c>
      <c r="GB27" s="10">
        <v>300</v>
      </c>
      <c r="GC27" s="10">
        <v>100</v>
      </c>
      <c r="GD27" s="10">
        <v>0</v>
      </c>
      <c r="GE27" s="10">
        <v>0</v>
      </c>
      <c r="GF27" s="10">
        <v>0</v>
      </c>
      <c r="GG27" s="10">
        <v>0</v>
      </c>
      <c r="GH27" s="10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14">
        <v>300</v>
      </c>
      <c r="GW27" s="14">
        <v>100</v>
      </c>
      <c r="GX27" s="14">
        <v>1</v>
      </c>
      <c r="GY27" s="14">
        <v>0</v>
      </c>
      <c r="GZ27" s="14">
        <v>0</v>
      </c>
      <c r="HA27" s="14">
        <v>5</v>
      </c>
      <c r="HB27" s="11">
        <v>1</v>
      </c>
      <c r="HC27" s="11">
        <v>0</v>
      </c>
      <c r="HD27" s="15">
        <v>1</v>
      </c>
      <c r="HE27" s="15">
        <v>0</v>
      </c>
      <c r="HF27" s="16">
        <v>40301.61550925926</v>
      </c>
    </row>
    <row r="28" spans="1:214" x14ac:dyDescent="0.2">
      <c r="A28" s="10" t="s">
        <v>1102</v>
      </c>
      <c r="B28" s="10">
        <v>39</v>
      </c>
      <c r="C28" s="10" t="s">
        <v>782</v>
      </c>
      <c r="D28" s="10" t="str">
        <f>VLOOKUP(Tabulka_Dotaz_z_MySQLDivadla_1[[#This Row],[Kraj]],Tabulka_Dotaz_z_SQL3[],3,TRUE)</f>
        <v>Hlavní město Praha</v>
      </c>
      <c r="E28" s="10" t="str">
        <f>VLOOKUP(Tabulka_Dotaz_z_MySQLDivadla_1[[#This Row],[StatID]],Tabulka_Dotaz_z_SqlDivadla[#All],7,FALSE)</f>
        <v>21</v>
      </c>
      <c r="F28" s="10" t="str">
        <f>VLOOKUP(Tabulka_Dotaz_z_MySQLDivadla_1[[#This Row],[kodZriz]],Tabulka_Dotaz_z_SQL[],8,TRUE)</f>
        <v>stati</v>
      </c>
      <c r="G28" s="10">
        <v>2</v>
      </c>
      <c r="H28" s="10">
        <v>0</v>
      </c>
      <c r="I28" s="10" t="s">
        <v>186</v>
      </c>
      <c r="J28" s="10">
        <v>629</v>
      </c>
      <c r="K28" s="10" t="s">
        <v>187</v>
      </c>
      <c r="L28" s="10">
        <v>60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1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 t="str">
        <f>IF(Tabulka_Dotaz_z_MySQLDivadla_1[[#This Row],[f0115_1]]=1,"ANO","NE")</f>
        <v>NE</v>
      </c>
      <c r="AB28" s="10">
        <v>148930</v>
      </c>
      <c r="AC28" s="10">
        <v>0</v>
      </c>
      <c r="AD28" s="10">
        <v>148330</v>
      </c>
      <c r="AE28" s="10">
        <v>0</v>
      </c>
      <c r="AF28" s="10">
        <v>122999</v>
      </c>
      <c r="AG28" s="10">
        <v>122399</v>
      </c>
      <c r="AH28" s="10">
        <v>0</v>
      </c>
      <c r="AI28" s="10">
        <v>7548</v>
      </c>
      <c r="AJ28" s="10">
        <v>0</v>
      </c>
      <c r="AK28" s="10">
        <v>7548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148930</v>
      </c>
      <c r="DY28" s="10">
        <v>0</v>
      </c>
      <c r="DZ28" s="10">
        <v>148330</v>
      </c>
      <c r="EA28" s="10">
        <v>0</v>
      </c>
      <c r="EB28" s="10">
        <v>122999</v>
      </c>
      <c r="EC28" s="10">
        <v>122399</v>
      </c>
      <c r="ED28" s="10">
        <v>0</v>
      </c>
      <c r="EE28" s="10">
        <v>7548</v>
      </c>
      <c r="EF28" s="10">
        <v>0</v>
      </c>
      <c r="EG28" s="10">
        <v>7548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30894</v>
      </c>
      <c r="ES28" s="10">
        <v>25332</v>
      </c>
      <c r="ET28" s="10">
        <v>60</v>
      </c>
      <c r="EU28" s="10">
        <v>0</v>
      </c>
      <c r="EV28" s="10">
        <v>0</v>
      </c>
      <c r="EW28" s="10">
        <v>0</v>
      </c>
      <c r="EX28" s="10">
        <v>66482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97376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38880</v>
      </c>
      <c r="FM28" s="10">
        <v>233</v>
      </c>
      <c r="FN28" s="10">
        <v>58179</v>
      </c>
      <c r="FO28" s="10">
        <v>41524</v>
      </c>
      <c r="FP28" s="10">
        <v>1047</v>
      </c>
      <c r="FQ28" s="10">
        <v>13643</v>
      </c>
      <c r="FR28" s="10">
        <v>1965</v>
      </c>
      <c r="FS28" s="10">
        <v>0</v>
      </c>
      <c r="FT28" s="10">
        <v>4</v>
      </c>
      <c r="FU28" s="10">
        <v>466</v>
      </c>
      <c r="FV28" s="10">
        <v>6342</v>
      </c>
      <c r="FW28" s="10">
        <v>0</v>
      </c>
      <c r="FX28" s="10">
        <v>103871</v>
      </c>
      <c r="FY28" s="10">
        <v>6283</v>
      </c>
      <c r="FZ28" s="10">
        <v>6213</v>
      </c>
      <c r="GA28" s="10">
        <v>70</v>
      </c>
      <c r="GB28" s="10">
        <v>360</v>
      </c>
      <c r="GC28" s="10">
        <v>40</v>
      </c>
      <c r="GD28" s="10">
        <v>360</v>
      </c>
      <c r="GE28" s="10">
        <v>40</v>
      </c>
      <c r="GF28" s="10">
        <v>0</v>
      </c>
      <c r="GG28" s="10">
        <v>0</v>
      </c>
      <c r="GH28" s="10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9</v>
      </c>
      <c r="GZ28" s="14">
        <v>1</v>
      </c>
      <c r="HA28" s="14">
        <v>0</v>
      </c>
      <c r="HB28" s="11">
        <v>1</v>
      </c>
      <c r="HC28" s="11">
        <v>0</v>
      </c>
      <c r="HD28" s="15">
        <v>1</v>
      </c>
      <c r="HE28" s="15">
        <v>1</v>
      </c>
      <c r="HF28" s="16">
        <v>40210.613067129627</v>
      </c>
    </row>
    <row r="29" spans="1:214" x14ac:dyDescent="0.2">
      <c r="A29" s="10" t="s">
        <v>1093</v>
      </c>
      <c r="B29" s="10">
        <v>29</v>
      </c>
      <c r="C29" s="10" t="s">
        <v>782</v>
      </c>
      <c r="D29" s="10" t="str">
        <f>VLOOKUP(Tabulka_Dotaz_z_MySQLDivadla_1[[#This Row],[Kraj]],Tabulka_Dotaz_z_SQL3[],3,TRUE)</f>
        <v>Hlavní město Praha</v>
      </c>
      <c r="E29" s="10" t="str">
        <f>VLOOKUP(Tabulka_Dotaz_z_MySQLDivadla_1[[#This Row],[StatID]],Tabulka_Dotaz_z_SqlDivadla[#All],7,FALSE)</f>
        <v>50</v>
      </c>
      <c r="F29" s="10" t="str">
        <f>VLOOKUP(Tabulka_Dotaz_z_MySQLDivadla_1[[#This Row],[kodZriz]],Tabulka_Dotaz_z_SQL[],8,TRUE)</f>
        <v>podnk</v>
      </c>
      <c r="G29" s="10">
        <v>1</v>
      </c>
      <c r="H29" s="10">
        <v>0</v>
      </c>
      <c r="I29" s="10" t="s">
        <v>170</v>
      </c>
      <c r="J29" s="10">
        <v>176</v>
      </c>
      <c r="K29" s="10" t="s">
        <v>163</v>
      </c>
      <c r="L29" s="10">
        <v>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1</v>
      </c>
      <c r="Z29" s="10">
        <v>1</v>
      </c>
      <c r="AA29" s="10" t="str">
        <f>IF(Tabulka_Dotaz_z_MySQLDivadla_1[[#This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10">
        <v>0</v>
      </c>
      <c r="CX29" s="10">
        <v>0</v>
      </c>
      <c r="CY29" s="10">
        <v>0</v>
      </c>
      <c r="CZ29" s="10">
        <v>0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25408</v>
      </c>
      <c r="DO29" s="10">
        <v>0</v>
      </c>
      <c r="DP29" s="10">
        <v>25408</v>
      </c>
      <c r="DQ29" s="10">
        <v>0</v>
      </c>
      <c r="DR29" s="10">
        <v>18410</v>
      </c>
      <c r="DS29" s="10">
        <v>18410</v>
      </c>
      <c r="DT29" s="10">
        <v>0</v>
      </c>
      <c r="DU29" s="10">
        <v>9504</v>
      </c>
      <c r="DV29" s="10">
        <v>0</v>
      </c>
      <c r="DW29" s="10">
        <v>6895</v>
      </c>
      <c r="DX29" s="10">
        <v>25408</v>
      </c>
      <c r="DY29" s="10">
        <v>0</v>
      </c>
      <c r="DZ29" s="10">
        <v>25408</v>
      </c>
      <c r="EA29" s="10">
        <v>0</v>
      </c>
      <c r="EB29" s="10">
        <v>18410</v>
      </c>
      <c r="EC29" s="10">
        <v>18410</v>
      </c>
      <c r="ED29" s="10">
        <v>0</v>
      </c>
      <c r="EE29" s="10">
        <v>9504</v>
      </c>
      <c r="EF29" s="10">
        <v>0</v>
      </c>
      <c r="EG29" s="10">
        <v>6895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528</v>
      </c>
      <c r="EP29" s="10">
        <v>0</v>
      </c>
      <c r="EQ29" s="10">
        <v>382</v>
      </c>
      <c r="ER29" s="10">
        <v>8206</v>
      </c>
      <c r="ES29" s="10">
        <v>4384</v>
      </c>
      <c r="ET29" s="10">
        <v>673</v>
      </c>
      <c r="EU29" s="10">
        <v>0</v>
      </c>
      <c r="EV29" s="10">
        <v>8000</v>
      </c>
      <c r="EW29" s="10">
        <v>0</v>
      </c>
      <c r="EX29" s="10">
        <v>0</v>
      </c>
      <c r="EY29" s="10">
        <v>0</v>
      </c>
      <c r="EZ29" s="10">
        <v>0</v>
      </c>
      <c r="FA29" s="10">
        <v>0</v>
      </c>
      <c r="FB29" s="10">
        <v>550</v>
      </c>
      <c r="FC29" s="10">
        <v>0</v>
      </c>
      <c r="FD29" s="10">
        <v>16756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7150</v>
      </c>
      <c r="FM29" s="10">
        <v>643</v>
      </c>
      <c r="FN29" s="10">
        <v>755</v>
      </c>
      <c r="FO29" s="10">
        <v>302</v>
      </c>
      <c r="FP29" s="10">
        <v>350</v>
      </c>
      <c r="FQ29" s="10">
        <v>103</v>
      </c>
      <c r="FR29" s="10">
        <v>0</v>
      </c>
      <c r="FS29" s="10">
        <v>8340</v>
      </c>
      <c r="FT29" s="10">
        <v>0</v>
      </c>
      <c r="FU29" s="10">
        <v>0</v>
      </c>
      <c r="FV29" s="10">
        <v>238</v>
      </c>
      <c r="FW29" s="10">
        <v>800</v>
      </c>
      <c r="FX29" s="10">
        <v>17283</v>
      </c>
      <c r="FY29" s="10">
        <v>1583</v>
      </c>
      <c r="FZ29" s="10">
        <v>1583</v>
      </c>
      <c r="GA29" s="10">
        <v>0</v>
      </c>
      <c r="GB29" s="10">
        <v>350</v>
      </c>
      <c r="GC29" s="10">
        <v>180</v>
      </c>
      <c r="GD29" s="10">
        <v>0</v>
      </c>
      <c r="GE29" s="10">
        <v>0</v>
      </c>
      <c r="GF29" s="10">
        <v>0</v>
      </c>
      <c r="GG29" s="10">
        <v>0</v>
      </c>
      <c r="GH29" s="10"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14"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14">
        <v>350</v>
      </c>
      <c r="GW29" s="14">
        <v>180</v>
      </c>
      <c r="GX29" s="14">
        <v>0</v>
      </c>
      <c r="GY29" s="14">
        <v>10</v>
      </c>
      <c r="GZ29" s="14">
        <v>0</v>
      </c>
      <c r="HA29" s="14">
        <v>15</v>
      </c>
      <c r="HB29" s="11">
        <v>1</v>
      </c>
      <c r="HC29" s="11">
        <v>0</v>
      </c>
      <c r="HD29" s="15">
        <v>1</v>
      </c>
      <c r="HE29" s="15">
        <v>1</v>
      </c>
      <c r="HF29" s="16">
        <v>40302.411805555559</v>
      </c>
    </row>
    <row r="30" spans="1:214" x14ac:dyDescent="0.2">
      <c r="A30" s="10" t="s">
        <v>1224</v>
      </c>
      <c r="B30" s="10">
        <v>166</v>
      </c>
      <c r="C30" s="10" t="s">
        <v>782</v>
      </c>
      <c r="D30" s="10" t="str">
        <f>VLOOKUP(Tabulka_Dotaz_z_MySQLDivadla_1[[#This Row],[Kraj]],Tabulka_Dotaz_z_SQL3[],3,TRUE)</f>
        <v>Hlavní město Praha</v>
      </c>
      <c r="E30" s="10" t="str">
        <f>VLOOKUP(Tabulka_Dotaz_z_MySQLDivadla_1[[#This Row],[StatID]],Tabulka_Dotaz_z_SqlDivadla[#All],7,FALSE)</f>
        <v>50</v>
      </c>
      <c r="F30" s="10" t="str">
        <f>VLOOKUP(Tabulka_Dotaz_z_MySQLDivadla_1[[#This Row],[kodZriz]],Tabulka_Dotaz_z_SQL[],8,TRUE)</f>
        <v>podnk</v>
      </c>
      <c r="G30" s="10">
        <v>0</v>
      </c>
      <c r="H30" s="10">
        <v>0</v>
      </c>
      <c r="I30" s="10" t="s">
        <v>163</v>
      </c>
      <c r="J30" s="10">
        <v>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 t="str">
        <f>IF(Tabulka_Dotaz_z_MySQLDivadla_1[[#This Row],[f0115_1]]=1,"ANO","NE")</f>
        <v>ANO</v>
      </c>
      <c r="AB30" s="10">
        <v>48017</v>
      </c>
      <c r="AC30" s="10">
        <v>0</v>
      </c>
      <c r="AD30" s="10">
        <v>0</v>
      </c>
      <c r="AE30" s="10">
        <v>594</v>
      </c>
      <c r="AF30" s="10">
        <v>44233</v>
      </c>
      <c r="AG30" s="10">
        <v>0</v>
      </c>
      <c r="AH30" s="10">
        <v>586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10">
        <v>0</v>
      </c>
      <c r="CX30" s="10">
        <v>0</v>
      </c>
      <c r="CY30" s="10">
        <v>0</v>
      </c>
      <c r="CZ30" s="10">
        <v>0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48017</v>
      </c>
      <c r="DY30" s="10">
        <v>0</v>
      </c>
      <c r="DZ30" s="10">
        <v>0</v>
      </c>
      <c r="EA30" s="10">
        <v>594</v>
      </c>
      <c r="EB30" s="10">
        <v>44233</v>
      </c>
      <c r="EC30" s="10">
        <v>0</v>
      </c>
      <c r="ED30" s="10">
        <v>586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10">
        <v>0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10">
        <v>0</v>
      </c>
      <c r="FB30" s="10">
        <v>0</v>
      </c>
      <c r="FC30" s="10">
        <v>0</v>
      </c>
      <c r="FD30" s="10">
        <v>0</v>
      </c>
      <c r="FE30" s="10">
        <v>0</v>
      </c>
      <c r="FF30" s="10">
        <v>0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0</v>
      </c>
      <c r="FS30" s="10">
        <v>0</v>
      </c>
      <c r="FT30" s="10">
        <v>0</v>
      </c>
      <c r="FU30" s="10">
        <v>0</v>
      </c>
      <c r="FV30" s="10">
        <v>0</v>
      </c>
      <c r="FW30" s="10">
        <v>0</v>
      </c>
      <c r="FX30" s="10">
        <v>0</v>
      </c>
      <c r="FY30" s="10">
        <v>0</v>
      </c>
      <c r="FZ30" s="10">
        <v>0</v>
      </c>
      <c r="GA30" s="10">
        <v>0</v>
      </c>
      <c r="GB30" s="10">
        <v>0</v>
      </c>
      <c r="GC30" s="10">
        <v>0</v>
      </c>
      <c r="GD30" s="10">
        <v>0</v>
      </c>
      <c r="GE30" s="10">
        <v>0</v>
      </c>
      <c r="GF30" s="10">
        <v>0</v>
      </c>
      <c r="GG30" s="10">
        <v>0</v>
      </c>
      <c r="GH30" s="10">
        <v>0</v>
      </c>
      <c r="GI30" s="14">
        <v>0</v>
      </c>
      <c r="GJ30" s="14">
        <v>0</v>
      </c>
      <c r="GK30" s="14">
        <v>0</v>
      </c>
      <c r="GL30" s="14">
        <v>0</v>
      </c>
      <c r="GM30" s="14">
        <v>0</v>
      </c>
      <c r="GN30" s="14">
        <v>0</v>
      </c>
      <c r="GO30" s="14">
        <v>0</v>
      </c>
      <c r="GP30" s="14">
        <v>0</v>
      </c>
      <c r="GQ30" s="14">
        <v>0</v>
      </c>
      <c r="GR30" s="14">
        <v>0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1</v>
      </c>
      <c r="GY30" s="14">
        <v>0</v>
      </c>
      <c r="GZ30" s="14">
        <v>1</v>
      </c>
      <c r="HA30" s="14">
        <v>0</v>
      </c>
      <c r="HB30" s="11">
        <v>1</v>
      </c>
      <c r="HC30" s="11">
        <v>0</v>
      </c>
      <c r="HD30" s="15">
        <v>1</v>
      </c>
      <c r="HE30" s="15">
        <v>1</v>
      </c>
      <c r="HF30" s="16">
        <v>40281.426435185182</v>
      </c>
    </row>
    <row r="31" spans="1:214" x14ac:dyDescent="0.2">
      <c r="A31" s="10" t="s">
        <v>1129</v>
      </c>
      <c r="B31" s="10">
        <v>68</v>
      </c>
      <c r="C31" s="10" t="s">
        <v>782</v>
      </c>
      <c r="D31" s="10" t="str">
        <f>VLOOKUP(Tabulka_Dotaz_z_MySQLDivadla_1[[#This Row],[Kraj]],Tabulka_Dotaz_z_SQL3[],3,TRUE)</f>
        <v>Hlavní město Praha</v>
      </c>
      <c r="E31" s="10" t="str">
        <f>VLOOKUP(Tabulka_Dotaz_z_MySQLDivadla_1[[#This Row],[StatID]],Tabulka_Dotaz_z_SqlDivadla[#All],7,FALSE)</f>
        <v>70</v>
      </c>
      <c r="F31" s="10" t="str">
        <f>VLOOKUP(Tabulka_Dotaz_z_MySQLDivadla_1[[#This Row],[kodZriz]],Tabulka_Dotaz_z_SQL[],8,TRUE)</f>
        <v>crkve</v>
      </c>
      <c r="G31" s="10">
        <v>0</v>
      </c>
      <c r="H31" s="10">
        <v>0</v>
      </c>
      <c r="I31" s="10" t="s">
        <v>163</v>
      </c>
      <c r="J31" s="10">
        <v>0</v>
      </c>
      <c r="K31" s="10" t="s">
        <v>163</v>
      </c>
      <c r="L31" s="10">
        <v>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1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 t="str">
        <f>IF(Tabulka_Dotaz_z_MySQLDivadla_1[[#This Row],[f0115_1]]=1,"ANO","NE")</f>
        <v>ANO</v>
      </c>
      <c r="AB31" s="10">
        <v>945</v>
      </c>
      <c r="AC31" s="10">
        <v>0</v>
      </c>
      <c r="AD31" s="10">
        <v>420</v>
      </c>
      <c r="AE31" s="10">
        <v>0</v>
      </c>
      <c r="AF31" s="10">
        <v>450</v>
      </c>
      <c r="AG31" s="10">
        <v>210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945</v>
      </c>
      <c r="DY31" s="10">
        <v>0</v>
      </c>
      <c r="DZ31" s="10">
        <v>420</v>
      </c>
      <c r="EA31" s="10">
        <v>0</v>
      </c>
      <c r="EB31" s="10">
        <v>450</v>
      </c>
      <c r="EC31" s="10">
        <v>210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  <c r="EP31" s="10">
        <v>0</v>
      </c>
      <c r="EQ31" s="10">
        <v>0</v>
      </c>
      <c r="ER31" s="10">
        <v>12</v>
      </c>
      <c r="ES31" s="10">
        <v>9</v>
      </c>
      <c r="ET31" s="10">
        <v>3</v>
      </c>
      <c r="EU31" s="10">
        <v>0</v>
      </c>
      <c r="EV31" s="10">
        <v>0</v>
      </c>
      <c r="EW31" s="10">
        <v>40</v>
      </c>
      <c r="EX31" s="10">
        <v>44</v>
      </c>
      <c r="EY31" s="10">
        <v>0</v>
      </c>
      <c r="EZ31" s="10">
        <v>0</v>
      </c>
      <c r="FA31" s="10">
        <v>0</v>
      </c>
      <c r="FB31" s="10">
        <v>0</v>
      </c>
      <c r="FC31" s="10">
        <v>0</v>
      </c>
      <c r="FD31" s="10">
        <v>96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27</v>
      </c>
      <c r="FM31" s="10">
        <v>27</v>
      </c>
      <c r="FN31" s="10">
        <v>0</v>
      </c>
      <c r="FO31" s="10">
        <v>0</v>
      </c>
      <c r="FP31" s="10">
        <v>0</v>
      </c>
      <c r="FQ31" s="10">
        <v>0</v>
      </c>
      <c r="FR31" s="10">
        <v>0</v>
      </c>
      <c r="FS31" s="10">
        <v>6</v>
      </c>
      <c r="FT31" s="10">
        <v>0</v>
      </c>
      <c r="FU31" s="10">
        <v>0</v>
      </c>
      <c r="FV31" s="10">
        <v>0</v>
      </c>
      <c r="FW31" s="10">
        <v>49</v>
      </c>
      <c r="FX31" s="10">
        <v>82</v>
      </c>
      <c r="FY31" s="10">
        <v>0</v>
      </c>
      <c r="FZ31" s="10">
        <v>0</v>
      </c>
      <c r="GA31" s="10">
        <v>0</v>
      </c>
      <c r="GB31" s="10">
        <v>140</v>
      </c>
      <c r="GC31" s="10">
        <v>70</v>
      </c>
      <c r="GD31" s="10">
        <v>140</v>
      </c>
      <c r="GE31" s="10">
        <v>70</v>
      </c>
      <c r="GF31" s="10">
        <v>0</v>
      </c>
      <c r="GG31" s="10">
        <v>0</v>
      </c>
      <c r="GH31" s="10">
        <v>0</v>
      </c>
      <c r="GI31" s="14">
        <v>0</v>
      </c>
      <c r="GJ31" s="14">
        <v>0</v>
      </c>
      <c r="GK31" s="14">
        <v>0</v>
      </c>
      <c r="GL31" s="14">
        <v>0</v>
      </c>
      <c r="GM31" s="14">
        <v>0</v>
      </c>
      <c r="GN31" s="14">
        <v>0</v>
      </c>
      <c r="GO31" s="14">
        <v>0</v>
      </c>
      <c r="GP31" s="14">
        <v>0</v>
      </c>
      <c r="GQ31" s="14">
        <v>0</v>
      </c>
      <c r="GR31" s="14">
        <v>0</v>
      </c>
      <c r="GS31" s="14">
        <v>0</v>
      </c>
      <c r="GT31" s="14">
        <v>0</v>
      </c>
      <c r="GU31" s="14">
        <v>0</v>
      </c>
      <c r="GV31" s="14">
        <v>0</v>
      </c>
      <c r="GW31" s="14">
        <v>0</v>
      </c>
      <c r="GX31" s="14">
        <v>1</v>
      </c>
      <c r="GY31" s="14">
        <v>0</v>
      </c>
      <c r="GZ31" s="14">
        <v>0</v>
      </c>
      <c r="HA31" s="14">
        <v>15</v>
      </c>
      <c r="HB31" s="11">
        <v>1</v>
      </c>
      <c r="HC31" s="11">
        <v>0</v>
      </c>
      <c r="HD31" s="15">
        <v>1</v>
      </c>
      <c r="HE31" s="15">
        <v>1</v>
      </c>
      <c r="HF31" s="16">
        <v>40288.6559375</v>
      </c>
    </row>
    <row r="32" spans="1:214" x14ac:dyDescent="0.2">
      <c r="A32" s="10" t="s">
        <v>1261</v>
      </c>
      <c r="B32" s="10">
        <v>203</v>
      </c>
      <c r="C32" s="10" t="s">
        <v>782</v>
      </c>
      <c r="D32" s="10" t="str">
        <f>VLOOKUP(Tabulka_Dotaz_z_MySQLDivadla_1[[#This Row],[Kraj]],Tabulka_Dotaz_z_SQL3[],3,TRUE)</f>
        <v>Hlavní město Praha</v>
      </c>
      <c r="E32" s="10" t="str">
        <f>VLOOKUP(Tabulka_Dotaz_z_MySQLDivadla_1[[#This Row],[StatID]],Tabulka_Dotaz_z_SqlDivadla[#All],7,FALSE)</f>
        <v>50</v>
      </c>
      <c r="F32" s="10" t="str">
        <f>VLOOKUP(Tabulka_Dotaz_z_MySQLDivadla_1[[#This Row],[kodZriz]],Tabulka_Dotaz_z_SQL[],8,TRUE)</f>
        <v>podnk</v>
      </c>
      <c r="G32" s="10">
        <v>1</v>
      </c>
      <c r="H32" s="10">
        <v>0</v>
      </c>
      <c r="I32" s="10" t="s">
        <v>286</v>
      </c>
      <c r="J32" s="10">
        <v>432</v>
      </c>
      <c r="K32" s="10" t="s">
        <v>163</v>
      </c>
      <c r="L32" s="10">
        <v>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 t="str">
        <f>IF(Tabulka_Dotaz_z_MySQLDivadla_1[[#This Row],[f0115_1]]=1,"ANO","NE")</f>
        <v>ANO</v>
      </c>
      <c r="AB32" s="10">
        <v>155480</v>
      </c>
      <c r="AC32" s="10">
        <v>0</v>
      </c>
      <c r="AD32" s="10">
        <v>63936</v>
      </c>
      <c r="AE32" s="10">
        <v>4600</v>
      </c>
      <c r="AF32" s="10">
        <v>130494</v>
      </c>
      <c r="AG32" s="10">
        <v>56240</v>
      </c>
      <c r="AH32" s="10">
        <v>4226</v>
      </c>
      <c r="AI32" s="10">
        <v>2592</v>
      </c>
      <c r="AJ32" s="10">
        <v>0</v>
      </c>
      <c r="AK32" s="10">
        <v>1864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66096</v>
      </c>
      <c r="BG32" s="10">
        <v>0</v>
      </c>
      <c r="BH32" s="10">
        <v>66096</v>
      </c>
      <c r="BI32" s="10">
        <v>24204</v>
      </c>
      <c r="BJ32" s="10">
        <v>60153</v>
      </c>
      <c r="BK32" s="10">
        <v>60153</v>
      </c>
      <c r="BL32" s="10">
        <v>21664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221576</v>
      </c>
      <c r="DY32" s="10">
        <v>0</v>
      </c>
      <c r="DZ32" s="10">
        <v>130032</v>
      </c>
      <c r="EA32" s="10">
        <v>28804</v>
      </c>
      <c r="EB32" s="10">
        <v>190647</v>
      </c>
      <c r="EC32" s="10">
        <v>116393</v>
      </c>
      <c r="ED32" s="10">
        <v>25890</v>
      </c>
      <c r="EE32" s="10">
        <v>2592</v>
      </c>
      <c r="EF32" s="10">
        <v>0</v>
      </c>
      <c r="EG32" s="10">
        <v>1864</v>
      </c>
      <c r="EH32" s="10">
        <v>13824</v>
      </c>
      <c r="EI32" s="10">
        <v>0</v>
      </c>
      <c r="EJ32" s="10">
        <v>13824</v>
      </c>
      <c r="EK32" s="10">
        <v>0</v>
      </c>
      <c r="EL32" s="10">
        <v>5233</v>
      </c>
      <c r="EM32" s="10">
        <v>5233</v>
      </c>
      <c r="EN32" s="10">
        <v>0</v>
      </c>
      <c r="EO32" s="10">
        <v>0</v>
      </c>
      <c r="EP32" s="10">
        <v>0</v>
      </c>
      <c r="EQ32" s="10">
        <v>0</v>
      </c>
      <c r="ER32" s="10">
        <v>69916</v>
      </c>
      <c r="ES32" s="10">
        <v>56103</v>
      </c>
      <c r="ET32" s="10">
        <v>7336</v>
      </c>
      <c r="EU32" s="10">
        <v>1314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10">
        <v>0</v>
      </c>
      <c r="FB32" s="10">
        <v>0</v>
      </c>
      <c r="FC32" s="10">
        <v>4156</v>
      </c>
      <c r="FD32" s="10">
        <v>74072</v>
      </c>
      <c r="FE32" s="10">
        <v>0</v>
      </c>
      <c r="FF32" s="10">
        <v>0</v>
      </c>
      <c r="FG32" s="10">
        <v>0</v>
      </c>
      <c r="FH32" s="10">
        <v>0</v>
      </c>
      <c r="FI32" s="10">
        <v>0</v>
      </c>
      <c r="FJ32" s="10">
        <v>0</v>
      </c>
      <c r="FK32" s="10">
        <v>0</v>
      </c>
      <c r="FL32" s="10">
        <v>32746</v>
      </c>
      <c r="FM32" s="10">
        <v>3243</v>
      </c>
      <c r="FN32" s="10">
        <v>4920</v>
      </c>
      <c r="FO32" s="10">
        <v>3731</v>
      </c>
      <c r="FP32" s="10">
        <v>0</v>
      </c>
      <c r="FQ32" s="10">
        <v>1189</v>
      </c>
      <c r="FR32" s="10">
        <v>0</v>
      </c>
      <c r="FS32" s="10">
        <v>35137</v>
      </c>
      <c r="FT32" s="10">
        <v>2</v>
      </c>
      <c r="FU32" s="10">
        <v>0</v>
      </c>
      <c r="FV32" s="10">
        <v>675</v>
      </c>
      <c r="FW32" s="10">
        <v>373</v>
      </c>
      <c r="FX32" s="10">
        <v>73853</v>
      </c>
      <c r="FY32" s="10">
        <v>977</v>
      </c>
      <c r="FZ32" s="10">
        <v>977</v>
      </c>
      <c r="GA32" s="10">
        <v>0</v>
      </c>
      <c r="GB32" s="10">
        <v>799</v>
      </c>
      <c r="GC32" s="10">
        <v>99</v>
      </c>
      <c r="GD32" s="10">
        <v>499</v>
      </c>
      <c r="GE32" s="10">
        <v>99</v>
      </c>
      <c r="GF32" s="10">
        <v>0</v>
      </c>
      <c r="GG32" s="10">
        <v>0</v>
      </c>
      <c r="GH32" s="10">
        <v>0</v>
      </c>
      <c r="GI32" s="14">
        <v>0</v>
      </c>
      <c r="GJ32" s="14">
        <v>699</v>
      </c>
      <c r="GK32" s="14">
        <v>199</v>
      </c>
      <c r="GL32" s="14">
        <v>0</v>
      </c>
      <c r="GM32" s="14">
        <v>0</v>
      </c>
      <c r="GN32" s="14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799</v>
      </c>
      <c r="GW32" s="14">
        <v>99</v>
      </c>
      <c r="GX32" s="14">
        <v>0</v>
      </c>
      <c r="GY32" s="14">
        <v>15</v>
      </c>
      <c r="GZ32" s="14">
        <v>0</v>
      </c>
      <c r="HA32" s="14">
        <v>35</v>
      </c>
      <c r="HB32" s="11">
        <v>1</v>
      </c>
      <c r="HC32" s="11">
        <v>0</v>
      </c>
      <c r="HD32" s="15">
        <v>1</v>
      </c>
      <c r="HE32" s="15">
        <v>1</v>
      </c>
      <c r="HF32" s="16">
        <v>40302.413252314815</v>
      </c>
    </row>
    <row r="33" spans="1:214" x14ac:dyDescent="0.2">
      <c r="A33" s="10" t="s">
        <v>1206</v>
      </c>
      <c r="B33" s="10">
        <v>148</v>
      </c>
      <c r="C33" s="10" t="s">
        <v>782</v>
      </c>
      <c r="D33" s="10" t="str">
        <f>VLOOKUP(Tabulka_Dotaz_z_MySQLDivadla_1[[#This Row],[Kraj]],Tabulka_Dotaz_z_SQL3[],3,TRUE)</f>
        <v>Hlavní město Praha</v>
      </c>
      <c r="E33" s="10" t="str">
        <f>VLOOKUP(Tabulka_Dotaz_z_MySQLDivadla_1[[#This Row],[StatID]],Tabulka_Dotaz_z_SqlDivadla[#All],7,FALSE)</f>
        <v>50</v>
      </c>
      <c r="F33" s="10" t="str">
        <f>VLOOKUP(Tabulka_Dotaz_z_MySQLDivadla_1[[#This Row],[kodZriz]],Tabulka_Dotaz_z_SQL[],8,TRUE)</f>
        <v>podnk</v>
      </c>
      <c r="G33" s="10">
        <v>1</v>
      </c>
      <c r="H33" s="10">
        <v>0</v>
      </c>
      <c r="I33" s="10" t="s">
        <v>669</v>
      </c>
      <c r="J33" s="10">
        <v>230</v>
      </c>
      <c r="K33" s="10" t="s">
        <v>163</v>
      </c>
      <c r="L33" s="10">
        <v>0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1</v>
      </c>
      <c r="R33" s="10">
        <v>1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 t="str">
        <f>IF(Tabulka_Dotaz_z_MySQLDivadla_1[[#This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10">
        <v>0</v>
      </c>
      <c r="CX33" s="10">
        <v>0</v>
      </c>
      <c r="CY33" s="10">
        <v>0</v>
      </c>
      <c r="CZ33" s="10">
        <v>0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10">
        <v>0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10">
        <v>0</v>
      </c>
      <c r="FB33" s="10">
        <v>0</v>
      </c>
      <c r="FC33" s="10">
        <v>0</v>
      </c>
      <c r="FD33" s="10">
        <v>0</v>
      </c>
      <c r="FE33" s="10">
        <v>0</v>
      </c>
      <c r="FF33" s="10">
        <v>0</v>
      </c>
      <c r="FG33" s="10">
        <v>0</v>
      </c>
      <c r="FH33" s="10">
        <v>0</v>
      </c>
      <c r="FI33" s="10">
        <v>0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0</v>
      </c>
      <c r="FR33" s="10">
        <v>0</v>
      </c>
      <c r="FS33" s="10">
        <v>0</v>
      </c>
      <c r="FT33" s="10">
        <v>0</v>
      </c>
      <c r="FU33" s="10">
        <v>0</v>
      </c>
      <c r="FV33" s="10">
        <v>0</v>
      </c>
      <c r="FW33" s="10">
        <v>0</v>
      </c>
      <c r="FX33" s="10">
        <v>0</v>
      </c>
      <c r="FY33" s="10">
        <v>0</v>
      </c>
      <c r="FZ33" s="10">
        <v>0</v>
      </c>
      <c r="GA33" s="10">
        <v>0</v>
      </c>
      <c r="GB33" s="10">
        <v>0</v>
      </c>
      <c r="GC33" s="10">
        <v>0</v>
      </c>
      <c r="GD33" s="10">
        <v>0</v>
      </c>
      <c r="GE33" s="10">
        <v>0</v>
      </c>
      <c r="GF33" s="10">
        <v>0</v>
      </c>
      <c r="GG33" s="10">
        <v>0</v>
      </c>
      <c r="GH33" s="10"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0</v>
      </c>
      <c r="GN33" s="14">
        <v>0</v>
      </c>
      <c r="GO33" s="14">
        <v>0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1</v>
      </c>
      <c r="GY33" s="14">
        <v>0</v>
      </c>
      <c r="GZ33" s="14">
        <v>1</v>
      </c>
      <c r="HA33" s="14">
        <v>0</v>
      </c>
      <c r="HB33" s="11">
        <v>1</v>
      </c>
      <c r="HC33" s="11">
        <v>0</v>
      </c>
      <c r="HD33" s="15">
        <v>0</v>
      </c>
      <c r="HE33" s="15">
        <v>1</v>
      </c>
      <c r="HF33" s="16">
        <v>40330.646805555552</v>
      </c>
    </row>
    <row r="34" spans="1:214" x14ac:dyDescent="0.2">
      <c r="A34" s="10" t="s">
        <v>1137</v>
      </c>
      <c r="B34" s="10">
        <v>79</v>
      </c>
      <c r="C34" s="10" t="s">
        <v>782</v>
      </c>
      <c r="D34" s="10" t="str">
        <f>VLOOKUP(Tabulka_Dotaz_z_MySQLDivadla_1[[#This Row],[Kraj]],Tabulka_Dotaz_z_SQL3[],3,TRUE)</f>
        <v>Hlavní město Praha</v>
      </c>
      <c r="E34" s="10" t="str">
        <f>VLOOKUP(Tabulka_Dotaz_z_MySQLDivadla_1[[#This Row],[StatID]],Tabulka_Dotaz_z_SqlDivadla[#All],7,FALSE)</f>
        <v>60</v>
      </c>
      <c r="F34" s="10" t="str">
        <f>VLOOKUP(Tabulka_Dotaz_z_MySQLDivadla_1[[#This Row],[kodZriz]],Tabulka_Dotaz_z_SQL[],8,TRUE)</f>
        <v>podnk</v>
      </c>
      <c r="G34" s="10">
        <v>0</v>
      </c>
      <c r="H34" s="10">
        <v>0</v>
      </c>
      <c r="I34" s="10" t="s">
        <v>163</v>
      </c>
      <c r="J34" s="10">
        <v>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1</v>
      </c>
      <c r="AA34" s="10" t="str">
        <f>IF(Tabulka_Dotaz_z_MySQLDivadla_1[[#This Row],[f0115_1]]=1,"ANO","NE")</f>
        <v>ANO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400</v>
      </c>
      <c r="CA34" s="10">
        <v>0</v>
      </c>
      <c r="CB34" s="10">
        <v>0</v>
      </c>
      <c r="CC34" s="10">
        <v>0</v>
      </c>
      <c r="CD34" s="10">
        <v>400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10">
        <v>0</v>
      </c>
      <c r="CX34" s="10">
        <v>0</v>
      </c>
      <c r="CY34" s="10">
        <v>0</v>
      </c>
      <c r="CZ34" s="10">
        <v>0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400</v>
      </c>
      <c r="DY34" s="10">
        <v>0</v>
      </c>
      <c r="DZ34" s="10">
        <v>0</v>
      </c>
      <c r="EA34" s="10">
        <v>0</v>
      </c>
      <c r="EB34" s="10">
        <v>400</v>
      </c>
      <c r="EC34" s="10">
        <v>0</v>
      </c>
      <c r="ED34" s="10">
        <v>0</v>
      </c>
      <c r="EE34" s="10">
        <v>0</v>
      </c>
      <c r="EF34" s="10">
        <v>0</v>
      </c>
      <c r="EG34" s="10">
        <v>0</v>
      </c>
      <c r="EH34" s="10">
        <v>400</v>
      </c>
      <c r="EI34" s="10">
        <v>0</v>
      </c>
      <c r="EJ34" s="10">
        <v>0</v>
      </c>
      <c r="EK34" s="10">
        <v>0</v>
      </c>
      <c r="EL34" s="10">
        <v>400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9</v>
      </c>
      <c r="ES34" s="10">
        <v>0</v>
      </c>
      <c r="ET34" s="10">
        <v>9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10">
        <v>0</v>
      </c>
      <c r="FB34" s="10">
        <v>0</v>
      </c>
      <c r="FC34" s="10">
        <v>0</v>
      </c>
      <c r="FD34" s="10">
        <v>9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1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0</v>
      </c>
      <c r="FS34" s="10">
        <v>0</v>
      </c>
      <c r="FT34" s="10">
        <v>0</v>
      </c>
      <c r="FU34" s="10">
        <v>0</v>
      </c>
      <c r="FV34" s="10">
        <v>0</v>
      </c>
      <c r="FW34" s="10">
        <v>0</v>
      </c>
      <c r="FX34" s="10">
        <v>1</v>
      </c>
      <c r="FY34" s="10">
        <v>0</v>
      </c>
      <c r="FZ34" s="10">
        <v>0</v>
      </c>
      <c r="GA34" s="10">
        <v>0</v>
      </c>
      <c r="GB34" s="10">
        <v>0</v>
      </c>
      <c r="GC34" s="10">
        <v>0</v>
      </c>
      <c r="GD34" s="10">
        <v>0</v>
      </c>
      <c r="GE34" s="10">
        <v>0</v>
      </c>
      <c r="GF34" s="10">
        <v>0</v>
      </c>
      <c r="GG34" s="10">
        <v>0</v>
      </c>
      <c r="GH34" s="10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1</v>
      </c>
      <c r="GY34" s="14">
        <v>0</v>
      </c>
      <c r="GZ34" s="14">
        <v>1</v>
      </c>
      <c r="HA34" s="14">
        <v>0</v>
      </c>
      <c r="HB34" s="11">
        <v>1</v>
      </c>
      <c r="HC34" s="11">
        <v>0</v>
      </c>
      <c r="HD34" s="15">
        <v>1</v>
      </c>
      <c r="HE34" s="15">
        <v>1</v>
      </c>
      <c r="HF34" s="16">
        <v>40246.612361111111</v>
      </c>
    </row>
    <row r="35" spans="1:214" x14ac:dyDescent="0.2">
      <c r="A35" s="10" t="s">
        <v>1140</v>
      </c>
      <c r="B35" s="10">
        <v>82</v>
      </c>
      <c r="C35" s="10" t="s">
        <v>782</v>
      </c>
      <c r="D35" s="10" t="str">
        <f>VLOOKUP(Tabulka_Dotaz_z_MySQLDivadla_1[[#This Row],[Kraj]],Tabulka_Dotaz_z_SQL3[],3,TRUE)</f>
        <v>Hlavní město Praha</v>
      </c>
      <c r="E35" s="10" t="str">
        <f>VLOOKUP(Tabulka_Dotaz_z_MySQLDivadla_1[[#This Row],[StatID]],Tabulka_Dotaz_z_SqlDivadla[#All],7,FALSE)</f>
        <v>50</v>
      </c>
      <c r="F35" s="10" t="str">
        <f>VLOOKUP(Tabulka_Dotaz_z_MySQLDivadla_1[[#This Row],[kodZriz]],Tabulka_Dotaz_z_SQL[],8,TRUE)</f>
        <v>podnk</v>
      </c>
      <c r="G35" s="10">
        <v>2</v>
      </c>
      <c r="H35" s="10">
        <v>0</v>
      </c>
      <c r="I35" s="10" t="s">
        <v>219</v>
      </c>
      <c r="J35" s="10">
        <v>520</v>
      </c>
      <c r="K35" s="10" t="s">
        <v>220</v>
      </c>
      <c r="L35" s="10">
        <v>160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1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0" t="str">
        <f>IF(Tabulka_Dotaz_z_MySQLDivadla_1[[#This Row],[f0115_1]]=1,"ANO","NE")</f>
        <v>ANO</v>
      </c>
      <c r="AB35" s="10">
        <v>118600</v>
      </c>
      <c r="AC35" s="10">
        <v>0</v>
      </c>
      <c r="AD35" s="10">
        <v>111600</v>
      </c>
      <c r="AE35" s="10">
        <v>0</v>
      </c>
      <c r="AF35" s="10">
        <v>72282</v>
      </c>
      <c r="AG35" s="10">
        <v>67182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34000</v>
      </c>
      <c r="BG35" s="10">
        <v>0</v>
      </c>
      <c r="BH35" s="10">
        <v>33800</v>
      </c>
      <c r="BI35" s="10">
        <v>0</v>
      </c>
      <c r="BJ35" s="10">
        <v>20848</v>
      </c>
      <c r="BK35" s="10">
        <v>20348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152600</v>
      </c>
      <c r="DY35" s="10">
        <v>0</v>
      </c>
      <c r="DZ35" s="10">
        <v>145400</v>
      </c>
      <c r="EA35" s="10">
        <v>0</v>
      </c>
      <c r="EB35" s="10">
        <v>93130</v>
      </c>
      <c r="EC35" s="10">
        <v>87530</v>
      </c>
      <c r="ED35" s="10">
        <v>0</v>
      </c>
      <c r="EE35" s="10">
        <v>0</v>
      </c>
      <c r="EF35" s="10">
        <v>0</v>
      </c>
      <c r="EG35" s="10">
        <v>0</v>
      </c>
      <c r="EH35" s="10">
        <v>14040</v>
      </c>
      <c r="EI35" s="10">
        <v>0</v>
      </c>
      <c r="EJ35" s="10">
        <v>14040</v>
      </c>
      <c r="EK35" s="10">
        <v>0</v>
      </c>
      <c r="EL35" s="10">
        <v>8452</v>
      </c>
      <c r="EM35" s="10">
        <v>8452</v>
      </c>
      <c r="EN35" s="10">
        <v>0</v>
      </c>
      <c r="EO35" s="10">
        <v>0</v>
      </c>
      <c r="EP35" s="10">
        <v>0</v>
      </c>
      <c r="EQ35" s="10">
        <v>0</v>
      </c>
      <c r="ER35" s="10">
        <v>24581</v>
      </c>
      <c r="ES35" s="10">
        <v>21467</v>
      </c>
      <c r="ET35" s="10">
        <v>1535</v>
      </c>
      <c r="EU35" s="10">
        <v>0</v>
      </c>
      <c r="EV35" s="10">
        <v>8421</v>
      </c>
      <c r="EW35" s="10">
        <v>0</v>
      </c>
      <c r="EX35" s="10">
        <v>208</v>
      </c>
      <c r="EY35" s="10">
        <v>0</v>
      </c>
      <c r="EZ35" s="10">
        <v>0</v>
      </c>
      <c r="FA35" s="10">
        <v>0</v>
      </c>
      <c r="FB35" s="10">
        <v>1230</v>
      </c>
      <c r="FC35" s="10">
        <v>630</v>
      </c>
      <c r="FD35" s="10">
        <v>35070</v>
      </c>
      <c r="FE35" s="10">
        <v>0</v>
      </c>
      <c r="FF35" s="10">
        <v>0</v>
      </c>
      <c r="FG35" s="10">
        <v>0</v>
      </c>
      <c r="FH35" s="10">
        <v>0</v>
      </c>
      <c r="FI35" s="10">
        <v>0</v>
      </c>
      <c r="FJ35" s="10">
        <v>0</v>
      </c>
      <c r="FK35" s="10">
        <v>0</v>
      </c>
      <c r="FL35" s="10">
        <v>14199</v>
      </c>
      <c r="FM35" s="10">
        <v>605</v>
      </c>
      <c r="FN35" s="10">
        <v>10271</v>
      </c>
      <c r="FO35" s="10">
        <v>7146</v>
      </c>
      <c r="FP35" s="10">
        <v>647</v>
      </c>
      <c r="FQ35" s="10">
        <v>2296</v>
      </c>
      <c r="FR35" s="10">
        <v>182</v>
      </c>
      <c r="FS35" s="10">
        <v>13284</v>
      </c>
      <c r="FT35" s="10">
        <v>2</v>
      </c>
      <c r="FU35" s="10">
        <v>0</v>
      </c>
      <c r="FV35" s="10">
        <v>56</v>
      </c>
      <c r="FW35" s="10">
        <v>150</v>
      </c>
      <c r="FX35" s="10">
        <v>37962</v>
      </c>
      <c r="FY35" s="10">
        <v>253</v>
      </c>
      <c r="FZ35" s="10">
        <v>144</v>
      </c>
      <c r="GA35" s="10">
        <v>109</v>
      </c>
      <c r="GB35" s="10">
        <v>430</v>
      </c>
      <c r="GC35" s="10">
        <v>20</v>
      </c>
      <c r="GD35" s="10">
        <v>390</v>
      </c>
      <c r="GE35" s="10">
        <v>20</v>
      </c>
      <c r="GF35" s="10">
        <v>0</v>
      </c>
      <c r="GG35" s="10">
        <v>0</v>
      </c>
      <c r="GH35" s="10">
        <v>0</v>
      </c>
      <c r="GI35" s="14">
        <v>0</v>
      </c>
      <c r="GJ35" s="14">
        <v>430</v>
      </c>
      <c r="GK35" s="14">
        <v>20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1</v>
      </c>
      <c r="GY35" s="14">
        <v>0</v>
      </c>
      <c r="GZ35" s="14">
        <v>0</v>
      </c>
      <c r="HA35" s="14">
        <v>25</v>
      </c>
      <c r="HB35" s="11">
        <v>0</v>
      </c>
      <c r="HC35" s="11">
        <v>12</v>
      </c>
      <c r="HD35" s="15">
        <v>1</v>
      </c>
      <c r="HE35" s="15">
        <v>1</v>
      </c>
      <c r="HF35" s="16">
        <v>40247.483530092592</v>
      </c>
    </row>
    <row r="36" spans="1:214" x14ac:dyDescent="0.2">
      <c r="A36" s="10" t="s">
        <v>1119</v>
      </c>
      <c r="B36" s="10">
        <v>57</v>
      </c>
      <c r="C36" s="10" t="s">
        <v>782</v>
      </c>
      <c r="D36" s="10" t="str">
        <f>VLOOKUP(Tabulka_Dotaz_z_MySQLDivadla_1[[#This Row],[Kraj]],Tabulka_Dotaz_z_SQL3[],3,TRUE)</f>
        <v>Hlavní město Praha</v>
      </c>
      <c r="E36" s="10" t="str">
        <f>VLOOKUP(Tabulka_Dotaz_z_MySQLDivadla_1[[#This Row],[StatID]],Tabulka_Dotaz_z_SqlDivadla[#All],7,FALSE)</f>
        <v>71</v>
      </c>
      <c r="F36" s="10" t="str">
        <f>VLOOKUP(Tabulka_Dotaz_z_MySQLDivadla_1[[#This Row],[kodZriz]],Tabulka_Dotaz_z_SQL[],8,TRUE)</f>
        <v>crkve</v>
      </c>
      <c r="G36" s="10">
        <v>1</v>
      </c>
      <c r="H36" s="10">
        <v>0</v>
      </c>
      <c r="I36" s="10" t="s">
        <v>205</v>
      </c>
      <c r="J36" s="10">
        <v>110</v>
      </c>
      <c r="K36" s="10" t="s">
        <v>163</v>
      </c>
      <c r="L36" s="10">
        <v>0</v>
      </c>
      <c r="M36" s="10" t="s">
        <v>163</v>
      </c>
      <c r="N36" s="10">
        <v>0</v>
      </c>
      <c r="O36" s="10" t="s">
        <v>163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 t="str">
        <f>IF(Tabulka_Dotaz_z_MySQLDivadla_1[[#This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2640</v>
      </c>
      <c r="CA36" s="10">
        <v>775</v>
      </c>
      <c r="CB36" s="10">
        <v>2640</v>
      </c>
      <c r="CC36" s="10">
        <v>0</v>
      </c>
      <c r="CD36" s="10">
        <v>2208</v>
      </c>
      <c r="CE36" s="10">
        <v>2208</v>
      </c>
      <c r="CF36" s="10">
        <v>0</v>
      </c>
      <c r="CG36" s="10">
        <v>2640</v>
      </c>
      <c r="CH36" s="10">
        <v>880</v>
      </c>
      <c r="CI36" s="10">
        <v>2326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0</v>
      </c>
      <c r="CZ36" s="10">
        <v>0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1430</v>
      </c>
      <c r="DO36" s="10">
        <v>0</v>
      </c>
      <c r="DP36" s="10">
        <v>1430</v>
      </c>
      <c r="DQ36" s="10">
        <v>0</v>
      </c>
      <c r="DR36" s="10">
        <v>1192</v>
      </c>
      <c r="DS36" s="10">
        <v>1192</v>
      </c>
      <c r="DT36" s="10">
        <v>0</v>
      </c>
      <c r="DU36" s="10">
        <v>1430</v>
      </c>
      <c r="DV36" s="10">
        <v>0</v>
      </c>
      <c r="DW36" s="10">
        <v>974</v>
      </c>
      <c r="DX36" s="10">
        <v>4070</v>
      </c>
      <c r="DY36" s="10">
        <v>775</v>
      </c>
      <c r="DZ36" s="10">
        <v>4070</v>
      </c>
      <c r="EA36" s="10">
        <v>0</v>
      </c>
      <c r="EB36" s="10">
        <v>3400</v>
      </c>
      <c r="EC36" s="10">
        <v>3400</v>
      </c>
      <c r="ED36" s="10">
        <v>0</v>
      </c>
      <c r="EE36" s="10">
        <v>4070</v>
      </c>
      <c r="EF36" s="10">
        <v>880</v>
      </c>
      <c r="EG36" s="10">
        <v>3300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0</v>
      </c>
      <c r="ER36" s="10">
        <v>100</v>
      </c>
      <c r="ES36" s="10">
        <v>81</v>
      </c>
      <c r="ET36" s="10">
        <v>0</v>
      </c>
      <c r="EU36" s="10">
        <v>0</v>
      </c>
      <c r="EV36" s="10">
        <v>100</v>
      </c>
      <c r="EW36" s="10">
        <v>0</v>
      </c>
      <c r="EX36" s="10">
        <v>550</v>
      </c>
      <c r="EY36" s="10">
        <v>0</v>
      </c>
      <c r="EZ36" s="10">
        <v>0</v>
      </c>
      <c r="FA36" s="10">
        <v>0</v>
      </c>
      <c r="FB36" s="10">
        <v>0</v>
      </c>
      <c r="FC36" s="10">
        <v>221</v>
      </c>
      <c r="FD36" s="10">
        <v>971</v>
      </c>
      <c r="FE36" s="10">
        <v>0</v>
      </c>
      <c r="FF36" s="10">
        <v>0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9</v>
      </c>
      <c r="FM36" s="10">
        <v>0</v>
      </c>
      <c r="FN36" s="10">
        <v>220</v>
      </c>
      <c r="FO36" s="10">
        <v>0</v>
      </c>
      <c r="FP36" s="10">
        <v>220</v>
      </c>
      <c r="FQ36" s="10">
        <v>0</v>
      </c>
      <c r="FR36" s="10">
        <v>0</v>
      </c>
      <c r="FS36" s="10">
        <v>542</v>
      </c>
      <c r="FT36" s="10">
        <v>0</v>
      </c>
      <c r="FU36" s="10">
        <v>0</v>
      </c>
      <c r="FV36" s="10">
        <v>0</v>
      </c>
      <c r="FW36" s="10">
        <v>282</v>
      </c>
      <c r="FX36" s="10">
        <v>1053</v>
      </c>
      <c r="FY36" s="10">
        <v>0</v>
      </c>
      <c r="FZ36" s="10">
        <v>0</v>
      </c>
      <c r="GA36" s="10">
        <v>0</v>
      </c>
      <c r="GB36" s="10">
        <v>140</v>
      </c>
      <c r="GC36" s="10">
        <v>80</v>
      </c>
      <c r="GD36" s="10">
        <v>0</v>
      </c>
      <c r="GE36" s="10">
        <v>0</v>
      </c>
      <c r="GF36" s="10">
        <v>0</v>
      </c>
      <c r="GG36" s="10">
        <v>0</v>
      </c>
      <c r="GH36" s="10">
        <v>0</v>
      </c>
      <c r="GI36" s="14">
        <v>0</v>
      </c>
      <c r="GJ36" s="14">
        <v>0</v>
      </c>
      <c r="GK36" s="14">
        <v>0</v>
      </c>
      <c r="GL36" s="14">
        <v>0</v>
      </c>
      <c r="GM36" s="14">
        <v>0</v>
      </c>
      <c r="GN36" s="14">
        <v>140</v>
      </c>
      <c r="GO36" s="14">
        <v>80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140</v>
      </c>
      <c r="GW36" s="14">
        <v>80</v>
      </c>
      <c r="GX36" s="14">
        <v>1</v>
      </c>
      <c r="GY36" s="14">
        <v>0</v>
      </c>
      <c r="GZ36" s="14">
        <v>0</v>
      </c>
      <c r="HA36" s="14">
        <v>10</v>
      </c>
      <c r="HB36" s="11">
        <v>1</v>
      </c>
      <c r="HC36" s="11">
        <v>0</v>
      </c>
      <c r="HD36" s="15">
        <v>1</v>
      </c>
      <c r="HE36" s="15">
        <v>1</v>
      </c>
      <c r="HF36" s="16">
        <v>40301.427337962959</v>
      </c>
    </row>
    <row r="37" spans="1:214" x14ac:dyDescent="0.2">
      <c r="A37" s="10" t="s">
        <v>1198</v>
      </c>
      <c r="B37" s="10">
        <v>140</v>
      </c>
      <c r="C37" s="10" t="s">
        <v>782</v>
      </c>
      <c r="D37" s="10" t="str">
        <f>VLOOKUP(Tabulka_Dotaz_z_MySQLDivadla_1[[#This Row],[Kraj]],Tabulka_Dotaz_z_SQL3[],3,TRUE)</f>
        <v>Hlavní město Praha</v>
      </c>
      <c r="E37" s="10" t="str">
        <f>VLOOKUP(Tabulka_Dotaz_z_MySQLDivadla_1[[#This Row],[StatID]],Tabulka_Dotaz_z_SqlDivadla[#All],7,FALSE)</f>
        <v>50</v>
      </c>
      <c r="F37" s="10" t="str">
        <f>VLOOKUP(Tabulka_Dotaz_z_MySQLDivadla_1[[#This Row],[kodZriz]],Tabulka_Dotaz_z_SQL[],8,TRUE)</f>
        <v>podnk</v>
      </c>
      <c r="G37" s="10">
        <v>0</v>
      </c>
      <c r="H37" s="10">
        <v>0</v>
      </c>
      <c r="I37" s="10" t="s">
        <v>163</v>
      </c>
      <c r="J37" s="10">
        <v>0</v>
      </c>
      <c r="K37" s="10" t="s">
        <v>163</v>
      </c>
      <c r="L37" s="10">
        <v>0</v>
      </c>
      <c r="M37" s="10" t="s">
        <v>163</v>
      </c>
      <c r="N37" s="10">
        <v>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 t="str">
        <f>IF(Tabulka_Dotaz_z_MySQLDivadla_1[[#This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0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0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0</v>
      </c>
      <c r="FS37" s="10">
        <v>0</v>
      </c>
      <c r="FT37" s="10">
        <v>0</v>
      </c>
      <c r="FU37" s="10">
        <v>0</v>
      </c>
      <c r="FV37" s="10">
        <v>0</v>
      </c>
      <c r="FW37" s="10">
        <v>0</v>
      </c>
      <c r="FX37" s="10">
        <v>0</v>
      </c>
      <c r="FY37" s="10">
        <v>0</v>
      </c>
      <c r="FZ37" s="10">
        <v>0</v>
      </c>
      <c r="GA37" s="10">
        <v>0</v>
      </c>
      <c r="GB37" s="10">
        <v>0</v>
      </c>
      <c r="GC37" s="10">
        <v>0</v>
      </c>
      <c r="GD37" s="10">
        <v>0</v>
      </c>
      <c r="GE37" s="10">
        <v>0</v>
      </c>
      <c r="GF37" s="10">
        <v>0</v>
      </c>
      <c r="GG37" s="10">
        <v>0</v>
      </c>
      <c r="GH37" s="10">
        <v>0</v>
      </c>
      <c r="GI37" s="14">
        <v>0</v>
      </c>
      <c r="GJ37" s="14">
        <v>0</v>
      </c>
      <c r="GK37" s="14">
        <v>0</v>
      </c>
      <c r="GL37" s="14">
        <v>0</v>
      </c>
      <c r="GM37" s="14">
        <v>0</v>
      </c>
      <c r="GN37" s="14">
        <v>0</v>
      </c>
      <c r="GO37" s="14">
        <v>0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1</v>
      </c>
      <c r="GY37" s="14">
        <v>0</v>
      </c>
      <c r="GZ37" s="14">
        <v>1</v>
      </c>
      <c r="HA37" s="14">
        <v>0</v>
      </c>
      <c r="HB37" s="11">
        <v>1</v>
      </c>
      <c r="HC37" s="11">
        <v>0</v>
      </c>
      <c r="HD37" s="15">
        <v>0</v>
      </c>
      <c r="HE37" s="15">
        <v>1</v>
      </c>
      <c r="HF37" s="16">
        <v>40301.467615740738</v>
      </c>
    </row>
    <row r="38" spans="1:214" x14ac:dyDescent="0.2">
      <c r="A38" s="10" t="s">
        <v>1151</v>
      </c>
      <c r="B38" s="10">
        <v>93</v>
      </c>
      <c r="C38" s="10" t="s">
        <v>782</v>
      </c>
      <c r="D38" s="10" t="str">
        <f>VLOOKUP(Tabulka_Dotaz_z_MySQLDivadla_1[[#This Row],[Kraj]],Tabulka_Dotaz_z_SQL3[],3,TRUE)</f>
        <v>Hlavní město Praha</v>
      </c>
      <c r="E38" s="10" t="str">
        <f>VLOOKUP(Tabulka_Dotaz_z_MySQLDivadla_1[[#This Row],[StatID]],Tabulka_Dotaz_z_SqlDivadla[#All],7,FALSE)</f>
        <v>60</v>
      </c>
      <c r="F38" s="10" t="str">
        <f>VLOOKUP(Tabulka_Dotaz_z_MySQLDivadla_1[[#This Row],[kodZriz]],Tabulka_Dotaz_z_SQL[],8,TRUE)</f>
        <v>podnk</v>
      </c>
      <c r="G38" s="10">
        <v>0</v>
      </c>
      <c r="H38" s="10">
        <v>0</v>
      </c>
      <c r="I38" s="10" t="s">
        <v>163</v>
      </c>
      <c r="J38" s="10">
        <v>0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0" t="str">
        <f>IF(Tabulka_Dotaz_z_MySQLDivadla_1[[#This Row],[f0115_1]]=1,"ANO","NE")</f>
        <v>ANO</v>
      </c>
      <c r="AB38" s="10">
        <v>130000</v>
      </c>
      <c r="AC38" s="10">
        <v>0</v>
      </c>
      <c r="AD38" s="10">
        <v>0</v>
      </c>
      <c r="AE38" s="10">
        <v>2400</v>
      </c>
      <c r="AF38" s="10">
        <v>112000</v>
      </c>
      <c r="AG38" s="10">
        <v>0</v>
      </c>
      <c r="AH38" s="10">
        <v>2400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22000</v>
      </c>
      <c r="DO38" s="10">
        <v>0</v>
      </c>
      <c r="DP38" s="10">
        <v>0</v>
      </c>
      <c r="DQ38" s="10">
        <v>4000</v>
      </c>
      <c r="DR38" s="10">
        <v>20400</v>
      </c>
      <c r="DS38" s="10">
        <v>0</v>
      </c>
      <c r="DT38" s="10">
        <v>4000</v>
      </c>
      <c r="DU38" s="10">
        <v>0</v>
      </c>
      <c r="DV38" s="10">
        <v>0</v>
      </c>
      <c r="DW38" s="10">
        <v>0</v>
      </c>
      <c r="DX38" s="10">
        <v>152000</v>
      </c>
      <c r="DY38" s="10">
        <v>0</v>
      </c>
      <c r="DZ38" s="10">
        <v>0</v>
      </c>
      <c r="EA38" s="10">
        <v>6400</v>
      </c>
      <c r="EB38" s="10">
        <v>132400</v>
      </c>
      <c r="EC38" s="10">
        <v>0</v>
      </c>
      <c r="ED38" s="10">
        <v>6400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10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1</v>
      </c>
      <c r="GY38" s="14">
        <v>0</v>
      </c>
      <c r="GZ38" s="14">
        <v>1</v>
      </c>
      <c r="HA38" s="14">
        <v>0</v>
      </c>
      <c r="HB38" s="11">
        <v>1</v>
      </c>
      <c r="HC38" s="11">
        <v>0</v>
      </c>
      <c r="HD38" s="15">
        <v>1</v>
      </c>
      <c r="HE38" s="15">
        <v>1</v>
      </c>
      <c r="HF38" s="16">
        <v>40302.414212962962</v>
      </c>
    </row>
    <row r="39" spans="1:214" x14ac:dyDescent="0.2">
      <c r="A39" s="10" t="s">
        <v>1196</v>
      </c>
      <c r="B39" s="10">
        <v>138</v>
      </c>
      <c r="C39" s="10" t="s">
        <v>782</v>
      </c>
      <c r="D39" s="10" t="str">
        <f>VLOOKUP(Tabulka_Dotaz_z_MySQLDivadla_1[[#This Row],[Kraj]],Tabulka_Dotaz_z_SQL3[],3,TRUE)</f>
        <v>Hlavní město Praha</v>
      </c>
      <c r="E39" s="10" t="str">
        <f>VLOOKUP(Tabulka_Dotaz_z_MySQLDivadla_1[[#This Row],[StatID]],Tabulka_Dotaz_z_SqlDivadla[#All],7,FALSE)</f>
        <v>50</v>
      </c>
      <c r="F39" s="10" t="str">
        <f>VLOOKUP(Tabulka_Dotaz_z_MySQLDivadla_1[[#This Row],[kodZriz]],Tabulka_Dotaz_z_SQL[],8,TRUE)</f>
        <v>podnk</v>
      </c>
      <c r="G39" s="10">
        <v>1</v>
      </c>
      <c r="H39" s="10">
        <v>0</v>
      </c>
      <c r="I39" s="10" t="s">
        <v>251</v>
      </c>
      <c r="J39" s="10">
        <v>76</v>
      </c>
      <c r="K39" s="10" t="s">
        <v>163</v>
      </c>
      <c r="L39" s="10">
        <v>0</v>
      </c>
      <c r="M39" s="10" t="s">
        <v>163</v>
      </c>
      <c r="N39" s="10">
        <v>0</v>
      </c>
      <c r="O39" s="10" t="s">
        <v>163</v>
      </c>
      <c r="P39" s="10">
        <v>0</v>
      </c>
      <c r="Q39" s="10">
        <v>2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  <c r="Y39" s="10">
        <v>0</v>
      </c>
      <c r="Z39" s="10">
        <v>1</v>
      </c>
      <c r="AA39" s="10" t="str">
        <f>IF(Tabulka_Dotaz_z_MySQLDivadla_1[[#This Row],[f0115_1]]=1,"ANO","NE")</f>
        <v>ANO</v>
      </c>
      <c r="AB39" s="10">
        <v>8044</v>
      </c>
      <c r="AC39" s="10">
        <v>0</v>
      </c>
      <c r="AD39" s="10">
        <v>6992</v>
      </c>
      <c r="AE39" s="10">
        <v>0</v>
      </c>
      <c r="AF39" s="10">
        <v>3415</v>
      </c>
      <c r="AG39" s="10">
        <v>2363</v>
      </c>
      <c r="AH39" s="10">
        <v>0</v>
      </c>
      <c r="AI39" s="10">
        <v>304</v>
      </c>
      <c r="AJ39" s="10">
        <v>304</v>
      </c>
      <c r="AK39" s="10">
        <v>103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9587</v>
      </c>
      <c r="CK39" s="10">
        <v>0</v>
      </c>
      <c r="CL39" s="10">
        <v>7828</v>
      </c>
      <c r="CM39" s="10">
        <v>0</v>
      </c>
      <c r="CN39" s="10">
        <v>6876</v>
      </c>
      <c r="CO39" s="10">
        <v>4199</v>
      </c>
      <c r="CP39" s="10">
        <v>0</v>
      </c>
      <c r="CQ39" s="10">
        <v>228</v>
      </c>
      <c r="CR39" s="10">
        <v>228</v>
      </c>
      <c r="CS39" s="10">
        <v>108</v>
      </c>
      <c r="CT39" s="10">
        <v>0</v>
      </c>
      <c r="CU39" s="10">
        <v>0</v>
      </c>
      <c r="CV39" s="10">
        <v>0</v>
      </c>
      <c r="CW39" s="10">
        <v>0</v>
      </c>
      <c r="CX39" s="10">
        <v>0</v>
      </c>
      <c r="CY39" s="10">
        <v>0</v>
      </c>
      <c r="CZ39" s="10">
        <v>0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10">
        <v>0</v>
      </c>
      <c r="DK39" s="10">
        <v>0</v>
      </c>
      <c r="DL39" s="10">
        <v>0</v>
      </c>
      <c r="DM39" s="10">
        <v>0</v>
      </c>
      <c r="DN39" s="10">
        <v>532</v>
      </c>
      <c r="DO39" s="10">
        <v>0</v>
      </c>
      <c r="DP39" s="10">
        <v>532</v>
      </c>
      <c r="DQ39" s="10">
        <v>0</v>
      </c>
      <c r="DR39" s="10">
        <v>186</v>
      </c>
      <c r="DS39" s="10">
        <v>186</v>
      </c>
      <c r="DT39" s="10">
        <v>0</v>
      </c>
      <c r="DU39" s="10">
        <v>0</v>
      </c>
      <c r="DV39" s="10">
        <v>0</v>
      </c>
      <c r="DW39" s="10">
        <v>0</v>
      </c>
      <c r="DX39" s="10">
        <v>18163</v>
      </c>
      <c r="DY39" s="10">
        <v>0</v>
      </c>
      <c r="DZ39" s="10">
        <v>15352</v>
      </c>
      <c r="EA39" s="10">
        <v>0</v>
      </c>
      <c r="EB39" s="10">
        <v>10477</v>
      </c>
      <c r="EC39" s="10">
        <v>6748</v>
      </c>
      <c r="ED39" s="10">
        <v>0</v>
      </c>
      <c r="EE39" s="10">
        <v>532</v>
      </c>
      <c r="EF39" s="10">
        <v>532</v>
      </c>
      <c r="EG39" s="10">
        <v>211</v>
      </c>
      <c r="EH39" s="10">
        <v>18163</v>
      </c>
      <c r="EI39" s="10">
        <v>0</v>
      </c>
      <c r="EJ39" s="10">
        <v>15352</v>
      </c>
      <c r="EK39" s="10">
        <v>0</v>
      </c>
      <c r="EL39" s="10">
        <v>10477</v>
      </c>
      <c r="EM39" s="10">
        <v>6748</v>
      </c>
      <c r="EN39" s="10">
        <v>0</v>
      </c>
      <c r="EO39" s="10">
        <v>532</v>
      </c>
      <c r="EP39" s="10">
        <v>532</v>
      </c>
      <c r="EQ39" s="10">
        <v>211</v>
      </c>
      <c r="ER39" s="10">
        <v>374</v>
      </c>
      <c r="ES39" s="10">
        <v>366</v>
      </c>
      <c r="ET39" s="10">
        <v>0</v>
      </c>
      <c r="EU39" s="10">
        <v>0</v>
      </c>
      <c r="EV39" s="10">
        <v>0</v>
      </c>
      <c r="EW39" s="10">
        <v>0</v>
      </c>
      <c r="EX39" s="10">
        <v>40</v>
      </c>
      <c r="EY39" s="10">
        <v>1310</v>
      </c>
      <c r="EZ39" s="10">
        <v>0</v>
      </c>
      <c r="FA39" s="10">
        <v>0</v>
      </c>
      <c r="FB39" s="10">
        <v>20</v>
      </c>
      <c r="FC39" s="10">
        <v>0</v>
      </c>
      <c r="FD39" s="10">
        <v>1744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583</v>
      </c>
      <c r="FM39" s="10">
        <v>56</v>
      </c>
      <c r="FN39" s="10">
        <v>744</v>
      </c>
      <c r="FO39" s="10">
        <v>432</v>
      </c>
      <c r="FP39" s="10">
        <v>231</v>
      </c>
      <c r="FQ39" s="10">
        <v>81</v>
      </c>
      <c r="FR39" s="10">
        <v>0</v>
      </c>
      <c r="FS39" s="10">
        <v>417</v>
      </c>
      <c r="FT39" s="10">
        <v>0</v>
      </c>
      <c r="FU39" s="10">
        <v>0</v>
      </c>
      <c r="FV39" s="10">
        <v>0</v>
      </c>
      <c r="FW39" s="10">
        <v>0</v>
      </c>
      <c r="FX39" s="10">
        <v>1744</v>
      </c>
      <c r="FY39" s="10">
        <v>0</v>
      </c>
      <c r="FZ39" s="10">
        <v>0</v>
      </c>
      <c r="GA39" s="10">
        <v>0</v>
      </c>
      <c r="GB39" s="10">
        <v>110</v>
      </c>
      <c r="GC39" s="10">
        <v>30</v>
      </c>
      <c r="GD39" s="10">
        <v>110</v>
      </c>
      <c r="GE39" s="10">
        <v>30</v>
      </c>
      <c r="GF39" s="10">
        <v>0</v>
      </c>
      <c r="GG39" s="10">
        <v>0</v>
      </c>
      <c r="GH39" s="10">
        <v>0</v>
      </c>
      <c r="GI39" s="14">
        <v>0</v>
      </c>
      <c r="GJ39" s="14">
        <v>0</v>
      </c>
      <c r="GK39" s="14">
        <v>0</v>
      </c>
      <c r="GL39" s="14">
        <v>0</v>
      </c>
      <c r="GM39" s="14">
        <v>0</v>
      </c>
      <c r="GN39" s="14">
        <v>0</v>
      </c>
      <c r="GO39" s="14">
        <v>0</v>
      </c>
      <c r="GP39" s="14">
        <v>110</v>
      </c>
      <c r="GQ39" s="14">
        <v>30</v>
      </c>
      <c r="GR39" s="14">
        <v>0</v>
      </c>
      <c r="GS39" s="14">
        <v>0</v>
      </c>
      <c r="GT39" s="14">
        <v>0</v>
      </c>
      <c r="GU39" s="14">
        <v>0</v>
      </c>
      <c r="GV39" s="14">
        <v>110</v>
      </c>
      <c r="GW39" s="14">
        <v>30</v>
      </c>
      <c r="GX39" s="14">
        <v>1</v>
      </c>
      <c r="GY39" s="14">
        <v>0</v>
      </c>
      <c r="GZ39" s="14">
        <v>0</v>
      </c>
      <c r="HA39" s="14">
        <v>50</v>
      </c>
      <c r="HB39" s="11">
        <v>1</v>
      </c>
      <c r="HC39" s="11">
        <v>0</v>
      </c>
      <c r="HD39" s="15">
        <v>1</v>
      </c>
      <c r="HE39" s="15">
        <v>1</v>
      </c>
      <c r="HF39" s="16">
        <v>40274.514421296299</v>
      </c>
    </row>
    <row r="40" spans="1:214" x14ac:dyDescent="0.2">
      <c r="A40" s="10" t="s">
        <v>1235</v>
      </c>
      <c r="B40" s="10">
        <v>177</v>
      </c>
      <c r="C40" s="10" t="s">
        <v>782</v>
      </c>
      <c r="D40" s="10" t="str">
        <f>VLOOKUP(Tabulka_Dotaz_z_MySQLDivadla_1[[#This Row],[Kraj]],Tabulka_Dotaz_z_SQL3[],3,TRUE)</f>
        <v>Hlavní město Praha</v>
      </c>
      <c r="E40" s="10" t="str">
        <f>VLOOKUP(Tabulka_Dotaz_z_MySQLDivadla_1[[#This Row],[StatID]],Tabulka_Dotaz_z_SqlDivadla[#All],7,FALSE)</f>
        <v>21</v>
      </c>
      <c r="F40" s="10" t="str">
        <f>VLOOKUP(Tabulka_Dotaz_z_MySQLDivadla_1[[#This Row],[kodZriz]],Tabulka_Dotaz_z_SQL[],8,TRUE)</f>
        <v>stati</v>
      </c>
      <c r="G40" s="10">
        <v>2</v>
      </c>
      <c r="H40" s="10">
        <v>0</v>
      </c>
      <c r="I40" s="10" t="s">
        <v>195</v>
      </c>
      <c r="J40" s="10">
        <v>300</v>
      </c>
      <c r="K40" s="10" t="s">
        <v>270</v>
      </c>
      <c r="L40" s="10">
        <v>100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1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 t="str">
        <f>IF(Tabulka_Dotaz_z_MySQLDivadla_1[[#This Row],[f0115_1]]=1,"ANO","NE")</f>
        <v>NE</v>
      </c>
      <c r="AB40" s="10">
        <v>58724</v>
      </c>
      <c r="AC40" s="10">
        <v>302</v>
      </c>
      <c r="AD40" s="10">
        <v>50937</v>
      </c>
      <c r="AE40" s="10">
        <v>510</v>
      </c>
      <c r="AF40" s="10">
        <v>44333</v>
      </c>
      <c r="AG40" s="10">
        <v>37880</v>
      </c>
      <c r="AH40" s="10">
        <v>480</v>
      </c>
      <c r="AI40" s="10">
        <v>3952</v>
      </c>
      <c r="AJ40" s="10">
        <v>364</v>
      </c>
      <c r="AK40" s="10">
        <v>3377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4736</v>
      </c>
      <c r="CR40" s="10">
        <v>0</v>
      </c>
      <c r="CS40" s="10">
        <v>3816</v>
      </c>
      <c r="CT40" s="10">
        <v>0</v>
      </c>
      <c r="CU40" s="10">
        <v>0</v>
      </c>
      <c r="CV40" s="10">
        <v>0</v>
      </c>
      <c r="CW40" s="10">
        <v>0</v>
      </c>
      <c r="CX40" s="10">
        <v>0</v>
      </c>
      <c r="CY40" s="10">
        <v>0</v>
      </c>
      <c r="CZ40" s="10">
        <v>0</v>
      </c>
      <c r="DA40" s="10">
        <v>500</v>
      </c>
      <c r="DB40" s="10">
        <v>0</v>
      </c>
      <c r="DC40" s="10">
        <v>500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7222</v>
      </c>
      <c r="DV40" s="10">
        <v>0</v>
      </c>
      <c r="DW40" s="10">
        <v>5707</v>
      </c>
      <c r="DX40" s="10">
        <v>58724</v>
      </c>
      <c r="DY40" s="10">
        <v>302</v>
      </c>
      <c r="DZ40" s="10">
        <v>50937</v>
      </c>
      <c r="EA40" s="10">
        <v>510</v>
      </c>
      <c r="EB40" s="10">
        <v>44333</v>
      </c>
      <c r="EC40" s="10">
        <v>37880</v>
      </c>
      <c r="ED40" s="10">
        <v>480</v>
      </c>
      <c r="EE40" s="10">
        <v>16410</v>
      </c>
      <c r="EF40" s="10">
        <v>364</v>
      </c>
      <c r="EG40" s="10">
        <v>13400</v>
      </c>
      <c r="EH40" s="10">
        <v>600</v>
      </c>
      <c r="EI40" s="10">
        <v>0</v>
      </c>
      <c r="EJ40" s="10">
        <v>600</v>
      </c>
      <c r="EK40" s="10">
        <v>0</v>
      </c>
      <c r="EL40" s="10">
        <v>600</v>
      </c>
      <c r="EM40" s="10">
        <v>600</v>
      </c>
      <c r="EN40" s="10">
        <v>0</v>
      </c>
      <c r="EO40" s="10">
        <v>2688</v>
      </c>
      <c r="EP40" s="10">
        <v>0</v>
      </c>
      <c r="EQ40" s="10">
        <v>2466</v>
      </c>
      <c r="ER40" s="10">
        <v>13850</v>
      </c>
      <c r="ES40" s="10">
        <v>8716</v>
      </c>
      <c r="ET40" s="10">
        <v>1018</v>
      </c>
      <c r="EU40" s="10">
        <v>70</v>
      </c>
      <c r="EV40" s="10">
        <v>0</v>
      </c>
      <c r="EW40" s="10">
        <v>0</v>
      </c>
      <c r="EX40" s="10">
        <v>42065</v>
      </c>
      <c r="EY40" s="10">
        <v>0</v>
      </c>
      <c r="EZ40" s="10">
        <v>0</v>
      </c>
      <c r="FA40" s="10">
        <v>0</v>
      </c>
      <c r="FB40" s="10">
        <v>400</v>
      </c>
      <c r="FC40" s="10">
        <v>1896</v>
      </c>
      <c r="FD40" s="10">
        <v>58211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16677</v>
      </c>
      <c r="FM40" s="10">
        <v>0</v>
      </c>
      <c r="FN40" s="10">
        <v>26129</v>
      </c>
      <c r="FO40" s="10">
        <v>18543</v>
      </c>
      <c r="FP40" s="10">
        <v>789</v>
      </c>
      <c r="FQ40" s="10">
        <v>6218</v>
      </c>
      <c r="FR40" s="10">
        <v>579</v>
      </c>
      <c r="FS40" s="10">
        <v>4232</v>
      </c>
      <c r="FT40" s="10">
        <v>4</v>
      </c>
      <c r="FU40" s="10">
        <v>363</v>
      </c>
      <c r="FV40" s="10">
        <v>7826</v>
      </c>
      <c r="FW40" s="10">
        <v>662</v>
      </c>
      <c r="FX40" s="10">
        <v>55893</v>
      </c>
      <c r="FY40" s="10">
        <v>2606</v>
      </c>
      <c r="FZ40" s="10">
        <v>2606</v>
      </c>
      <c r="GA40" s="10">
        <v>0</v>
      </c>
      <c r="GB40" s="10">
        <v>450</v>
      </c>
      <c r="GC40" s="10">
        <v>1</v>
      </c>
      <c r="GD40" s="10">
        <v>450</v>
      </c>
      <c r="GE40" s="10">
        <v>1</v>
      </c>
      <c r="GF40" s="10">
        <v>0</v>
      </c>
      <c r="GG40" s="10">
        <v>0</v>
      </c>
      <c r="GH40" s="10">
        <v>0</v>
      </c>
      <c r="GI40" s="14">
        <v>0</v>
      </c>
      <c r="GJ40" s="14">
        <v>0</v>
      </c>
      <c r="GK40" s="14">
        <v>0</v>
      </c>
      <c r="GL40" s="14">
        <v>0</v>
      </c>
      <c r="GM40" s="14">
        <v>0</v>
      </c>
      <c r="GN40" s="14">
        <v>0</v>
      </c>
      <c r="GO40" s="14">
        <v>0</v>
      </c>
      <c r="GP40" s="14">
        <v>150</v>
      </c>
      <c r="GQ40" s="14">
        <v>1</v>
      </c>
      <c r="GR40" s="14">
        <v>150</v>
      </c>
      <c r="GS40" s="14">
        <v>1</v>
      </c>
      <c r="GT40" s="14">
        <v>0</v>
      </c>
      <c r="GU40" s="14">
        <v>0</v>
      </c>
      <c r="GV40" s="14">
        <v>390</v>
      </c>
      <c r="GW40" s="14">
        <v>1</v>
      </c>
      <c r="GX40" s="14">
        <v>0</v>
      </c>
      <c r="GY40" s="14">
        <v>30</v>
      </c>
      <c r="GZ40" s="14">
        <v>0</v>
      </c>
      <c r="HA40" s="14">
        <v>35</v>
      </c>
      <c r="HB40" s="11">
        <v>0</v>
      </c>
      <c r="HC40" s="11">
        <v>5</v>
      </c>
      <c r="HD40" s="15">
        <v>1</v>
      </c>
      <c r="HE40" s="15">
        <v>1</v>
      </c>
      <c r="HF40" s="16">
        <v>40283.672800925924</v>
      </c>
    </row>
    <row r="41" spans="1:214" x14ac:dyDescent="0.2">
      <c r="A41" s="10" t="s">
        <v>1147</v>
      </c>
      <c r="B41" s="10">
        <v>89</v>
      </c>
      <c r="C41" s="10" t="s">
        <v>782</v>
      </c>
      <c r="D41" s="10" t="str">
        <f>VLOOKUP(Tabulka_Dotaz_z_MySQLDivadla_1[[#This Row],[Kraj]],Tabulka_Dotaz_z_SQL3[],3,TRUE)</f>
        <v>Hlavní město Praha</v>
      </c>
      <c r="E41" s="10" t="str">
        <f>VLOOKUP(Tabulka_Dotaz_z_MySQLDivadla_1[[#This Row],[StatID]],Tabulka_Dotaz_z_SqlDivadla[#All],7,FALSE)</f>
        <v>60</v>
      </c>
      <c r="F41" s="10" t="str">
        <f>VLOOKUP(Tabulka_Dotaz_z_MySQLDivadla_1[[#This Row],[kodZriz]],Tabulka_Dotaz_z_SQL[],8,TRUE)</f>
        <v>podnk</v>
      </c>
      <c r="G41" s="10">
        <v>1</v>
      </c>
      <c r="H41" s="10">
        <v>0</v>
      </c>
      <c r="I41" s="10" t="s">
        <v>226</v>
      </c>
      <c r="J41" s="10">
        <v>100</v>
      </c>
      <c r="K41" s="10" t="s">
        <v>163</v>
      </c>
      <c r="L41" s="10">
        <v>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0</v>
      </c>
      <c r="Z41" s="10">
        <v>1</v>
      </c>
      <c r="AA41" s="10" t="str">
        <f>IF(Tabulka_Dotaz_z_MySQLDivadla_1[[#This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11600</v>
      </c>
      <c r="CA41" s="10">
        <v>0</v>
      </c>
      <c r="CB41" s="10">
        <v>11600</v>
      </c>
      <c r="CC41" s="10">
        <v>49600</v>
      </c>
      <c r="CD41" s="10">
        <v>3480</v>
      </c>
      <c r="CE41" s="10">
        <v>3480</v>
      </c>
      <c r="CF41" s="10">
        <v>31000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0</v>
      </c>
      <c r="CM41" s="10">
        <v>0</v>
      </c>
      <c r="CN41" s="10">
        <v>0</v>
      </c>
      <c r="CO41" s="10">
        <v>0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10">
        <v>0</v>
      </c>
      <c r="CX41" s="10">
        <v>0</v>
      </c>
      <c r="CY41" s="10">
        <v>0</v>
      </c>
      <c r="CZ41" s="10">
        <v>0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10">
        <v>0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10">
        <v>0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10">
        <v>0</v>
      </c>
      <c r="DW41" s="10">
        <v>0</v>
      </c>
      <c r="DX41" s="10">
        <v>11600</v>
      </c>
      <c r="DY41" s="10">
        <v>0</v>
      </c>
      <c r="DZ41" s="10">
        <v>11600</v>
      </c>
      <c r="EA41" s="10">
        <v>49600</v>
      </c>
      <c r="EB41" s="10">
        <v>3480</v>
      </c>
      <c r="EC41" s="10">
        <v>3480</v>
      </c>
      <c r="ED41" s="10">
        <v>31000</v>
      </c>
      <c r="EE41" s="10">
        <v>0</v>
      </c>
      <c r="EF41" s="10">
        <v>0</v>
      </c>
      <c r="EG41" s="10">
        <v>0</v>
      </c>
      <c r="EH41" s="10">
        <v>0</v>
      </c>
      <c r="EI41" s="10">
        <v>0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10">
        <v>0</v>
      </c>
      <c r="EP41" s="10">
        <v>0</v>
      </c>
      <c r="EQ41" s="10">
        <v>0</v>
      </c>
      <c r="ER41" s="10">
        <v>2834</v>
      </c>
      <c r="ES41" s="10">
        <v>1152</v>
      </c>
      <c r="ET41" s="10">
        <v>14</v>
      </c>
      <c r="EU41" s="10">
        <v>1478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10">
        <v>0</v>
      </c>
      <c r="FB41" s="10">
        <v>0</v>
      </c>
      <c r="FC41" s="10">
        <v>233</v>
      </c>
      <c r="FD41" s="10">
        <v>3067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3084</v>
      </c>
      <c r="FM41" s="10">
        <v>648</v>
      </c>
      <c r="FN41" s="10">
        <v>217</v>
      </c>
      <c r="FO41" s="10">
        <v>172</v>
      </c>
      <c r="FP41" s="10">
        <v>0</v>
      </c>
      <c r="FQ41" s="10">
        <v>45</v>
      </c>
      <c r="FR41" s="10">
        <v>0</v>
      </c>
      <c r="FS41" s="10">
        <v>117</v>
      </c>
      <c r="FT41" s="10">
        <v>3</v>
      </c>
      <c r="FU41" s="10">
        <v>0</v>
      </c>
      <c r="FV41" s="10">
        <v>16</v>
      </c>
      <c r="FW41" s="10">
        <v>20</v>
      </c>
      <c r="FX41" s="10">
        <v>3457</v>
      </c>
      <c r="FY41" s="10">
        <v>0</v>
      </c>
      <c r="FZ41" s="10">
        <v>0</v>
      </c>
      <c r="GA41" s="10">
        <v>0</v>
      </c>
      <c r="GB41" s="10">
        <v>590</v>
      </c>
      <c r="GC41" s="10">
        <v>520</v>
      </c>
      <c r="GD41" s="10">
        <v>0</v>
      </c>
      <c r="GE41" s="10">
        <v>0</v>
      </c>
      <c r="GF41" s="10">
        <v>0</v>
      </c>
      <c r="GG41" s="10">
        <v>0</v>
      </c>
      <c r="GH41" s="10">
        <v>0</v>
      </c>
      <c r="GI41" s="14">
        <v>0</v>
      </c>
      <c r="GJ41" s="14">
        <v>0</v>
      </c>
      <c r="GK41" s="14">
        <v>0</v>
      </c>
      <c r="GL41" s="14">
        <v>0</v>
      </c>
      <c r="GM41" s="14">
        <v>0</v>
      </c>
      <c r="GN41" s="14">
        <v>590</v>
      </c>
      <c r="GO41" s="14">
        <v>520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1</v>
      </c>
      <c r="GY41" s="14">
        <v>0</v>
      </c>
      <c r="GZ41" s="14">
        <v>0</v>
      </c>
      <c r="HA41" s="14">
        <v>30</v>
      </c>
      <c r="HB41" s="11">
        <v>0</v>
      </c>
      <c r="HC41" s="11">
        <v>20</v>
      </c>
      <c r="HD41" s="15">
        <v>1</v>
      </c>
      <c r="HE41" s="15">
        <v>1</v>
      </c>
      <c r="HF41" s="16">
        <v>40248.606307870374</v>
      </c>
    </row>
    <row r="42" spans="1:214" x14ac:dyDescent="0.2">
      <c r="A42" s="10" t="s">
        <v>1103</v>
      </c>
      <c r="B42" s="10">
        <v>40</v>
      </c>
      <c r="C42" s="10" t="s">
        <v>782</v>
      </c>
      <c r="D42" s="10" t="str">
        <f>VLOOKUP(Tabulka_Dotaz_z_MySQLDivadla_1[[#This Row],[Kraj]],Tabulka_Dotaz_z_SQL3[],3,TRUE)</f>
        <v>Hlavní město Praha</v>
      </c>
      <c r="E42" s="10" t="str">
        <f>VLOOKUP(Tabulka_Dotaz_z_MySQLDivadla_1[[#This Row],[StatID]],Tabulka_Dotaz_z_SqlDivadla[#All],7,FALSE)</f>
        <v>70</v>
      </c>
      <c r="F42" s="10" t="str">
        <f>VLOOKUP(Tabulka_Dotaz_z_MySQLDivadla_1[[#This Row],[kodZriz]],Tabulka_Dotaz_z_SQL[],8,TRUE)</f>
        <v>crkve</v>
      </c>
      <c r="G42" s="10">
        <v>0</v>
      </c>
      <c r="H42" s="10">
        <v>0</v>
      </c>
      <c r="I42" s="10" t="s">
        <v>163</v>
      </c>
      <c r="J42" s="10">
        <v>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1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1</v>
      </c>
      <c r="Y42" s="10">
        <v>0</v>
      </c>
      <c r="Z42" s="10">
        <v>1</v>
      </c>
      <c r="AA42" s="10" t="str">
        <f>IF(Tabulka_Dotaz_z_MySQLDivadla_1[[#This Row],[f0115_1]]=1,"ANO","NE")</f>
        <v>ANO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1400</v>
      </c>
      <c r="CK42" s="10">
        <v>0</v>
      </c>
      <c r="CL42" s="10">
        <v>0</v>
      </c>
      <c r="CM42" s="10">
        <v>0</v>
      </c>
      <c r="CN42" s="10">
        <v>1335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1400</v>
      </c>
      <c r="DY42" s="10">
        <v>0</v>
      </c>
      <c r="DZ42" s="10">
        <v>0</v>
      </c>
      <c r="EA42" s="10">
        <v>0</v>
      </c>
      <c r="EB42" s="10">
        <v>1335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1400</v>
      </c>
      <c r="EI42" s="10">
        <v>0</v>
      </c>
      <c r="EJ42" s="10">
        <v>0</v>
      </c>
      <c r="EK42" s="10">
        <v>0</v>
      </c>
      <c r="EL42" s="10">
        <v>1335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57</v>
      </c>
      <c r="ES42" s="10">
        <v>46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57</v>
      </c>
      <c r="FE42" s="10">
        <v>0</v>
      </c>
      <c r="FF42" s="10">
        <v>0</v>
      </c>
      <c r="FG42" s="10">
        <v>0</v>
      </c>
      <c r="FH42" s="10">
        <v>0</v>
      </c>
      <c r="FI42" s="10">
        <v>0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36</v>
      </c>
      <c r="FT42" s="10">
        <v>0</v>
      </c>
      <c r="FU42" s="10">
        <v>0</v>
      </c>
      <c r="FV42" s="10">
        <v>0</v>
      </c>
      <c r="FW42" s="10">
        <v>21</v>
      </c>
      <c r="FX42" s="10">
        <v>57</v>
      </c>
      <c r="FY42" s="10">
        <v>0</v>
      </c>
      <c r="FZ42" s="10">
        <v>0</v>
      </c>
      <c r="GA42" s="10">
        <v>0</v>
      </c>
      <c r="GB42" s="10">
        <v>0</v>
      </c>
      <c r="GC42" s="10">
        <v>0</v>
      </c>
      <c r="GD42" s="10">
        <v>0</v>
      </c>
      <c r="GE42" s="10">
        <v>0</v>
      </c>
      <c r="GF42" s="10">
        <v>0</v>
      </c>
      <c r="GG42" s="10">
        <v>0</v>
      </c>
      <c r="GH42" s="10">
        <v>0</v>
      </c>
      <c r="GI42" s="14">
        <v>0</v>
      </c>
      <c r="GJ42" s="14">
        <v>0</v>
      </c>
      <c r="GK42" s="14">
        <v>0</v>
      </c>
      <c r="GL42" s="14">
        <v>0</v>
      </c>
      <c r="GM42" s="14">
        <v>0</v>
      </c>
      <c r="GN42" s="14">
        <v>0</v>
      </c>
      <c r="GO42" s="14">
        <v>0</v>
      </c>
      <c r="GP42" s="14">
        <v>0</v>
      </c>
      <c r="GQ42" s="14">
        <v>0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1</v>
      </c>
      <c r="GY42" s="14">
        <v>0</v>
      </c>
      <c r="GZ42" s="14">
        <v>1</v>
      </c>
      <c r="HA42" s="14">
        <v>0</v>
      </c>
      <c r="HB42" s="11">
        <v>1</v>
      </c>
      <c r="HC42" s="11">
        <v>0</v>
      </c>
      <c r="HD42" s="15">
        <v>1</v>
      </c>
      <c r="HE42" s="15">
        <v>1</v>
      </c>
      <c r="HF42" s="16">
        <v>40301.617546296293</v>
      </c>
    </row>
    <row r="43" spans="1:214" x14ac:dyDescent="0.2">
      <c r="A43" s="10" t="s">
        <v>1146</v>
      </c>
      <c r="B43" s="10">
        <v>88</v>
      </c>
      <c r="C43" s="10" t="s">
        <v>782</v>
      </c>
      <c r="D43" s="10" t="str">
        <f>VLOOKUP(Tabulka_Dotaz_z_MySQLDivadla_1[[#This Row],[Kraj]],Tabulka_Dotaz_z_SQL3[],3,TRUE)</f>
        <v>Hlavní město Praha</v>
      </c>
      <c r="E43" s="10" t="str">
        <f>VLOOKUP(Tabulka_Dotaz_z_MySQLDivadla_1[[#This Row],[StatID]],Tabulka_Dotaz_z_SqlDivadla[#All],7,FALSE)</f>
        <v>60</v>
      </c>
      <c r="F43" s="10" t="str">
        <f>VLOOKUP(Tabulka_Dotaz_z_MySQLDivadla_1[[#This Row],[kodZriz]],Tabulka_Dotaz_z_SQL[],8,TRUE)</f>
        <v>podnk</v>
      </c>
      <c r="G43" s="10">
        <v>0</v>
      </c>
      <c r="H43" s="10">
        <v>0</v>
      </c>
      <c r="I43" s="10" t="s">
        <v>163</v>
      </c>
      <c r="J43" s="10">
        <v>0</v>
      </c>
      <c r="K43" s="10" t="s">
        <v>163</v>
      </c>
      <c r="L43" s="10">
        <v>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0" t="str">
        <f>IF(Tabulka_Dotaz_z_MySQLDivadla_1[[#This Row],[f0115_1]]=1,"ANO","NE")</f>
        <v>ANO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9400</v>
      </c>
      <c r="AM43" s="10">
        <v>0</v>
      </c>
      <c r="AN43" s="10">
        <v>0</v>
      </c>
      <c r="AO43" s="10">
        <v>0</v>
      </c>
      <c r="AP43" s="10">
        <v>3669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0</v>
      </c>
      <c r="CZ43" s="10">
        <v>0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10">
        <v>0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10">
        <v>0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10">
        <v>0</v>
      </c>
      <c r="DW43" s="10">
        <v>0</v>
      </c>
      <c r="DX43" s="10">
        <v>9400</v>
      </c>
      <c r="DY43" s="10">
        <v>0</v>
      </c>
      <c r="DZ43" s="10">
        <v>0</v>
      </c>
      <c r="EA43" s="10">
        <v>0</v>
      </c>
      <c r="EB43" s="10">
        <v>3669</v>
      </c>
      <c r="EC43" s="10">
        <v>0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10">
        <v>0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10">
        <v>0</v>
      </c>
      <c r="FB43" s="10">
        <v>0</v>
      </c>
      <c r="FC43" s="10">
        <v>0</v>
      </c>
      <c r="FD43" s="10">
        <v>0</v>
      </c>
      <c r="FE43" s="10">
        <v>0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0</v>
      </c>
      <c r="FN43" s="10">
        <v>0</v>
      </c>
      <c r="FO43" s="10">
        <v>0</v>
      </c>
      <c r="FP43" s="10">
        <v>0</v>
      </c>
      <c r="FQ43" s="10">
        <v>0</v>
      </c>
      <c r="FR43" s="10">
        <v>0</v>
      </c>
      <c r="FS43" s="10">
        <v>0</v>
      </c>
      <c r="FT43" s="10">
        <v>0</v>
      </c>
      <c r="FU43" s="10">
        <v>0</v>
      </c>
      <c r="FV43" s="10">
        <v>0</v>
      </c>
      <c r="FW43" s="10">
        <v>0</v>
      </c>
      <c r="FX43" s="10">
        <v>0</v>
      </c>
      <c r="FY43" s="10">
        <v>0</v>
      </c>
      <c r="FZ43" s="10">
        <v>0</v>
      </c>
      <c r="GA43" s="10">
        <v>0</v>
      </c>
      <c r="GB43" s="10">
        <v>585</v>
      </c>
      <c r="GC43" s="10">
        <v>150</v>
      </c>
      <c r="GD43" s="10">
        <v>0</v>
      </c>
      <c r="GE43" s="10">
        <v>0</v>
      </c>
      <c r="GF43" s="10">
        <v>585</v>
      </c>
      <c r="GG43" s="10">
        <v>150</v>
      </c>
      <c r="GH43" s="10">
        <v>0</v>
      </c>
      <c r="GI43" s="14">
        <v>0</v>
      </c>
      <c r="GJ43" s="14">
        <v>0</v>
      </c>
      <c r="GK43" s="14">
        <v>0</v>
      </c>
      <c r="GL43" s="14">
        <v>0</v>
      </c>
      <c r="GM43" s="14">
        <v>0</v>
      </c>
      <c r="GN43" s="14">
        <v>0</v>
      </c>
      <c r="GO43" s="14">
        <v>0</v>
      </c>
      <c r="GP43" s="14">
        <v>0</v>
      </c>
      <c r="GQ43" s="14">
        <v>0</v>
      </c>
      <c r="GR43" s="14">
        <v>0</v>
      </c>
      <c r="GS43" s="14">
        <v>0</v>
      </c>
      <c r="GT43" s="14">
        <v>0</v>
      </c>
      <c r="GU43" s="14">
        <v>0</v>
      </c>
      <c r="GV43" s="14">
        <v>0</v>
      </c>
      <c r="GW43" s="14">
        <v>0</v>
      </c>
      <c r="GX43" s="14">
        <v>1</v>
      </c>
      <c r="GY43" s="14">
        <v>0</v>
      </c>
      <c r="GZ43" s="14">
        <v>0</v>
      </c>
      <c r="HA43" s="14">
        <v>20</v>
      </c>
      <c r="HB43" s="11">
        <v>1</v>
      </c>
      <c r="HC43" s="11">
        <v>0</v>
      </c>
      <c r="HD43" s="15">
        <v>1</v>
      </c>
      <c r="HE43" s="15">
        <v>1</v>
      </c>
      <c r="HF43" s="16">
        <v>40302.415763888886</v>
      </c>
    </row>
    <row r="44" spans="1:214" x14ac:dyDescent="0.2">
      <c r="A44" s="10" t="s">
        <v>1240</v>
      </c>
      <c r="B44" s="10">
        <v>182</v>
      </c>
      <c r="C44" s="10" t="s">
        <v>782</v>
      </c>
      <c r="D44" s="10" t="str">
        <f>VLOOKUP(Tabulka_Dotaz_z_MySQLDivadla_1[[#This Row],[Kraj]],Tabulka_Dotaz_z_SQL3[],3,TRUE)</f>
        <v>Hlavní město Praha</v>
      </c>
      <c r="E44" s="10" t="str">
        <f>VLOOKUP(Tabulka_Dotaz_z_MySQLDivadla_1[[#This Row],[StatID]],Tabulka_Dotaz_z_SqlDivadla[#All],7,FALSE)</f>
        <v>71</v>
      </c>
      <c r="F44" s="10" t="str">
        <f>VLOOKUP(Tabulka_Dotaz_z_MySQLDivadla_1[[#This Row],[kodZriz]],Tabulka_Dotaz_z_SQL[],8,TRUE)</f>
        <v>crkve</v>
      </c>
      <c r="G44" s="10">
        <v>1</v>
      </c>
      <c r="H44" s="10">
        <v>0</v>
      </c>
      <c r="I44" s="10" t="s">
        <v>278</v>
      </c>
      <c r="J44" s="10">
        <v>125</v>
      </c>
      <c r="K44" s="10" t="s">
        <v>163</v>
      </c>
      <c r="L44" s="10">
        <v>0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0" t="str">
        <f>IF(Tabulka_Dotaz_z_MySQLDivadla_1[[#This Row],[f0115_1]]=1,"ANO","NE")</f>
        <v>ANO</v>
      </c>
      <c r="AB44" s="10">
        <v>38454</v>
      </c>
      <c r="AC44" s="10">
        <v>85</v>
      </c>
      <c r="AD44" s="10">
        <v>23241</v>
      </c>
      <c r="AE44" s="10">
        <v>1300</v>
      </c>
      <c r="AF44" s="10">
        <v>37380</v>
      </c>
      <c r="AG44" s="10">
        <v>23241</v>
      </c>
      <c r="AH44" s="10">
        <v>1100</v>
      </c>
      <c r="AI44" s="10">
        <v>3875</v>
      </c>
      <c r="AJ44" s="10">
        <v>125</v>
      </c>
      <c r="AK44" s="10">
        <v>1831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1125</v>
      </c>
      <c r="CR44" s="10">
        <v>0</v>
      </c>
      <c r="CS44" s="10">
        <v>1125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0">
        <v>0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38454</v>
      </c>
      <c r="DY44" s="10">
        <v>85</v>
      </c>
      <c r="DZ44" s="10">
        <v>23241</v>
      </c>
      <c r="EA44" s="10">
        <v>1300</v>
      </c>
      <c r="EB44" s="10">
        <v>37380</v>
      </c>
      <c r="EC44" s="10">
        <v>23241</v>
      </c>
      <c r="ED44" s="10">
        <v>1100</v>
      </c>
      <c r="EE44" s="10">
        <v>5000</v>
      </c>
      <c r="EF44" s="10">
        <v>125</v>
      </c>
      <c r="EG44" s="10">
        <v>2956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10">
        <v>1125</v>
      </c>
      <c r="EP44" s="10">
        <v>0</v>
      </c>
      <c r="EQ44" s="10">
        <v>1125</v>
      </c>
      <c r="ER44" s="10">
        <v>10994</v>
      </c>
      <c r="ES44" s="10">
        <v>6307</v>
      </c>
      <c r="ET44" s="10">
        <v>2549</v>
      </c>
      <c r="EU44" s="10">
        <v>412</v>
      </c>
      <c r="EV44" s="10">
        <v>1545</v>
      </c>
      <c r="EW44" s="10">
        <v>9231</v>
      </c>
      <c r="EX44" s="10">
        <v>1674</v>
      </c>
      <c r="EY44" s="10">
        <v>0</v>
      </c>
      <c r="EZ44" s="10">
        <v>0</v>
      </c>
      <c r="FA44" s="10">
        <v>0</v>
      </c>
      <c r="FB44" s="10">
        <v>1651</v>
      </c>
      <c r="FC44" s="10">
        <v>1045</v>
      </c>
      <c r="FD44" s="10">
        <v>26140</v>
      </c>
      <c r="FE44" s="10">
        <v>0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1429</v>
      </c>
      <c r="FM44" s="10">
        <v>874</v>
      </c>
      <c r="FN44" s="10">
        <v>14802</v>
      </c>
      <c r="FO44" s="10">
        <v>10505</v>
      </c>
      <c r="FP44" s="10">
        <v>666</v>
      </c>
      <c r="FQ44" s="10">
        <v>3631</v>
      </c>
      <c r="FR44" s="10">
        <v>0</v>
      </c>
      <c r="FS44" s="10">
        <v>5235</v>
      </c>
      <c r="FT44" s="10">
        <v>88</v>
      </c>
      <c r="FU44" s="10">
        <v>98</v>
      </c>
      <c r="FV44" s="10">
        <v>328</v>
      </c>
      <c r="FW44" s="10">
        <v>4160</v>
      </c>
      <c r="FX44" s="10">
        <v>26140</v>
      </c>
      <c r="FY44" s="10">
        <v>0</v>
      </c>
      <c r="FZ44" s="10">
        <v>0</v>
      </c>
      <c r="GA44" s="10">
        <v>0</v>
      </c>
      <c r="GB44" s="10">
        <v>220</v>
      </c>
      <c r="GC44" s="10">
        <v>30</v>
      </c>
      <c r="GD44" s="10">
        <v>390</v>
      </c>
      <c r="GE44" s="10">
        <v>30</v>
      </c>
      <c r="GF44" s="10">
        <v>0</v>
      </c>
      <c r="GG44" s="10">
        <v>0</v>
      </c>
      <c r="GH44" s="10">
        <v>0</v>
      </c>
      <c r="GI44" s="14">
        <v>0</v>
      </c>
      <c r="GJ44" s="14">
        <v>0</v>
      </c>
      <c r="GK44" s="14">
        <v>0</v>
      </c>
      <c r="GL44" s="14">
        <v>0</v>
      </c>
      <c r="GM44" s="14">
        <v>0</v>
      </c>
      <c r="GN44" s="14">
        <v>0</v>
      </c>
      <c r="GO44" s="14">
        <v>0</v>
      </c>
      <c r="GP44" s="14">
        <v>50</v>
      </c>
      <c r="GQ44" s="14">
        <v>30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0</v>
      </c>
      <c r="GX44" s="14">
        <v>1</v>
      </c>
      <c r="GY44" s="14">
        <v>0</v>
      </c>
      <c r="GZ44" s="14">
        <v>0</v>
      </c>
      <c r="HA44" s="14">
        <v>50</v>
      </c>
      <c r="HB44" s="11">
        <v>0</v>
      </c>
      <c r="HC44" s="11">
        <v>5</v>
      </c>
      <c r="HD44" s="15">
        <v>1</v>
      </c>
      <c r="HE44" s="15">
        <v>1</v>
      </c>
      <c r="HF44" s="16">
        <v>40284.483715277776</v>
      </c>
    </row>
    <row r="45" spans="1:214" x14ac:dyDescent="0.2">
      <c r="A45" s="10" t="s">
        <v>1086</v>
      </c>
      <c r="B45" s="10">
        <v>21</v>
      </c>
      <c r="C45" s="10" t="s">
        <v>782</v>
      </c>
      <c r="D45" s="10" t="str">
        <f>VLOOKUP(Tabulka_Dotaz_z_MySQLDivadla_1[[#This Row],[Kraj]],Tabulka_Dotaz_z_SQL3[],3,TRUE)</f>
        <v>Hlavní město Praha</v>
      </c>
      <c r="E45" s="10" t="str">
        <f>VLOOKUP(Tabulka_Dotaz_z_MySQLDivadla_1[[#This Row],[StatID]],Tabulka_Dotaz_z_SqlDivadla[#All],7,FALSE)</f>
        <v>21</v>
      </c>
      <c r="F45" s="10" t="str">
        <f>VLOOKUP(Tabulka_Dotaz_z_MySQLDivadla_1[[#This Row],[kodZriz]],Tabulka_Dotaz_z_SQL[],8,TRUE)</f>
        <v>stati</v>
      </c>
      <c r="G45" s="10">
        <v>1</v>
      </c>
      <c r="H45" s="10">
        <v>0</v>
      </c>
      <c r="I45" s="10" t="s">
        <v>166</v>
      </c>
      <c r="J45" s="10">
        <v>250</v>
      </c>
      <c r="K45" s="10" t="s">
        <v>163</v>
      </c>
      <c r="L45" s="10">
        <v>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</v>
      </c>
      <c r="Y45" s="10">
        <v>0</v>
      </c>
      <c r="Z45" s="10">
        <v>1</v>
      </c>
      <c r="AA45" s="10" t="str">
        <f>IF(Tabulka_Dotaz_z_MySQLDivadla_1[[#This Row],[f0115_1]]=1,"ANO","NE")</f>
        <v>ANO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60872</v>
      </c>
      <c r="CK45" s="10">
        <v>0</v>
      </c>
      <c r="CL45" s="10">
        <v>45872</v>
      </c>
      <c r="CM45" s="10">
        <v>26000</v>
      </c>
      <c r="CN45" s="10">
        <v>48462</v>
      </c>
      <c r="CO45" s="10">
        <v>34832</v>
      </c>
      <c r="CP45" s="10">
        <v>15000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10">
        <v>0</v>
      </c>
      <c r="CX45" s="10">
        <v>0</v>
      </c>
      <c r="CY45" s="10">
        <v>0</v>
      </c>
      <c r="CZ45" s="10">
        <v>0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60872</v>
      </c>
      <c r="DY45" s="10">
        <v>0</v>
      </c>
      <c r="DZ45" s="10">
        <v>45872</v>
      </c>
      <c r="EA45" s="10">
        <v>26000</v>
      </c>
      <c r="EB45" s="10">
        <v>48462</v>
      </c>
      <c r="EC45" s="10">
        <v>34832</v>
      </c>
      <c r="ED45" s="10">
        <v>15000</v>
      </c>
      <c r="EE45" s="10">
        <v>0</v>
      </c>
      <c r="EF45" s="10">
        <v>0</v>
      </c>
      <c r="EG45" s="10">
        <v>0</v>
      </c>
      <c r="EH45" s="10">
        <v>55872</v>
      </c>
      <c r="EI45" s="10">
        <v>0</v>
      </c>
      <c r="EJ45" s="10">
        <v>40872</v>
      </c>
      <c r="EK45" s="10">
        <v>13000</v>
      </c>
      <c r="EL45" s="10">
        <v>43482</v>
      </c>
      <c r="EM45" s="10">
        <v>29832</v>
      </c>
      <c r="EN45" s="10">
        <v>5000</v>
      </c>
      <c r="EO45" s="10">
        <v>0</v>
      </c>
      <c r="EP45" s="10">
        <v>0</v>
      </c>
      <c r="EQ45" s="10">
        <v>0</v>
      </c>
      <c r="ER45" s="10">
        <v>6331</v>
      </c>
      <c r="ES45" s="10">
        <v>3016</v>
      </c>
      <c r="ET45" s="10">
        <v>769</v>
      </c>
      <c r="EU45" s="10">
        <v>2107</v>
      </c>
      <c r="EV45" s="10">
        <v>0</v>
      </c>
      <c r="EW45" s="10">
        <v>0</v>
      </c>
      <c r="EX45" s="10">
        <v>12163</v>
      </c>
      <c r="EY45" s="10">
        <v>0</v>
      </c>
      <c r="EZ45" s="10">
        <v>0</v>
      </c>
      <c r="FA45" s="10">
        <v>0</v>
      </c>
      <c r="FB45" s="10">
        <v>0</v>
      </c>
      <c r="FC45" s="10">
        <v>0</v>
      </c>
      <c r="FD45" s="10">
        <v>18494</v>
      </c>
      <c r="FE45" s="10">
        <v>0</v>
      </c>
      <c r="FF45" s="10">
        <v>0</v>
      </c>
      <c r="FG45" s="10">
        <v>12163</v>
      </c>
      <c r="FH45" s="10">
        <v>0</v>
      </c>
      <c r="FI45" s="10">
        <v>0</v>
      </c>
      <c r="FJ45" s="10">
        <v>0</v>
      </c>
      <c r="FK45" s="10">
        <v>12163</v>
      </c>
      <c r="FL45" s="10">
        <v>6043</v>
      </c>
      <c r="FM45" s="10">
        <v>948</v>
      </c>
      <c r="FN45" s="10">
        <v>11935</v>
      </c>
      <c r="FO45" s="10">
        <v>8287</v>
      </c>
      <c r="FP45" s="10">
        <v>463</v>
      </c>
      <c r="FQ45" s="10">
        <v>3105</v>
      </c>
      <c r="FR45" s="10">
        <v>80</v>
      </c>
      <c r="FS45" s="10">
        <v>829</v>
      </c>
      <c r="FT45" s="10">
        <v>0</v>
      </c>
      <c r="FU45" s="10">
        <v>0</v>
      </c>
      <c r="FV45" s="10">
        <v>207</v>
      </c>
      <c r="FW45" s="10">
        <v>234</v>
      </c>
      <c r="FX45" s="10">
        <v>19248</v>
      </c>
      <c r="FY45" s="10">
        <v>0</v>
      </c>
      <c r="FZ45" s="10">
        <v>0</v>
      </c>
      <c r="GA45" s="10">
        <v>0</v>
      </c>
      <c r="GB45" s="10">
        <v>120</v>
      </c>
      <c r="GC45" s="10">
        <v>45</v>
      </c>
      <c r="GD45" s="10">
        <v>0</v>
      </c>
      <c r="GE45" s="10">
        <v>0</v>
      </c>
      <c r="GF45" s="10">
        <v>0</v>
      </c>
      <c r="GG45" s="10">
        <v>0</v>
      </c>
      <c r="GH45" s="10">
        <v>0</v>
      </c>
      <c r="GI45" s="14">
        <v>0</v>
      </c>
      <c r="GJ45" s="14">
        <v>0</v>
      </c>
      <c r="GK45" s="14">
        <v>0</v>
      </c>
      <c r="GL45" s="14">
        <v>0</v>
      </c>
      <c r="GM45" s="14">
        <v>0</v>
      </c>
      <c r="GN45" s="14">
        <v>0</v>
      </c>
      <c r="GO45" s="14">
        <v>0</v>
      </c>
      <c r="GP45" s="14">
        <v>120</v>
      </c>
      <c r="GQ45" s="14">
        <v>45</v>
      </c>
      <c r="GR45" s="14">
        <v>0</v>
      </c>
      <c r="GS45" s="14">
        <v>0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5</v>
      </c>
      <c r="GZ45" s="14">
        <v>0</v>
      </c>
      <c r="HA45" s="14">
        <v>5</v>
      </c>
      <c r="HB45" s="11">
        <v>0</v>
      </c>
      <c r="HC45" s="11">
        <v>5</v>
      </c>
      <c r="HD45" s="15">
        <v>1</v>
      </c>
      <c r="HE45" s="15">
        <v>1</v>
      </c>
      <c r="HF45" s="16">
        <v>40302.444791666669</v>
      </c>
    </row>
    <row r="46" spans="1:214" x14ac:dyDescent="0.2">
      <c r="A46" s="10" t="s">
        <v>1187</v>
      </c>
      <c r="B46" s="10">
        <v>129</v>
      </c>
      <c r="C46" s="10" t="s">
        <v>782</v>
      </c>
      <c r="D46" s="10" t="str">
        <f>VLOOKUP(Tabulka_Dotaz_z_MySQLDivadla_1[[#This Row],[Kraj]],Tabulka_Dotaz_z_SQL3[],3,TRUE)</f>
        <v>Hlavní město Praha</v>
      </c>
      <c r="E46" s="10" t="str">
        <f>VLOOKUP(Tabulka_Dotaz_z_MySQLDivadla_1[[#This Row],[StatID]],Tabulka_Dotaz_z_SqlDivadla[#All],7,FALSE)</f>
        <v>70</v>
      </c>
      <c r="F46" s="10" t="str">
        <f>VLOOKUP(Tabulka_Dotaz_z_MySQLDivadla_1[[#This Row],[kodZriz]],Tabulka_Dotaz_z_SQL[],8,TRUE)</f>
        <v>crkve</v>
      </c>
      <c r="G46" s="10">
        <v>0</v>
      </c>
      <c r="H46" s="10">
        <v>0</v>
      </c>
      <c r="I46" s="10" t="s">
        <v>163</v>
      </c>
      <c r="J46" s="10">
        <v>0</v>
      </c>
      <c r="K46" s="10" t="s">
        <v>163</v>
      </c>
      <c r="L46" s="10">
        <v>0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</v>
      </c>
      <c r="Y46" s="10">
        <v>0</v>
      </c>
      <c r="Z46" s="10">
        <v>0</v>
      </c>
      <c r="AA46" s="10" t="str">
        <f>IF(Tabulka_Dotaz_z_MySQLDivadla_1[[#This Row],[f0115_1]]=1,"ANO","NE")</f>
        <v>NE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10">
        <v>0</v>
      </c>
      <c r="CX46" s="10">
        <v>0</v>
      </c>
      <c r="CY46" s="10">
        <v>0</v>
      </c>
      <c r="CZ46" s="10">
        <v>0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10">
        <v>0</v>
      </c>
      <c r="EP46" s="10">
        <v>0</v>
      </c>
      <c r="EQ46" s="10">
        <v>0</v>
      </c>
      <c r="ER46" s="10">
        <v>1279</v>
      </c>
      <c r="ES46" s="10">
        <v>0</v>
      </c>
      <c r="ET46" s="10">
        <v>1198</v>
      </c>
      <c r="EU46" s="10">
        <v>81</v>
      </c>
      <c r="EV46" s="10">
        <v>600</v>
      </c>
      <c r="EW46" s="10">
        <v>650</v>
      </c>
      <c r="EX46" s="10">
        <v>30</v>
      </c>
      <c r="EY46" s="10">
        <v>24</v>
      </c>
      <c r="EZ46" s="10">
        <v>0</v>
      </c>
      <c r="FA46" s="10">
        <v>0</v>
      </c>
      <c r="FB46" s="10">
        <v>0</v>
      </c>
      <c r="FC46" s="10">
        <v>14</v>
      </c>
      <c r="FD46" s="10">
        <v>2597</v>
      </c>
      <c r="FE46" s="10">
        <v>0</v>
      </c>
      <c r="FF46" s="10">
        <v>0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969</v>
      </c>
      <c r="FM46" s="10">
        <v>42</v>
      </c>
      <c r="FN46" s="10">
        <v>398</v>
      </c>
      <c r="FO46" s="10">
        <v>0</v>
      </c>
      <c r="FP46" s="10">
        <v>398</v>
      </c>
      <c r="FQ46" s="10">
        <v>0</v>
      </c>
      <c r="FR46" s="10">
        <v>0</v>
      </c>
      <c r="FS46" s="10">
        <v>1205</v>
      </c>
      <c r="FT46" s="10">
        <v>0</v>
      </c>
      <c r="FU46" s="10">
        <v>0</v>
      </c>
      <c r="FV46" s="10">
        <v>23</v>
      </c>
      <c r="FW46" s="10">
        <v>0</v>
      </c>
      <c r="FX46" s="10">
        <v>2595</v>
      </c>
      <c r="FY46" s="10">
        <v>0</v>
      </c>
      <c r="FZ46" s="10">
        <v>0</v>
      </c>
      <c r="GA46" s="10">
        <v>0</v>
      </c>
      <c r="GB46" s="10">
        <v>160</v>
      </c>
      <c r="GC46" s="10">
        <v>1</v>
      </c>
      <c r="GD46" s="10">
        <v>0</v>
      </c>
      <c r="GE46" s="10">
        <v>0</v>
      </c>
      <c r="GF46" s="10">
        <v>0</v>
      </c>
      <c r="GG46" s="10">
        <v>0</v>
      </c>
      <c r="GH46" s="10">
        <v>0</v>
      </c>
      <c r="GI46" s="14">
        <v>0</v>
      </c>
      <c r="GJ46" s="14">
        <v>0</v>
      </c>
      <c r="GK46" s="14">
        <v>0</v>
      </c>
      <c r="GL46" s="14">
        <v>0</v>
      </c>
      <c r="GM46" s="14">
        <v>0</v>
      </c>
      <c r="GN46" s="14">
        <v>0</v>
      </c>
      <c r="GO46" s="14">
        <v>0</v>
      </c>
      <c r="GP46" s="14">
        <v>160</v>
      </c>
      <c r="GQ46" s="14">
        <v>1</v>
      </c>
      <c r="GR46" s="14">
        <v>0</v>
      </c>
      <c r="GS46" s="14">
        <v>0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30</v>
      </c>
      <c r="GZ46" s="14">
        <v>0</v>
      </c>
      <c r="HA46" s="14">
        <v>39</v>
      </c>
      <c r="HB46" s="11">
        <v>0</v>
      </c>
      <c r="HC46" s="11">
        <v>5</v>
      </c>
      <c r="HD46" s="15">
        <v>0</v>
      </c>
      <c r="HE46" s="15">
        <v>1</v>
      </c>
      <c r="HF46" s="16">
        <v>40269.469259259262</v>
      </c>
    </row>
    <row r="47" spans="1:214" x14ac:dyDescent="0.2">
      <c r="A47" s="10" t="s">
        <v>1239</v>
      </c>
      <c r="B47" s="10">
        <v>181</v>
      </c>
      <c r="C47" s="10" t="s">
        <v>782</v>
      </c>
      <c r="D47" s="10" t="str">
        <f>VLOOKUP(Tabulka_Dotaz_z_MySQLDivadla_1[[#This Row],[Kraj]],Tabulka_Dotaz_z_SQL3[],3,TRUE)</f>
        <v>Hlavní město Praha</v>
      </c>
      <c r="E47" s="10" t="str">
        <f>VLOOKUP(Tabulka_Dotaz_z_MySQLDivadla_1[[#This Row],[StatID]],Tabulka_Dotaz_z_SqlDivadla[#All],7,FALSE)</f>
        <v>70</v>
      </c>
      <c r="F47" s="10" t="str">
        <f>VLOOKUP(Tabulka_Dotaz_z_MySQLDivadla_1[[#This Row],[kodZriz]],Tabulka_Dotaz_z_SQL[],8,TRUE)</f>
        <v>crkve</v>
      </c>
      <c r="G47" s="10">
        <v>2</v>
      </c>
      <c r="H47" s="10">
        <v>0</v>
      </c>
      <c r="I47" s="10" t="s">
        <v>276</v>
      </c>
      <c r="J47" s="10">
        <v>120</v>
      </c>
      <c r="K47" s="10" t="s">
        <v>277</v>
      </c>
      <c r="L47" s="10">
        <v>170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0" t="str">
        <f>IF(Tabulka_Dotaz_z_MySQLDivadla_1[[#This Row],[f0115_1]]=1,"ANO","NE")</f>
        <v>ANO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2890</v>
      </c>
      <c r="AJ47" s="10">
        <v>0</v>
      </c>
      <c r="AK47" s="10">
        <v>2080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170</v>
      </c>
      <c r="CR47" s="10">
        <v>0</v>
      </c>
      <c r="CS47" s="10">
        <v>135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0</v>
      </c>
      <c r="CZ47" s="10">
        <v>0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10">
        <v>0</v>
      </c>
      <c r="DK47" s="10">
        <v>0</v>
      </c>
      <c r="DL47" s="10">
        <v>0</v>
      </c>
      <c r="DM47" s="10">
        <v>0</v>
      </c>
      <c r="DN47" s="10">
        <v>4800</v>
      </c>
      <c r="DO47" s="10">
        <v>0</v>
      </c>
      <c r="DP47" s="10">
        <v>4800</v>
      </c>
      <c r="DQ47" s="10">
        <v>8880</v>
      </c>
      <c r="DR47" s="10">
        <v>4800</v>
      </c>
      <c r="DS47" s="10">
        <v>4800</v>
      </c>
      <c r="DT47" s="10">
        <v>8880</v>
      </c>
      <c r="DU47" s="10">
        <v>4080</v>
      </c>
      <c r="DV47" s="10">
        <v>0</v>
      </c>
      <c r="DW47" s="10">
        <v>2940</v>
      </c>
      <c r="DX47" s="10">
        <v>4800</v>
      </c>
      <c r="DY47" s="10">
        <v>0</v>
      </c>
      <c r="DZ47" s="10">
        <v>4800</v>
      </c>
      <c r="EA47" s="10">
        <v>8880</v>
      </c>
      <c r="EB47" s="10">
        <v>4800</v>
      </c>
      <c r="EC47" s="10">
        <v>4800</v>
      </c>
      <c r="ED47" s="10">
        <v>8880</v>
      </c>
      <c r="EE47" s="10">
        <v>7140</v>
      </c>
      <c r="EF47" s="10">
        <v>0</v>
      </c>
      <c r="EG47" s="10">
        <v>5155</v>
      </c>
      <c r="EH47" s="10">
        <v>0</v>
      </c>
      <c r="EI47" s="10">
        <v>0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10">
        <v>680</v>
      </c>
      <c r="EP47" s="10">
        <v>0</v>
      </c>
      <c r="EQ47" s="10">
        <v>540</v>
      </c>
      <c r="ER47" s="10">
        <v>14203</v>
      </c>
      <c r="ES47" s="10">
        <v>2922</v>
      </c>
      <c r="ET47" s="10">
        <v>2448</v>
      </c>
      <c r="EU47" s="10">
        <v>8833</v>
      </c>
      <c r="EV47" s="10">
        <v>1974</v>
      </c>
      <c r="EW47" s="10">
        <v>160</v>
      </c>
      <c r="EX47" s="10">
        <v>0</v>
      </c>
      <c r="EY47" s="10">
        <v>100</v>
      </c>
      <c r="EZ47" s="10">
        <v>0</v>
      </c>
      <c r="FA47" s="10">
        <v>0</v>
      </c>
      <c r="FB47" s="10">
        <v>400</v>
      </c>
      <c r="FC47" s="10">
        <v>143</v>
      </c>
      <c r="FD47" s="10">
        <v>16980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5141</v>
      </c>
      <c r="FM47" s="10">
        <v>400</v>
      </c>
      <c r="FN47" s="10">
        <v>17</v>
      </c>
      <c r="FO47" s="10">
        <v>0</v>
      </c>
      <c r="FP47" s="10">
        <v>17</v>
      </c>
      <c r="FQ47" s="10">
        <v>0</v>
      </c>
      <c r="FR47" s="10">
        <v>0</v>
      </c>
      <c r="FS47" s="10">
        <v>9928</v>
      </c>
      <c r="FT47" s="10">
        <v>42</v>
      </c>
      <c r="FU47" s="10">
        <v>0</v>
      </c>
      <c r="FV47" s="10">
        <v>292</v>
      </c>
      <c r="FW47" s="10">
        <v>87</v>
      </c>
      <c r="FX47" s="10">
        <v>15507</v>
      </c>
      <c r="FY47" s="10">
        <v>0</v>
      </c>
      <c r="FZ47" s="10">
        <v>0</v>
      </c>
      <c r="GA47" s="10">
        <v>0</v>
      </c>
      <c r="GB47" s="10">
        <v>590</v>
      </c>
      <c r="GC47" s="10">
        <v>55</v>
      </c>
      <c r="GD47" s="10">
        <v>590</v>
      </c>
      <c r="GE47" s="10">
        <v>140</v>
      </c>
      <c r="GF47" s="10">
        <v>0</v>
      </c>
      <c r="GG47" s="10">
        <v>0</v>
      </c>
      <c r="GH47" s="10">
        <v>0</v>
      </c>
      <c r="GI47" s="14">
        <v>0</v>
      </c>
      <c r="GJ47" s="14">
        <v>0</v>
      </c>
      <c r="GK47" s="14">
        <v>0</v>
      </c>
      <c r="GL47" s="14">
        <v>0</v>
      </c>
      <c r="GM47" s="14">
        <v>0</v>
      </c>
      <c r="GN47" s="14">
        <v>0</v>
      </c>
      <c r="GO47" s="14">
        <v>0</v>
      </c>
      <c r="GP47" s="14">
        <v>90</v>
      </c>
      <c r="GQ47" s="14">
        <v>55</v>
      </c>
      <c r="GR47" s="14">
        <v>0</v>
      </c>
      <c r="GS47" s="14">
        <v>0</v>
      </c>
      <c r="GT47" s="14">
        <v>0</v>
      </c>
      <c r="GU47" s="14">
        <v>0</v>
      </c>
      <c r="GV47" s="14">
        <v>590</v>
      </c>
      <c r="GW47" s="14">
        <v>190</v>
      </c>
      <c r="GX47" s="14">
        <v>1</v>
      </c>
      <c r="GY47" s="14">
        <v>0</v>
      </c>
      <c r="GZ47" s="14">
        <v>1</v>
      </c>
      <c r="HA47" s="14">
        <v>0</v>
      </c>
      <c r="HB47" s="11">
        <v>1</v>
      </c>
      <c r="HC47" s="11">
        <v>0</v>
      </c>
      <c r="HD47" s="15">
        <v>1</v>
      </c>
      <c r="HE47" s="15">
        <v>1</v>
      </c>
      <c r="HF47" s="16">
        <v>40301.581504629627</v>
      </c>
    </row>
    <row r="48" spans="1:214" x14ac:dyDescent="0.2">
      <c r="A48" s="10" t="s">
        <v>1189</v>
      </c>
      <c r="B48" s="10">
        <v>131</v>
      </c>
      <c r="C48" s="10" t="s">
        <v>782</v>
      </c>
      <c r="D48" s="10" t="str">
        <f>VLOOKUP(Tabulka_Dotaz_z_MySQLDivadla_1[[#This Row],[Kraj]],Tabulka_Dotaz_z_SQL3[],3,TRUE)</f>
        <v>Hlavní město Praha</v>
      </c>
      <c r="E48" s="10" t="str">
        <f>VLOOKUP(Tabulka_Dotaz_z_MySQLDivadla_1[[#This Row],[StatID]],Tabulka_Dotaz_z_SqlDivadla[#All],7,FALSE)</f>
        <v>60</v>
      </c>
      <c r="F48" s="10" t="str">
        <f>VLOOKUP(Tabulka_Dotaz_z_MySQLDivadla_1[[#This Row],[kodZriz]],Tabulka_Dotaz_z_SQL[],8,TRUE)</f>
        <v>podnk</v>
      </c>
      <c r="G48" s="10">
        <v>0</v>
      </c>
      <c r="H48" s="10">
        <v>0</v>
      </c>
      <c r="I48" s="10" t="s">
        <v>163</v>
      </c>
      <c r="J48" s="10">
        <v>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1</v>
      </c>
      <c r="R48" s="10">
        <v>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 t="str">
        <f>IF(Tabulka_Dotaz_z_MySQLDivadla_1[[#This Row],[f0115_1]]=1,"ANO","NE")</f>
        <v>ANO</v>
      </c>
      <c r="AB48" s="10">
        <v>17165</v>
      </c>
      <c r="AC48" s="10">
        <v>0</v>
      </c>
      <c r="AD48" s="10">
        <v>6680</v>
      </c>
      <c r="AE48" s="10">
        <v>0</v>
      </c>
      <c r="AF48" s="10">
        <v>14390</v>
      </c>
      <c r="AG48" s="10">
        <v>4865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10">
        <v>0</v>
      </c>
      <c r="CX48" s="10">
        <v>0</v>
      </c>
      <c r="CY48" s="10">
        <v>0</v>
      </c>
      <c r="CZ48" s="10">
        <v>0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17165</v>
      </c>
      <c r="DY48" s="10">
        <v>0</v>
      </c>
      <c r="DZ48" s="10">
        <v>6680</v>
      </c>
      <c r="EA48" s="10">
        <v>0</v>
      </c>
      <c r="EB48" s="10">
        <v>14390</v>
      </c>
      <c r="EC48" s="10">
        <v>4865</v>
      </c>
      <c r="ED48" s="10">
        <v>0</v>
      </c>
      <c r="EE48" s="10">
        <v>0</v>
      </c>
      <c r="EF48" s="10">
        <v>0</v>
      </c>
      <c r="EG48" s="10">
        <v>0</v>
      </c>
      <c r="EH48" s="10">
        <v>17165</v>
      </c>
      <c r="EI48" s="10">
        <v>0</v>
      </c>
      <c r="EJ48" s="10">
        <v>6680</v>
      </c>
      <c r="EK48" s="10">
        <v>0</v>
      </c>
      <c r="EL48" s="10">
        <v>14390</v>
      </c>
      <c r="EM48" s="10">
        <v>4865</v>
      </c>
      <c r="EN48" s="10">
        <v>0</v>
      </c>
      <c r="EO48" s="10">
        <v>0</v>
      </c>
      <c r="EP48" s="10">
        <v>0</v>
      </c>
      <c r="EQ48" s="10">
        <v>0</v>
      </c>
      <c r="ER48" s="10">
        <v>645</v>
      </c>
      <c r="ES48" s="10">
        <v>400</v>
      </c>
      <c r="ET48" s="10">
        <v>245</v>
      </c>
      <c r="EU48" s="10">
        <v>0</v>
      </c>
      <c r="EV48" s="10">
        <v>0</v>
      </c>
      <c r="EW48" s="10">
        <v>110</v>
      </c>
      <c r="EX48" s="10">
        <v>100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855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463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0</v>
      </c>
      <c r="FS48" s="10">
        <v>200</v>
      </c>
      <c r="FT48" s="10">
        <v>0</v>
      </c>
      <c r="FU48" s="10">
        <v>0</v>
      </c>
      <c r="FV48" s="10">
        <v>0</v>
      </c>
      <c r="FW48" s="10">
        <v>200</v>
      </c>
      <c r="FX48" s="10">
        <v>863</v>
      </c>
      <c r="FY48" s="10">
        <v>0</v>
      </c>
      <c r="FZ48" s="10">
        <v>0</v>
      </c>
      <c r="GA48" s="10">
        <v>0</v>
      </c>
      <c r="GB48" s="10">
        <v>90</v>
      </c>
      <c r="GC48" s="10">
        <v>40</v>
      </c>
      <c r="GD48" s="10">
        <v>90</v>
      </c>
      <c r="GE48" s="10">
        <v>40</v>
      </c>
      <c r="GF48" s="10">
        <v>0</v>
      </c>
      <c r="GG48" s="10">
        <v>0</v>
      </c>
      <c r="GH48" s="10">
        <v>0</v>
      </c>
      <c r="GI48" s="14">
        <v>0</v>
      </c>
      <c r="GJ48" s="14">
        <v>0</v>
      </c>
      <c r="GK48" s="14">
        <v>0</v>
      </c>
      <c r="GL48" s="14">
        <v>0</v>
      </c>
      <c r="GM48" s="14">
        <v>0</v>
      </c>
      <c r="GN48" s="14">
        <v>0</v>
      </c>
      <c r="GO48" s="14">
        <v>0</v>
      </c>
      <c r="GP48" s="14">
        <v>0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1</v>
      </c>
      <c r="GY48" s="14">
        <v>0</v>
      </c>
      <c r="GZ48" s="14">
        <v>0</v>
      </c>
      <c r="HA48" s="14">
        <v>1</v>
      </c>
      <c r="HB48" s="11">
        <v>1</v>
      </c>
      <c r="HC48" s="11">
        <v>0</v>
      </c>
      <c r="HD48" s="15">
        <v>1</v>
      </c>
      <c r="HE48" s="15">
        <v>1</v>
      </c>
      <c r="HF48" s="16">
        <v>40269.515451388892</v>
      </c>
    </row>
    <row r="49" spans="1:214" x14ac:dyDescent="0.2">
      <c r="A49" s="10" t="s">
        <v>1231</v>
      </c>
      <c r="B49" s="10">
        <v>173</v>
      </c>
      <c r="C49" s="10" t="s">
        <v>782</v>
      </c>
      <c r="D49" s="10" t="str">
        <f>VLOOKUP(Tabulka_Dotaz_z_MySQLDivadla_1[[#This Row],[Kraj]],Tabulka_Dotaz_z_SQL3[],3,TRUE)</f>
        <v>Hlavní město Praha</v>
      </c>
      <c r="E49" s="10" t="str">
        <f>VLOOKUP(Tabulka_Dotaz_z_MySQLDivadla_1[[#This Row],[StatID]],Tabulka_Dotaz_z_SqlDivadla[#All],7,FALSE)</f>
        <v>70</v>
      </c>
      <c r="F49" s="10" t="str">
        <f>VLOOKUP(Tabulka_Dotaz_z_MySQLDivadla_1[[#This Row],[kodZriz]],Tabulka_Dotaz_z_SQL[],8,TRUE)</f>
        <v>crkve</v>
      </c>
      <c r="G49" s="10">
        <v>0</v>
      </c>
      <c r="H49" s="10">
        <v>0</v>
      </c>
      <c r="I49" s="10" t="s">
        <v>163</v>
      </c>
      <c r="J49" s="10">
        <v>0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1</v>
      </c>
      <c r="AA49" s="10" t="str">
        <f>IF(Tabulka_Dotaz_z_MySQLDivadla_1[[#This Row],[f0115_1]]=1,"ANO","NE")</f>
        <v>ANO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260</v>
      </c>
      <c r="CK49" s="10">
        <v>0</v>
      </c>
      <c r="CL49" s="10">
        <v>0</v>
      </c>
      <c r="CM49" s="10">
        <v>1600</v>
      </c>
      <c r="CN49" s="10">
        <v>180</v>
      </c>
      <c r="CO49" s="10">
        <v>0</v>
      </c>
      <c r="CP49" s="10">
        <v>1000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260</v>
      </c>
      <c r="DY49" s="10">
        <v>0</v>
      </c>
      <c r="DZ49" s="10">
        <v>0</v>
      </c>
      <c r="EA49" s="10">
        <v>1600</v>
      </c>
      <c r="EB49" s="10">
        <v>180</v>
      </c>
      <c r="EC49" s="10">
        <v>0</v>
      </c>
      <c r="ED49" s="10">
        <v>1000</v>
      </c>
      <c r="EE49" s="10">
        <v>0</v>
      </c>
      <c r="EF49" s="10">
        <v>0</v>
      </c>
      <c r="EG49" s="10">
        <v>0</v>
      </c>
      <c r="EH49" s="10">
        <v>260</v>
      </c>
      <c r="EI49" s="10">
        <v>0</v>
      </c>
      <c r="EJ49" s="10">
        <v>0</v>
      </c>
      <c r="EK49" s="10">
        <v>1600</v>
      </c>
      <c r="EL49" s="10">
        <v>180</v>
      </c>
      <c r="EM49" s="10">
        <v>0</v>
      </c>
      <c r="EN49" s="10">
        <v>1000</v>
      </c>
      <c r="EO49" s="10">
        <v>0</v>
      </c>
      <c r="EP49" s="10">
        <v>0</v>
      </c>
      <c r="EQ49" s="10">
        <v>0</v>
      </c>
      <c r="ER49" s="10">
        <v>197</v>
      </c>
      <c r="ES49" s="10">
        <v>0</v>
      </c>
      <c r="ET49" s="10">
        <v>37</v>
      </c>
      <c r="EU49" s="10">
        <v>160</v>
      </c>
      <c r="EV49" s="10">
        <v>0</v>
      </c>
      <c r="EW49" s="10">
        <v>0</v>
      </c>
      <c r="EX49" s="10">
        <v>30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227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20</v>
      </c>
      <c r="FM49" s="10">
        <v>0</v>
      </c>
      <c r="FN49" s="10">
        <v>4</v>
      </c>
      <c r="FO49" s="10">
        <v>0</v>
      </c>
      <c r="FP49" s="10">
        <v>0</v>
      </c>
      <c r="FQ49" s="10">
        <v>0</v>
      </c>
      <c r="FR49" s="10">
        <v>4</v>
      </c>
      <c r="FS49" s="10">
        <v>203</v>
      </c>
      <c r="FT49" s="10">
        <v>0</v>
      </c>
      <c r="FU49" s="10">
        <v>0</v>
      </c>
      <c r="FV49" s="10">
        <v>0</v>
      </c>
      <c r="FW49" s="10">
        <v>0</v>
      </c>
      <c r="FX49" s="10">
        <v>227</v>
      </c>
      <c r="FY49" s="10">
        <v>0</v>
      </c>
      <c r="FZ49" s="10">
        <v>0</v>
      </c>
      <c r="GA49" s="10">
        <v>0</v>
      </c>
      <c r="GB49" s="10">
        <v>250</v>
      </c>
      <c r="GC49" s="10">
        <v>1</v>
      </c>
      <c r="GD49" s="10">
        <v>0</v>
      </c>
      <c r="GE49" s="10">
        <v>0</v>
      </c>
      <c r="GF49" s="10">
        <v>0</v>
      </c>
      <c r="GG49" s="10">
        <v>0</v>
      </c>
      <c r="GH49" s="10">
        <v>0</v>
      </c>
      <c r="GI49" s="14">
        <v>0</v>
      </c>
      <c r="GJ49" s="14">
        <v>0</v>
      </c>
      <c r="GK49" s="14">
        <v>0</v>
      </c>
      <c r="GL49" s="14">
        <v>0</v>
      </c>
      <c r="GM49" s="14">
        <v>0</v>
      </c>
      <c r="GN49" s="14">
        <v>0</v>
      </c>
      <c r="GO49" s="14">
        <v>0</v>
      </c>
      <c r="GP49" s="14">
        <v>250</v>
      </c>
      <c r="GQ49" s="14">
        <v>1</v>
      </c>
      <c r="GR49" s="14">
        <v>0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1</v>
      </c>
      <c r="GY49" s="14">
        <v>0</v>
      </c>
      <c r="GZ49" s="14">
        <v>1</v>
      </c>
      <c r="HA49" s="14">
        <v>0</v>
      </c>
      <c r="HB49" s="11">
        <v>1</v>
      </c>
      <c r="HC49" s="11">
        <v>0</v>
      </c>
      <c r="HD49" s="15">
        <v>1</v>
      </c>
      <c r="HE49" s="15">
        <v>1</v>
      </c>
      <c r="HF49" s="16">
        <v>40282.658530092594</v>
      </c>
    </row>
    <row r="50" spans="1:214" x14ac:dyDescent="0.2">
      <c r="A50" s="10" t="s">
        <v>1256</v>
      </c>
      <c r="B50" s="10">
        <v>198</v>
      </c>
      <c r="C50" s="10" t="s">
        <v>782</v>
      </c>
      <c r="D50" s="10" t="str">
        <f>VLOOKUP(Tabulka_Dotaz_z_MySQLDivadla_1[[#This Row],[Kraj]],Tabulka_Dotaz_z_SQL3[],3,TRUE)</f>
        <v>Hlavní město Praha</v>
      </c>
      <c r="E50" s="10" t="str">
        <f>VLOOKUP(Tabulka_Dotaz_z_MySQLDivadla_1[[#This Row],[StatID]],Tabulka_Dotaz_z_SqlDivadla[#All],7,FALSE)</f>
        <v>21</v>
      </c>
      <c r="F50" s="10" t="str">
        <f>VLOOKUP(Tabulka_Dotaz_z_MySQLDivadla_1[[#This Row],[kodZriz]],Tabulka_Dotaz_z_SQL[],8,TRUE)</f>
        <v>stati</v>
      </c>
      <c r="G50" s="10">
        <v>1</v>
      </c>
      <c r="H50" s="10">
        <v>0</v>
      </c>
      <c r="I50" s="10" t="s">
        <v>283</v>
      </c>
      <c r="J50" s="10">
        <v>280</v>
      </c>
      <c r="K50" s="10" t="s">
        <v>163</v>
      </c>
      <c r="L50" s="10">
        <v>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1</v>
      </c>
      <c r="R50" s="10">
        <v>1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0" t="str">
        <f>IF(Tabulka_Dotaz_z_MySQLDivadla_1[[#This Row],[f0115_1]]=1,"ANO","NE")</f>
        <v>ANO</v>
      </c>
      <c r="AB50" s="10">
        <v>73658</v>
      </c>
      <c r="AC50" s="10">
        <v>0</v>
      </c>
      <c r="AD50" s="10">
        <v>56840</v>
      </c>
      <c r="AE50" s="10">
        <v>0</v>
      </c>
      <c r="AF50" s="10">
        <v>65727</v>
      </c>
      <c r="AG50" s="10">
        <v>48909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10">
        <v>0</v>
      </c>
      <c r="CX50" s="10">
        <v>0</v>
      </c>
      <c r="CY50" s="10">
        <v>0</v>
      </c>
      <c r="CZ50" s="10">
        <v>0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10">
        <v>0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10">
        <v>0</v>
      </c>
      <c r="DW50" s="10">
        <v>0</v>
      </c>
      <c r="DX50" s="10">
        <v>73658</v>
      </c>
      <c r="DY50" s="10">
        <v>0</v>
      </c>
      <c r="DZ50" s="10">
        <v>56840</v>
      </c>
      <c r="EA50" s="10">
        <v>0</v>
      </c>
      <c r="EB50" s="10">
        <v>65727</v>
      </c>
      <c r="EC50" s="10">
        <v>48909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10">
        <v>0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10">
        <v>0</v>
      </c>
      <c r="EP50" s="10">
        <v>0</v>
      </c>
      <c r="EQ50" s="10">
        <v>0</v>
      </c>
      <c r="ER50" s="10">
        <v>10447</v>
      </c>
      <c r="ES50" s="10">
        <v>7962</v>
      </c>
      <c r="ET50" s="10">
        <v>2005</v>
      </c>
      <c r="EU50" s="10">
        <v>0</v>
      </c>
      <c r="EV50" s="10">
        <v>0</v>
      </c>
      <c r="EW50" s="10">
        <v>0</v>
      </c>
      <c r="EX50" s="10">
        <v>23069</v>
      </c>
      <c r="EY50" s="10">
        <v>0</v>
      </c>
      <c r="EZ50" s="10">
        <v>0</v>
      </c>
      <c r="FA50" s="10">
        <v>0</v>
      </c>
      <c r="FB50" s="10">
        <v>0</v>
      </c>
      <c r="FC50" s="10">
        <v>480</v>
      </c>
      <c r="FD50" s="10">
        <v>33996</v>
      </c>
      <c r="FE50" s="10">
        <v>0</v>
      </c>
      <c r="FF50" s="10">
        <v>0</v>
      </c>
      <c r="FG50" s="10">
        <v>27400</v>
      </c>
      <c r="FH50" s="10">
        <v>0</v>
      </c>
      <c r="FI50" s="10">
        <v>0</v>
      </c>
      <c r="FJ50" s="10">
        <v>0</v>
      </c>
      <c r="FK50" s="10">
        <v>27400</v>
      </c>
      <c r="FL50" s="10">
        <v>7282</v>
      </c>
      <c r="FM50" s="10">
        <v>98</v>
      </c>
      <c r="FN50" s="10">
        <v>22194</v>
      </c>
      <c r="FO50" s="10">
        <v>13014</v>
      </c>
      <c r="FP50" s="10">
        <v>4643</v>
      </c>
      <c r="FQ50" s="10">
        <v>4266</v>
      </c>
      <c r="FR50" s="10">
        <v>271</v>
      </c>
      <c r="FS50" s="10">
        <v>1326</v>
      </c>
      <c r="FT50" s="10">
        <v>0</v>
      </c>
      <c r="FU50" s="10">
        <v>0</v>
      </c>
      <c r="FV50" s="10">
        <v>2213</v>
      </c>
      <c r="FW50" s="10">
        <v>438</v>
      </c>
      <c r="FX50" s="10">
        <v>33453</v>
      </c>
      <c r="FY50" s="10">
        <v>4997</v>
      </c>
      <c r="FZ50" s="10">
        <v>4997</v>
      </c>
      <c r="GA50" s="10">
        <v>0</v>
      </c>
      <c r="GB50" s="10">
        <v>350</v>
      </c>
      <c r="GC50" s="10">
        <v>100</v>
      </c>
      <c r="GD50" s="10">
        <v>350</v>
      </c>
      <c r="GE50" s="10">
        <v>100</v>
      </c>
      <c r="GF50" s="10">
        <v>0</v>
      </c>
      <c r="GG50" s="10">
        <v>0</v>
      </c>
      <c r="GH50" s="10">
        <v>0</v>
      </c>
      <c r="GI50" s="14">
        <v>0</v>
      </c>
      <c r="GJ50" s="14">
        <v>0</v>
      </c>
      <c r="GK50" s="14">
        <v>0</v>
      </c>
      <c r="GL50" s="14">
        <v>0</v>
      </c>
      <c r="GM50" s="14">
        <v>0</v>
      </c>
      <c r="GN50" s="14">
        <v>0</v>
      </c>
      <c r="GO50" s="14">
        <v>0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1</v>
      </c>
      <c r="GY50" s="14">
        <v>0</v>
      </c>
      <c r="GZ50" s="14">
        <v>0</v>
      </c>
      <c r="HA50" s="14">
        <v>45</v>
      </c>
      <c r="HB50" s="11">
        <v>1</v>
      </c>
      <c r="HC50" s="11">
        <v>0</v>
      </c>
      <c r="HD50" s="15">
        <v>1</v>
      </c>
      <c r="HE50" s="15">
        <v>1</v>
      </c>
      <c r="HF50" s="16">
        <v>40301.475335648145</v>
      </c>
    </row>
    <row r="51" spans="1:214" x14ac:dyDescent="0.2">
      <c r="A51" s="10" t="s">
        <v>1082</v>
      </c>
      <c r="B51" s="10">
        <v>17</v>
      </c>
      <c r="C51" s="10" t="s">
        <v>782</v>
      </c>
      <c r="D51" s="10" t="str">
        <f>VLOOKUP(Tabulka_Dotaz_z_MySQLDivadla_1[[#This Row],[Kraj]],Tabulka_Dotaz_z_SQL3[],3,TRUE)</f>
        <v>Hlavní město Praha</v>
      </c>
      <c r="E51" s="10" t="str">
        <f>VLOOKUP(Tabulka_Dotaz_z_MySQLDivadla_1[[#This Row],[StatID]],Tabulka_Dotaz_z_SqlDivadla[#All],7,FALSE)</f>
        <v>21</v>
      </c>
      <c r="F51" s="10" t="str">
        <f>VLOOKUP(Tabulka_Dotaz_z_MySQLDivadla_1[[#This Row],[kodZriz]],Tabulka_Dotaz_z_SQL[],8,TRUE)</f>
        <v>stati</v>
      </c>
      <c r="G51" s="10">
        <v>2</v>
      </c>
      <c r="H51" s="10">
        <v>1</v>
      </c>
      <c r="I51" s="10" t="s">
        <v>162</v>
      </c>
      <c r="J51" s="10">
        <v>921</v>
      </c>
      <c r="K51" s="10" t="s">
        <v>163</v>
      </c>
      <c r="L51" s="10">
        <v>0</v>
      </c>
      <c r="M51" s="10" t="s">
        <v>163</v>
      </c>
      <c r="N51" s="10">
        <v>0</v>
      </c>
      <c r="O51" s="10" t="s">
        <v>163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 t="str">
        <f>IF(Tabulka_Dotaz_z_MySQLDivadla_1[[#This Row],[f0115_1]]=1,"ANO","NE")</f>
        <v>NE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36840</v>
      </c>
      <c r="AW51" s="10">
        <v>0</v>
      </c>
      <c r="AX51" s="10">
        <v>36840</v>
      </c>
      <c r="AY51" s="10">
        <v>0</v>
      </c>
      <c r="AZ51" s="10">
        <v>32717</v>
      </c>
      <c r="BA51" s="10">
        <v>32717</v>
      </c>
      <c r="BB51" s="10">
        <v>0</v>
      </c>
      <c r="BC51" s="10">
        <v>0</v>
      </c>
      <c r="BD51" s="10">
        <v>0</v>
      </c>
      <c r="BE51" s="10">
        <v>0</v>
      </c>
      <c r="BF51" s="10">
        <v>132624</v>
      </c>
      <c r="BG51" s="10">
        <v>0</v>
      </c>
      <c r="BH51" s="10">
        <v>132624</v>
      </c>
      <c r="BI51" s="10">
        <v>0</v>
      </c>
      <c r="BJ51" s="10">
        <v>129795</v>
      </c>
      <c r="BK51" s="10">
        <v>129795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0</v>
      </c>
      <c r="CZ51" s="10">
        <v>0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0</v>
      </c>
      <c r="DO51" s="10">
        <v>3056</v>
      </c>
      <c r="DP51" s="10">
        <v>0</v>
      </c>
      <c r="DQ51" s="10">
        <v>0</v>
      </c>
      <c r="DR51" s="10">
        <v>0</v>
      </c>
      <c r="DS51" s="10">
        <v>0</v>
      </c>
      <c r="DT51" s="10">
        <v>0</v>
      </c>
      <c r="DU51" s="10">
        <v>3056</v>
      </c>
      <c r="DV51" s="10">
        <v>3056</v>
      </c>
      <c r="DW51" s="10">
        <v>3056</v>
      </c>
      <c r="DX51" s="10">
        <v>169464</v>
      </c>
      <c r="DY51" s="10">
        <v>3056</v>
      </c>
      <c r="DZ51" s="10">
        <v>169464</v>
      </c>
      <c r="EA51" s="10">
        <v>0</v>
      </c>
      <c r="EB51" s="10">
        <v>162512</v>
      </c>
      <c r="EC51" s="10">
        <v>162512</v>
      </c>
      <c r="ED51" s="10">
        <v>0</v>
      </c>
      <c r="EE51" s="10">
        <v>3056</v>
      </c>
      <c r="EF51" s="10">
        <v>3056</v>
      </c>
      <c r="EG51" s="10">
        <v>3056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86312</v>
      </c>
      <c r="ES51" s="10">
        <v>76579</v>
      </c>
      <c r="ET51" s="10">
        <v>300</v>
      </c>
      <c r="EU51" s="10">
        <v>0</v>
      </c>
      <c r="EV51" s="10">
        <v>0</v>
      </c>
      <c r="EW51" s="10">
        <v>0</v>
      </c>
      <c r="EX51" s="10">
        <v>68189</v>
      </c>
      <c r="EY51" s="10">
        <v>0</v>
      </c>
      <c r="EZ51" s="10">
        <v>0</v>
      </c>
      <c r="FA51" s="10">
        <v>0</v>
      </c>
      <c r="FB51" s="10">
        <v>0</v>
      </c>
      <c r="FC51" s="10">
        <v>3590</v>
      </c>
      <c r="FD51" s="10">
        <v>158091</v>
      </c>
      <c r="FE51" s="10">
        <v>0</v>
      </c>
      <c r="FF51" s="10">
        <v>0</v>
      </c>
      <c r="FG51" s="10">
        <v>9000</v>
      </c>
      <c r="FH51" s="10">
        <v>0</v>
      </c>
      <c r="FI51" s="10">
        <v>0</v>
      </c>
      <c r="FJ51" s="10">
        <v>0</v>
      </c>
      <c r="FK51" s="10">
        <v>9000</v>
      </c>
      <c r="FL51" s="10">
        <v>73403</v>
      </c>
      <c r="FM51" s="10">
        <v>2956</v>
      </c>
      <c r="FN51" s="10">
        <v>38398</v>
      </c>
      <c r="FO51" s="10">
        <v>26226</v>
      </c>
      <c r="FP51" s="10">
        <v>2099</v>
      </c>
      <c r="FQ51" s="10">
        <v>9015</v>
      </c>
      <c r="FR51" s="10">
        <v>1058</v>
      </c>
      <c r="FS51" s="10">
        <v>37253</v>
      </c>
      <c r="FT51" s="10">
        <v>0</v>
      </c>
      <c r="FU51" s="10">
        <v>44</v>
      </c>
      <c r="FV51" s="10">
        <v>6992</v>
      </c>
      <c r="FW51" s="10">
        <v>1217</v>
      </c>
      <c r="FX51" s="10">
        <v>157307</v>
      </c>
      <c r="FY51" s="10">
        <v>5454</v>
      </c>
      <c r="FZ51" s="10">
        <v>209</v>
      </c>
      <c r="GA51" s="10">
        <v>5245</v>
      </c>
      <c r="GB51" s="10">
        <v>700</v>
      </c>
      <c r="GC51" s="10">
        <v>1</v>
      </c>
      <c r="GD51" s="10">
        <v>0</v>
      </c>
      <c r="GE51" s="10">
        <v>0</v>
      </c>
      <c r="GF51" s="10">
        <v>0</v>
      </c>
      <c r="GG51" s="10">
        <v>0</v>
      </c>
      <c r="GH51" s="10">
        <v>700</v>
      </c>
      <c r="GI51" s="14">
        <v>1</v>
      </c>
      <c r="GJ51" s="14">
        <v>700</v>
      </c>
      <c r="GK51" s="14">
        <v>1</v>
      </c>
      <c r="GL51" s="14">
        <v>0</v>
      </c>
      <c r="GM51" s="14">
        <v>0</v>
      </c>
      <c r="GN51" s="14">
        <v>0</v>
      </c>
      <c r="GO51" s="14">
        <v>0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0</v>
      </c>
      <c r="GV51" s="14">
        <v>700</v>
      </c>
      <c r="GW51" s="14">
        <v>1</v>
      </c>
      <c r="GX51" s="14">
        <v>0</v>
      </c>
      <c r="GY51" s="14">
        <v>40</v>
      </c>
      <c r="GZ51" s="14">
        <v>0</v>
      </c>
      <c r="HA51" s="14">
        <v>10</v>
      </c>
      <c r="HB51" s="11">
        <v>1</v>
      </c>
      <c r="HC51" s="11">
        <v>0</v>
      </c>
      <c r="HD51" s="15">
        <v>1</v>
      </c>
      <c r="HE51" s="15">
        <v>1</v>
      </c>
      <c r="HF51" s="16">
        <v>40207.592835648145</v>
      </c>
    </row>
    <row r="52" spans="1:214" x14ac:dyDescent="0.2">
      <c r="A52" s="10" t="s">
        <v>1208</v>
      </c>
      <c r="B52" s="10">
        <v>150</v>
      </c>
      <c r="C52" s="10" t="s">
        <v>782</v>
      </c>
      <c r="D52" s="10" t="str">
        <f>VLOOKUP(Tabulka_Dotaz_z_MySQLDivadla_1[[#This Row],[Kraj]],Tabulka_Dotaz_z_SQL3[],3,TRUE)</f>
        <v>Hlavní město Praha</v>
      </c>
      <c r="E52" s="10" t="str">
        <f>VLOOKUP(Tabulka_Dotaz_z_MySQLDivadla_1[[#This Row],[StatID]],Tabulka_Dotaz_z_SqlDivadla[#All],7,FALSE)</f>
        <v>60</v>
      </c>
      <c r="F52" s="10" t="str">
        <f>VLOOKUP(Tabulka_Dotaz_z_MySQLDivadla_1[[#This Row],[kodZriz]],Tabulka_Dotaz_z_SQL[],8,TRUE)</f>
        <v>podnk</v>
      </c>
      <c r="G52" s="10">
        <v>0</v>
      </c>
      <c r="H52" s="10">
        <v>0</v>
      </c>
      <c r="I52" s="10" t="s">
        <v>163</v>
      </c>
      <c r="J52" s="10">
        <v>0</v>
      </c>
      <c r="K52" s="10" t="s">
        <v>163</v>
      </c>
      <c r="L52" s="10">
        <v>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 t="str">
        <f>IF(Tabulka_Dotaz_z_MySQLDivadla_1[[#This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10">
        <v>0</v>
      </c>
      <c r="CX52" s="10">
        <v>0</v>
      </c>
      <c r="CY52" s="10">
        <v>0</v>
      </c>
      <c r="CZ52" s="10">
        <v>0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10">
        <v>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0</v>
      </c>
      <c r="FS52" s="10">
        <v>0</v>
      </c>
      <c r="FT52" s="10">
        <v>0</v>
      </c>
      <c r="FU52" s="10">
        <v>0</v>
      </c>
      <c r="FV52" s="10">
        <v>0</v>
      </c>
      <c r="FW52" s="10">
        <v>0</v>
      </c>
      <c r="FX52" s="10">
        <v>0</v>
      </c>
      <c r="FY52" s="10">
        <v>0</v>
      </c>
      <c r="FZ52" s="10">
        <v>0</v>
      </c>
      <c r="GA52" s="10">
        <v>0</v>
      </c>
      <c r="GB52" s="10">
        <v>0</v>
      </c>
      <c r="GC52" s="10">
        <v>0</v>
      </c>
      <c r="GD52" s="10">
        <v>0</v>
      </c>
      <c r="GE52" s="10">
        <v>0</v>
      </c>
      <c r="GF52" s="10">
        <v>0</v>
      </c>
      <c r="GG52" s="10">
        <v>0</v>
      </c>
      <c r="GH52" s="10">
        <v>0</v>
      </c>
      <c r="GI52" s="14">
        <v>0</v>
      </c>
      <c r="GJ52" s="14">
        <v>0</v>
      </c>
      <c r="GK52" s="14">
        <v>0</v>
      </c>
      <c r="GL52" s="14">
        <v>0</v>
      </c>
      <c r="GM52" s="14">
        <v>0</v>
      </c>
      <c r="GN52" s="14">
        <v>0</v>
      </c>
      <c r="GO52" s="14">
        <v>0</v>
      </c>
      <c r="GP52" s="14">
        <v>0</v>
      </c>
      <c r="GQ52" s="14">
        <v>0</v>
      </c>
      <c r="GR52" s="14">
        <v>0</v>
      </c>
      <c r="GS52" s="14">
        <v>0</v>
      </c>
      <c r="GT52" s="14">
        <v>0</v>
      </c>
      <c r="GU52" s="14">
        <v>0</v>
      </c>
      <c r="GV52" s="14">
        <v>0</v>
      </c>
      <c r="GW52" s="14">
        <v>0</v>
      </c>
      <c r="GX52" s="14">
        <v>1</v>
      </c>
      <c r="GY52" s="14">
        <v>0</v>
      </c>
      <c r="GZ52" s="14">
        <v>1</v>
      </c>
      <c r="HA52" s="14">
        <v>0</v>
      </c>
      <c r="HB52" s="11">
        <v>1</v>
      </c>
      <c r="HC52" s="11">
        <v>0</v>
      </c>
      <c r="HD52" s="15">
        <v>0</v>
      </c>
      <c r="HE52" s="15">
        <v>1</v>
      </c>
      <c r="HF52" s="16">
        <v>40276.469166666669</v>
      </c>
    </row>
    <row r="53" spans="1:214" x14ac:dyDescent="0.2">
      <c r="A53" s="10" t="s">
        <v>1268</v>
      </c>
      <c r="B53" s="10">
        <v>211</v>
      </c>
      <c r="C53" s="10" t="s">
        <v>782</v>
      </c>
      <c r="D53" s="10" t="str">
        <f>VLOOKUP(Tabulka_Dotaz_z_MySQLDivadla_1[[#This Row],[Kraj]],Tabulka_Dotaz_z_SQL3[],3,TRUE)</f>
        <v>Hlavní město Praha</v>
      </c>
      <c r="E53" s="10" t="str">
        <f>VLOOKUP(Tabulka_Dotaz_z_MySQLDivadla_1[[#This Row],[StatID]],Tabulka_Dotaz_z_SqlDivadla[#All],7,FALSE)</f>
        <v>70</v>
      </c>
      <c r="F53" s="10" t="str">
        <f>VLOOKUP(Tabulka_Dotaz_z_MySQLDivadla_1[[#This Row],[kodZriz]],Tabulka_Dotaz_z_SQL[],8,TRUE)</f>
        <v>crkve</v>
      </c>
      <c r="G53" s="10">
        <v>2</v>
      </c>
      <c r="H53" s="10">
        <v>0</v>
      </c>
      <c r="I53" s="10" t="s">
        <v>195</v>
      </c>
      <c r="J53" s="10">
        <v>200</v>
      </c>
      <c r="K53" s="10" t="s">
        <v>290</v>
      </c>
      <c r="L53" s="10">
        <v>30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 t="str">
        <f>IF(Tabulka_Dotaz_z_MySQLDivadla_1[[#This Row],[f0115_1]]=1,"ANO","NE")</f>
        <v>ANO</v>
      </c>
      <c r="AB53" s="10">
        <v>17986</v>
      </c>
      <c r="AC53" s="10">
        <v>0</v>
      </c>
      <c r="AD53" s="10">
        <v>17486</v>
      </c>
      <c r="AE53" s="10">
        <v>0</v>
      </c>
      <c r="AF53" s="10">
        <v>13996</v>
      </c>
      <c r="AG53" s="10">
        <v>13596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660</v>
      </c>
      <c r="CA53" s="10">
        <v>0</v>
      </c>
      <c r="CB53" s="10">
        <v>660</v>
      </c>
      <c r="CC53" s="10">
        <v>0</v>
      </c>
      <c r="CD53" s="10">
        <v>535</v>
      </c>
      <c r="CE53" s="10">
        <v>535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10">
        <v>0</v>
      </c>
      <c r="CX53" s="10">
        <v>0</v>
      </c>
      <c r="CY53" s="10">
        <v>0</v>
      </c>
      <c r="CZ53" s="10">
        <v>0</v>
      </c>
      <c r="DA53" s="10">
        <v>0</v>
      </c>
      <c r="DB53" s="10">
        <v>0</v>
      </c>
      <c r="DC53" s="10">
        <v>0</v>
      </c>
      <c r="DD53" s="10">
        <v>790</v>
      </c>
      <c r="DE53" s="10">
        <v>0</v>
      </c>
      <c r="DF53" s="10">
        <v>790</v>
      </c>
      <c r="DG53" s="10">
        <v>0</v>
      </c>
      <c r="DH53" s="10">
        <v>672</v>
      </c>
      <c r="DI53" s="10">
        <v>672</v>
      </c>
      <c r="DJ53" s="10">
        <v>0</v>
      </c>
      <c r="DK53" s="10">
        <v>0</v>
      </c>
      <c r="DL53" s="10">
        <v>0</v>
      </c>
      <c r="DM53" s="10">
        <v>0</v>
      </c>
      <c r="DN53" s="10">
        <v>550</v>
      </c>
      <c r="DO53" s="10">
        <v>0</v>
      </c>
      <c r="DP53" s="10">
        <v>550</v>
      </c>
      <c r="DQ53" s="10">
        <v>0</v>
      </c>
      <c r="DR53" s="10">
        <v>331</v>
      </c>
      <c r="DS53" s="10">
        <v>331</v>
      </c>
      <c r="DT53" s="10">
        <v>0</v>
      </c>
      <c r="DU53" s="10">
        <v>0</v>
      </c>
      <c r="DV53" s="10">
        <v>0</v>
      </c>
      <c r="DW53" s="10">
        <v>0</v>
      </c>
      <c r="DX53" s="10">
        <v>19986</v>
      </c>
      <c r="DY53" s="10">
        <v>0</v>
      </c>
      <c r="DZ53" s="10">
        <v>19486</v>
      </c>
      <c r="EA53" s="10">
        <v>0</v>
      </c>
      <c r="EB53" s="10">
        <v>15534</v>
      </c>
      <c r="EC53" s="10">
        <v>15134</v>
      </c>
      <c r="ED53" s="10">
        <v>0</v>
      </c>
      <c r="EE53" s="10">
        <v>0</v>
      </c>
      <c r="EF53" s="10">
        <v>0</v>
      </c>
      <c r="EG53" s="10">
        <v>0</v>
      </c>
      <c r="EH53" s="10">
        <v>13650</v>
      </c>
      <c r="EI53" s="10">
        <v>0</v>
      </c>
      <c r="EJ53" s="10">
        <v>13650</v>
      </c>
      <c r="EK53" s="10">
        <v>0</v>
      </c>
      <c r="EL53" s="10">
        <v>10440</v>
      </c>
      <c r="EM53" s="10">
        <v>10440</v>
      </c>
      <c r="EN53" s="10">
        <v>0</v>
      </c>
      <c r="EO53" s="10">
        <v>0</v>
      </c>
      <c r="EP53" s="10">
        <v>0</v>
      </c>
      <c r="EQ53" s="10">
        <v>0</v>
      </c>
      <c r="ER53" s="10">
        <v>1340</v>
      </c>
      <c r="ES53" s="10">
        <v>1240</v>
      </c>
      <c r="ET53" s="10">
        <v>16</v>
      </c>
      <c r="EU53" s="10">
        <v>0</v>
      </c>
      <c r="EV53" s="10">
        <v>300</v>
      </c>
      <c r="EW53" s="10">
        <v>1800</v>
      </c>
      <c r="EX53" s="10">
        <v>900</v>
      </c>
      <c r="EY53" s="10">
        <v>0</v>
      </c>
      <c r="EZ53" s="10">
        <v>0</v>
      </c>
      <c r="FA53" s="10">
        <v>0</v>
      </c>
      <c r="FB53" s="10">
        <v>0</v>
      </c>
      <c r="FC53" s="10">
        <v>530</v>
      </c>
      <c r="FD53" s="10">
        <v>4870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1500</v>
      </c>
      <c r="FM53" s="10">
        <v>0</v>
      </c>
      <c r="FN53" s="10">
        <v>1240</v>
      </c>
      <c r="FO53" s="10">
        <v>700</v>
      </c>
      <c r="FP53" s="10">
        <v>230</v>
      </c>
      <c r="FQ53" s="10">
        <v>310</v>
      </c>
      <c r="FR53" s="10">
        <v>0</v>
      </c>
      <c r="FS53" s="10">
        <v>1800</v>
      </c>
      <c r="FT53" s="10">
        <v>0</v>
      </c>
      <c r="FU53" s="10">
        <v>0</v>
      </c>
      <c r="FV53" s="10">
        <v>0</v>
      </c>
      <c r="FW53" s="10">
        <v>300</v>
      </c>
      <c r="FX53" s="10">
        <v>4840</v>
      </c>
      <c r="FY53" s="10">
        <v>0</v>
      </c>
      <c r="FZ53" s="10">
        <v>0</v>
      </c>
      <c r="GA53" s="10">
        <v>0</v>
      </c>
      <c r="GB53" s="10">
        <v>300</v>
      </c>
      <c r="GC53" s="10">
        <v>20</v>
      </c>
      <c r="GD53" s="10">
        <v>230</v>
      </c>
      <c r="GE53" s="10">
        <v>20</v>
      </c>
      <c r="GF53" s="10">
        <v>0</v>
      </c>
      <c r="GG53" s="10">
        <v>0</v>
      </c>
      <c r="GH53" s="10">
        <v>0</v>
      </c>
      <c r="GI53" s="14">
        <v>0</v>
      </c>
      <c r="GJ53" s="14">
        <v>0</v>
      </c>
      <c r="GK53" s="14">
        <v>0</v>
      </c>
      <c r="GL53" s="14">
        <v>0</v>
      </c>
      <c r="GM53" s="14">
        <v>0</v>
      </c>
      <c r="GN53" s="14">
        <v>300</v>
      </c>
      <c r="GO53" s="14">
        <v>50</v>
      </c>
      <c r="GP53" s="14">
        <v>0</v>
      </c>
      <c r="GQ53" s="14">
        <v>0</v>
      </c>
      <c r="GR53" s="14">
        <v>0</v>
      </c>
      <c r="GS53" s="14">
        <v>0</v>
      </c>
      <c r="GT53" s="14">
        <v>250</v>
      </c>
      <c r="GU53" s="14">
        <v>50</v>
      </c>
      <c r="GV53" s="14">
        <v>250</v>
      </c>
      <c r="GW53" s="14">
        <v>50</v>
      </c>
      <c r="GX53" s="14">
        <v>0</v>
      </c>
      <c r="GY53" s="14">
        <v>10</v>
      </c>
      <c r="GZ53" s="14">
        <v>0</v>
      </c>
      <c r="HA53" s="14">
        <v>70</v>
      </c>
      <c r="HB53" s="11">
        <v>0</v>
      </c>
      <c r="HC53" s="11">
        <v>1</v>
      </c>
      <c r="HD53" s="15">
        <v>1</v>
      </c>
      <c r="HE53" s="15">
        <v>0</v>
      </c>
      <c r="HF53" s="16">
        <v>40301.40834490741</v>
      </c>
    </row>
    <row r="54" spans="1:214" x14ac:dyDescent="0.2">
      <c r="A54" s="10" t="s">
        <v>1100</v>
      </c>
      <c r="B54" s="10">
        <v>37</v>
      </c>
      <c r="C54" s="10" t="s">
        <v>804</v>
      </c>
      <c r="D54" s="10" t="str">
        <f>VLOOKUP(Tabulka_Dotaz_z_MySQLDivadla_1[[#This Row],[Kraj]],Tabulka_Dotaz_z_SQL3[],3,TRUE)</f>
        <v>Středočeský kraj</v>
      </c>
      <c r="E54" s="10" t="str">
        <f>VLOOKUP(Tabulka_Dotaz_z_MySQLDivadla_1[[#This Row],[StatID]],Tabulka_Dotaz_z_SqlDivadla[#All],7,FALSE)</f>
        <v>22</v>
      </c>
      <c r="F54" s="10" t="str">
        <f>VLOOKUP(Tabulka_Dotaz_z_MySQLDivadla_1[[#This Row],[kodZriz]],Tabulka_Dotaz_z_SQL[],8,TRUE)</f>
        <v>stati</v>
      </c>
      <c r="G54" s="10">
        <v>2</v>
      </c>
      <c r="H54" s="10">
        <v>0</v>
      </c>
      <c r="I54" s="10" t="s">
        <v>182</v>
      </c>
      <c r="J54" s="10">
        <v>448</v>
      </c>
      <c r="K54" s="10" t="s">
        <v>183</v>
      </c>
      <c r="L54" s="10">
        <v>186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2</v>
      </c>
      <c r="R54" s="10">
        <v>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1</v>
      </c>
      <c r="Y54" s="10">
        <v>0</v>
      </c>
      <c r="Z54" s="10">
        <v>0</v>
      </c>
      <c r="AA54" s="10" t="str">
        <f>IF(Tabulka_Dotaz_z_MySQLDivadla_1[[#This Row],[f0115_1]]=1,"ANO","NE")</f>
        <v>NE</v>
      </c>
      <c r="AB54" s="10">
        <v>73557</v>
      </c>
      <c r="AC54" s="10">
        <v>0</v>
      </c>
      <c r="AD54" s="10">
        <v>50880</v>
      </c>
      <c r="AE54" s="10">
        <v>0</v>
      </c>
      <c r="AF54" s="10">
        <v>46435</v>
      </c>
      <c r="AG54" s="10">
        <v>27187</v>
      </c>
      <c r="AH54" s="10">
        <v>0</v>
      </c>
      <c r="AI54" s="10">
        <v>17926</v>
      </c>
      <c r="AJ54" s="10">
        <v>0</v>
      </c>
      <c r="AK54" s="10">
        <v>5794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3866</v>
      </c>
      <c r="CA54" s="10">
        <v>0</v>
      </c>
      <c r="CB54" s="10">
        <v>3308</v>
      </c>
      <c r="CC54" s="10">
        <v>0</v>
      </c>
      <c r="CD54" s="10">
        <v>1652</v>
      </c>
      <c r="CE54" s="10">
        <v>1094</v>
      </c>
      <c r="CF54" s="10">
        <v>0</v>
      </c>
      <c r="CG54" s="10">
        <v>1344</v>
      </c>
      <c r="CH54" s="10">
        <v>0</v>
      </c>
      <c r="CI54" s="10">
        <v>69</v>
      </c>
      <c r="CJ54" s="10">
        <v>50374</v>
      </c>
      <c r="CK54" s="10">
        <v>0</v>
      </c>
      <c r="CL54" s="10">
        <v>41264</v>
      </c>
      <c r="CM54" s="10">
        <v>160</v>
      </c>
      <c r="CN54" s="10">
        <v>31309</v>
      </c>
      <c r="CO54" s="10">
        <v>19653</v>
      </c>
      <c r="CP54" s="10">
        <v>160</v>
      </c>
      <c r="CQ54" s="10">
        <v>2673</v>
      </c>
      <c r="CR54" s="10">
        <v>0</v>
      </c>
      <c r="CS54" s="10">
        <v>1469</v>
      </c>
      <c r="CT54" s="10">
        <v>0</v>
      </c>
      <c r="CU54" s="10">
        <v>0</v>
      </c>
      <c r="CV54" s="10">
        <v>0</v>
      </c>
      <c r="CW54" s="10">
        <v>0</v>
      </c>
      <c r="CX54" s="10">
        <v>0</v>
      </c>
      <c r="CY54" s="10">
        <v>0</v>
      </c>
      <c r="CZ54" s="10">
        <v>0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2622</v>
      </c>
      <c r="DO54" s="10">
        <v>0</v>
      </c>
      <c r="DP54" s="10">
        <v>2622</v>
      </c>
      <c r="DQ54" s="10">
        <v>0</v>
      </c>
      <c r="DR54" s="10">
        <v>1818</v>
      </c>
      <c r="DS54" s="10">
        <v>1818</v>
      </c>
      <c r="DT54" s="10">
        <v>0</v>
      </c>
      <c r="DU54" s="10">
        <v>4404</v>
      </c>
      <c r="DV54" s="10">
        <v>0</v>
      </c>
      <c r="DW54" s="10">
        <v>1688</v>
      </c>
      <c r="DX54" s="10">
        <v>130419</v>
      </c>
      <c r="DY54" s="10">
        <v>0</v>
      </c>
      <c r="DZ54" s="10">
        <v>98074</v>
      </c>
      <c r="EA54" s="10">
        <v>160</v>
      </c>
      <c r="EB54" s="10">
        <v>81214</v>
      </c>
      <c r="EC54" s="10">
        <v>49752</v>
      </c>
      <c r="ED54" s="10">
        <v>160</v>
      </c>
      <c r="EE54" s="10">
        <v>26347</v>
      </c>
      <c r="EF54" s="10">
        <v>0</v>
      </c>
      <c r="EG54" s="10">
        <v>9020</v>
      </c>
      <c r="EH54" s="10">
        <v>54688</v>
      </c>
      <c r="EI54" s="10">
        <v>0</v>
      </c>
      <c r="EJ54" s="10">
        <v>45020</v>
      </c>
      <c r="EK54" s="10">
        <v>160</v>
      </c>
      <c r="EL54" s="10">
        <v>33145</v>
      </c>
      <c r="EM54" s="10">
        <v>20931</v>
      </c>
      <c r="EN54" s="10">
        <v>160</v>
      </c>
      <c r="EO54" s="10">
        <v>7002</v>
      </c>
      <c r="EP54" s="10">
        <v>0</v>
      </c>
      <c r="EQ54" s="10">
        <v>3119</v>
      </c>
      <c r="ER54" s="10">
        <v>7532</v>
      </c>
      <c r="ES54" s="10">
        <v>4262</v>
      </c>
      <c r="ET54" s="10">
        <v>1066</v>
      </c>
      <c r="EU54" s="10">
        <v>3</v>
      </c>
      <c r="EV54" s="10">
        <v>0</v>
      </c>
      <c r="EW54" s="10">
        <v>1165</v>
      </c>
      <c r="EX54" s="10">
        <v>37281</v>
      </c>
      <c r="EY54" s="10">
        <v>0</v>
      </c>
      <c r="EZ54" s="10">
        <v>0</v>
      </c>
      <c r="FA54" s="10">
        <v>0</v>
      </c>
      <c r="FB54" s="10">
        <v>4</v>
      </c>
      <c r="FC54" s="10">
        <v>155</v>
      </c>
      <c r="FD54" s="10">
        <v>46137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10301</v>
      </c>
      <c r="FM54" s="10">
        <v>521</v>
      </c>
      <c r="FN54" s="10">
        <v>30764</v>
      </c>
      <c r="FO54" s="10">
        <v>22087</v>
      </c>
      <c r="FP54" s="10">
        <v>1201</v>
      </c>
      <c r="FQ54" s="10">
        <v>7476</v>
      </c>
      <c r="FR54" s="10">
        <v>0</v>
      </c>
      <c r="FS54" s="10">
        <v>2667</v>
      </c>
      <c r="FT54" s="10">
        <v>27</v>
      </c>
      <c r="FU54" s="10">
        <v>0</v>
      </c>
      <c r="FV54" s="10">
        <v>1931</v>
      </c>
      <c r="FW54" s="10">
        <v>487</v>
      </c>
      <c r="FX54" s="10">
        <v>46177</v>
      </c>
      <c r="FY54" s="10">
        <v>553</v>
      </c>
      <c r="FZ54" s="10">
        <v>553</v>
      </c>
      <c r="GA54" s="10">
        <v>0</v>
      </c>
      <c r="GB54" s="10">
        <v>288</v>
      </c>
      <c r="GC54" s="10">
        <v>50</v>
      </c>
      <c r="GD54" s="10">
        <v>250</v>
      </c>
      <c r="GE54" s="10">
        <v>160</v>
      </c>
      <c r="GF54" s="10">
        <v>0</v>
      </c>
      <c r="GG54" s="10">
        <v>0</v>
      </c>
      <c r="GH54" s="10">
        <v>0</v>
      </c>
      <c r="GI54" s="14">
        <v>0</v>
      </c>
      <c r="GJ54" s="14">
        <v>0</v>
      </c>
      <c r="GK54" s="14">
        <v>0</v>
      </c>
      <c r="GL54" s="14">
        <v>0</v>
      </c>
      <c r="GM54" s="14">
        <v>0</v>
      </c>
      <c r="GN54" s="14">
        <v>80</v>
      </c>
      <c r="GO54" s="14">
        <v>50</v>
      </c>
      <c r="GP54" s="14">
        <v>80</v>
      </c>
      <c r="GQ54" s="14">
        <v>50</v>
      </c>
      <c r="GR54" s="14">
        <v>0</v>
      </c>
      <c r="GS54" s="14">
        <v>0</v>
      </c>
      <c r="GT54" s="14">
        <v>0</v>
      </c>
      <c r="GU54" s="14">
        <v>0</v>
      </c>
      <c r="GV54" s="14">
        <v>288</v>
      </c>
      <c r="GW54" s="14">
        <v>50</v>
      </c>
      <c r="GX54" s="14">
        <v>0</v>
      </c>
      <c r="GY54" s="14">
        <v>50</v>
      </c>
      <c r="GZ54" s="14">
        <v>0</v>
      </c>
      <c r="HA54" s="14">
        <v>10</v>
      </c>
      <c r="HB54" s="11">
        <v>1</v>
      </c>
      <c r="HC54" s="11">
        <v>0</v>
      </c>
      <c r="HD54" s="15">
        <v>1</v>
      </c>
      <c r="HE54" s="15">
        <v>1</v>
      </c>
      <c r="HF54" s="16">
        <v>40302.446516203701</v>
      </c>
    </row>
    <row r="55" spans="1:214" x14ac:dyDescent="0.2">
      <c r="A55" s="10" t="s">
        <v>1166</v>
      </c>
      <c r="B55" s="10">
        <v>108</v>
      </c>
      <c r="C55" s="10" t="s">
        <v>804</v>
      </c>
      <c r="D55" s="10" t="str">
        <f>VLOOKUP(Tabulka_Dotaz_z_MySQLDivadla_1[[#This Row],[Kraj]],Tabulka_Dotaz_z_SQL3[],3,TRUE)</f>
        <v>Středočeský kraj</v>
      </c>
      <c r="E55" s="10" t="str">
        <f>VLOOKUP(Tabulka_Dotaz_z_MySQLDivadla_1[[#This Row],[StatID]],Tabulka_Dotaz_z_SqlDivadla[#All],7,FALSE)</f>
        <v>22</v>
      </c>
      <c r="F55" s="10" t="str">
        <f>VLOOKUP(Tabulka_Dotaz_z_MySQLDivadla_1[[#This Row],[kodZriz]],Tabulka_Dotaz_z_SQL[],8,TRUE)</f>
        <v>stati</v>
      </c>
      <c r="G55" s="10">
        <v>2</v>
      </c>
      <c r="H55" s="10">
        <v>0</v>
      </c>
      <c r="I55" s="10" t="s">
        <v>230</v>
      </c>
      <c r="J55" s="10">
        <v>344</v>
      </c>
      <c r="K55" s="10" t="s">
        <v>199</v>
      </c>
      <c r="L55" s="10">
        <v>84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1</v>
      </c>
      <c r="R55" s="10">
        <v>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 t="str">
        <f>IF(Tabulka_Dotaz_z_MySQLDivadla_1[[#This Row],[f0115_1]]=1,"ANO","NE")</f>
        <v>NE</v>
      </c>
      <c r="AB55" s="10">
        <v>53985</v>
      </c>
      <c r="AC55" s="10">
        <v>0</v>
      </c>
      <c r="AD55" s="10">
        <v>38584</v>
      </c>
      <c r="AE55" s="10">
        <v>0</v>
      </c>
      <c r="AF55" s="10">
        <v>51054</v>
      </c>
      <c r="AG55" s="10">
        <v>35653</v>
      </c>
      <c r="AH55" s="10">
        <v>0</v>
      </c>
      <c r="AI55" s="10">
        <v>28337</v>
      </c>
      <c r="AJ55" s="10">
        <v>0</v>
      </c>
      <c r="AK55" s="10">
        <v>26333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344</v>
      </c>
      <c r="AT55" s="10">
        <v>0</v>
      </c>
      <c r="AU55" s="10">
        <v>344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688</v>
      </c>
      <c r="BD55" s="10">
        <v>0</v>
      </c>
      <c r="BE55" s="10">
        <v>688</v>
      </c>
      <c r="BF55" s="10">
        <v>18483</v>
      </c>
      <c r="BG55" s="10">
        <v>0</v>
      </c>
      <c r="BH55" s="10">
        <v>9288</v>
      </c>
      <c r="BI55" s="10">
        <v>0</v>
      </c>
      <c r="BJ55" s="10">
        <v>18483</v>
      </c>
      <c r="BK55" s="10">
        <v>9288</v>
      </c>
      <c r="BL55" s="10">
        <v>0</v>
      </c>
      <c r="BM55" s="10">
        <v>344</v>
      </c>
      <c r="BN55" s="10">
        <v>0</v>
      </c>
      <c r="BO55" s="10">
        <v>344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344</v>
      </c>
      <c r="BX55" s="10">
        <v>0</v>
      </c>
      <c r="BY55" s="10">
        <v>344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10">
        <v>0</v>
      </c>
      <c r="CX55" s="10">
        <v>0</v>
      </c>
      <c r="CY55" s="10">
        <v>0</v>
      </c>
      <c r="CZ55" s="10">
        <v>0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1032</v>
      </c>
      <c r="DV55" s="10">
        <v>0</v>
      </c>
      <c r="DW55" s="10">
        <v>1032</v>
      </c>
      <c r="DX55" s="10">
        <v>72468</v>
      </c>
      <c r="DY55" s="10">
        <v>0</v>
      </c>
      <c r="DZ55" s="10">
        <v>47872</v>
      </c>
      <c r="EA55" s="10">
        <v>0</v>
      </c>
      <c r="EB55" s="10">
        <v>69537</v>
      </c>
      <c r="EC55" s="10">
        <v>44941</v>
      </c>
      <c r="ED55" s="10">
        <v>0</v>
      </c>
      <c r="EE55" s="10">
        <v>31089</v>
      </c>
      <c r="EF55" s="10">
        <v>0</v>
      </c>
      <c r="EG55" s="10">
        <v>29085</v>
      </c>
      <c r="EH55" s="10">
        <v>17885</v>
      </c>
      <c r="EI55" s="10">
        <v>0</v>
      </c>
      <c r="EJ55" s="10">
        <v>15242</v>
      </c>
      <c r="EK55" s="10">
        <v>0</v>
      </c>
      <c r="EL55" s="10">
        <v>17270</v>
      </c>
      <c r="EM55" s="10">
        <v>14627</v>
      </c>
      <c r="EN55" s="10">
        <v>0</v>
      </c>
      <c r="EO55" s="10">
        <v>16168</v>
      </c>
      <c r="EP55" s="10">
        <v>0</v>
      </c>
      <c r="EQ55" s="10">
        <v>15054</v>
      </c>
      <c r="ER55" s="10">
        <v>10634</v>
      </c>
      <c r="ES55" s="10">
        <v>7783</v>
      </c>
      <c r="ET55" s="10">
        <v>2601</v>
      </c>
      <c r="EU55" s="10">
        <v>0</v>
      </c>
      <c r="EV55" s="10">
        <v>1045</v>
      </c>
      <c r="EW55" s="10">
        <v>1080</v>
      </c>
      <c r="EX55" s="10">
        <v>24086</v>
      </c>
      <c r="EY55" s="10">
        <v>0</v>
      </c>
      <c r="EZ55" s="10">
        <v>0</v>
      </c>
      <c r="FA55" s="10">
        <v>0</v>
      </c>
      <c r="FB55" s="10">
        <v>1705</v>
      </c>
      <c r="FC55" s="10">
        <v>1721</v>
      </c>
      <c r="FD55" s="10">
        <v>40271</v>
      </c>
      <c r="FE55" s="10">
        <v>0</v>
      </c>
      <c r="FF55" s="10">
        <v>0</v>
      </c>
      <c r="FG55" s="10">
        <v>0</v>
      </c>
      <c r="FH55" s="10">
        <v>0</v>
      </c>
      <c r="FI55" s="10">
        <v>0</v>
      </c>
      <c r="FJ55" s="10">
        <v>0</v>
      </c>
      <c r="FK55" s="10">
        <v>0</v>
      </c>
      <c r="FL55" s="10">
        <v>12360</v>
      </c>
      <c r="FM55" s="10">
        <v>37</v>
      </c>
      <c r="FN55" s="10">
        <v>23152</v>
      </c>
      <c r="FO55" s="10">
        <v>16205</v>
      </c>
      <c r="FP55" s="10">
        <v>612</v>
      </c>
      <c r="FQ55" s="10">
        <v>5572</v>
      </c>
      <c r="FR55" s="10">
        <v>763</v>
      </c>
      <c r="FS55" s="10">
        <v>3944</v>
      </c>
      <c r="FT55" s="10">
        <v>0</v>
      </c>
      <c r="FU55" s="10">
        <v>2</v>
      </c>
      <c r="FV55" s="10">
        <v>639</v>
      </c>
      <c r="FW55" s="10">
        <v>174</v>
      </c>
      <c r="FX55" s="10">
        <v>40271</v>
      </c>
      <c r="FY55" s="10">
        <v>974</v>
      </c>
      <c r="FZ55" s="10">
        <v>974</v>
      </c>
      <c r="GA55" s="10">
        <v>0</v>
      </c>
      <c r="GB55" s="10">
        <v>350</v>
      </c>
      <c r="GC55" s="10">
        <v>45</v>
      </c>
      <c r="GD55" s="10">
        <v>300</v>
      </c>
      <c r="GE55" s="10">
        <v>45</v>
      </c>
      <c r="GF55" s="10">
        <v>300</v>
      </c>
      <c r="GG55" s="10">
        <v>200</v>
      </c>
      <c r="GH55" s="10">
        <v>300</v>
      </c>
      <c r="GI55" s="14">
        <v>200</v>
      </c>
      <c r="GJ55" s="14">
        <v>250</v>
      </c>
      <c r="GK55" s="14">
        <v>190</v>
      </c>
      <c r="GL55" s="14">
        <v>300</v>
      </c>
      <c r="GM55" s="14">
        <v>200</v>
      </c>
      <c r="GN55" s="14">
        <v>0</v>
      </c>
      <c r="GO55" s="14">
        <v>0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350</v>
      </c>
      <c r="GW55" s="14">
        <v>300</v>
      </c>
      <c r="GX55" s="14">
        <v>1</v>
      </c>
      <c r="GY55" s="14">
        <v>0</v>
      </c>
      <c r="GZ55" s="14">
        <v>0</v>
      </c>
      <c r="HA55" s="14">
        <v>8</v>
      </c>
      <c r="HB55" s="11">
        <v>1</v>
      </c>
      <c r="HC55" s="11">
        <v>0</v>
      </c>
      <c r="HD55" s="15">
        <v>1</v>
      </c>
      <c r="HE55" s="15">
        <v>1</v>
      </c>
      <c r="HF55" s="16">
        <v>40262.601840277777</v>
      </c>
    </row>
    <row r="56" spans="1:214" x14ac:dyDescent="0.2">
      <c r="A56" s="10" t="s">
        <v>1176</v>
      </c>
      <c r="B56" s="10">
        <v>118</v>
      </c>
      <c r="C56" s="10" t="s">
        <v>804</v>
      </c>
      <c r="D56" s="10" t="str">
        <f>VLOOKUP(Tabulka_Dotaz_z_MySQLDivadla_1[[#This Row],[Kraj]],Tabulka_Dotaz_z_SQL3[],3,TRUE)</f>
        <v>Středočeský kraj</v>
      </c>
      <c r="E56" s="10" t="str">
        <f>VLOOKUP(Tabulka_Dotaz_z_MySQLDivadla_1[[#This Row],[StatID]],Tabulka_Dotaz_z_SqlDivadla[#All],7,FALSE)</f>
        <v>30</v>
      </c>
      <c r="F56" s="10" t="str">
        <f>VLOOKUP(Tabulka_Dotaz_z_MySQLDivadla_1[[#This Row],[kodZriz]],Tabulka_Dotaz_z_SQL[],8,TRUE)</f>
        <v>stati</v>
      </c>
      <c r="G56" s="10">
        <v>2</v>
      </c>
      <c r="H56" s="10">
        <v>0</v>
      </c>
      <c r="I56" s="10" t="s">
        <v>230</v>
      </c>
      <c r="J56" s="10">
        <v>317</v>
      </c>
      <c r="K56" s="10" t="s">
        <v>199</v>
      </c>
      <c r="L56" s="10">
        <v>146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 t="str">
        <f>IF(Tabulka_Dotaz_z_MySQLDivadla_1[[#This Row],[f0115_1]]=1,"ANO","NE")</f>
        <v>NE</v>
      </c>
      <c r="AB56" s="10">
        <v>59107</v>
      </c>
      <c r="AC56" s="10">
        <v>0</v>
      </c>
      <c r="AD56" s="10">
        <v>23965</v>
      </c>
      <c r="AE56" s="10">
        <v>200</v>
      </c>
      <c r="AF56" s="10">
        <v>51348</v>
      </c>
      <c r="AG56" s="10">
        <v>16452</v>
      </c>
      <c r="AH56" s="10">
        <v>200</v>
      </c>
      <c r="AI56" s="10">
        <v>8066</v>
      </c>
      <c r="AJ56" s="10">
        <v>0</v>
      </c>
      <c r="AK56" s="10">
        <v>7016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3778</v>
      </c>
      <c r="BG56" s="10">
        <v>0</v>
      </c>
      <c r="BH56" s="10">
        <v>2419</v>
      </c>
      <c r="BI56" s="10">
        <v>0</v>
      </c>
      <c r="BJ56" s="10">
        <v>2615</v>
      </c>
      <c r="BK56" s="10">
        <v>1256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317</v>
      </c>
      <c r="BX56" s="10">
        <v>0</v>
      </c>
      <c r="BY56" s="10">
        <v>103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0</v>
      </c>
      <c r="CZ56" s="10">
        <v>0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3182</v>
      </c>
      <c r="DO56" s="10">
        <v>0</v>
      </c>
      <c r="DP56" s="10">
        <v>2882</v>
      </c>
      <c r="DQ56" s="10">
        <v>0</v>
      </c>
      <c r="DR56" s="10">
        <v>2748</v>
      </c>
      <c r="DS56" s="10">
        <v>2349</v>
      </c>
      <c r="DT56" s="10">
        <v>0</v>
      </c>
      <c r="DU56" s="10">
        <v>2710</v>
      </c>
      <c r="DV56" s="10">
        <v>0</v>
      </c>
      <c r="DW56" s="10">
        <v>2468</v>
      </c>
      <c r="DX56" s="10">
        <v>66067</v>
      </c>
      <c r="DY56" s="10">
        <v>0</v>
      </c>
      <c r="DZ56" s="10">
        <v>29266</v>
      </c>
      <c r="EA56" s="10">
        <v>200</v>
      </c>
      <c r="EB56" s="10">
        <v>56711</v>
      </c>
      <c r="EC56" s="10">
        <v>20057</v>
      </c>
      <c r="ED56" s="10">
        <v>200</v>
      </c>
      <c r="EE56" s="10">
        <v>11093</v>
      </c>
      <c r="EF56" s="10">
        <v>0</v>
      </c>
      <c r="EG56" s="10">
        <v>9587</v>
      </c>
      <c r="EH56" s="10">
        <v>17442</v>
      </c>
      <c r="EI56" s="10">
        <v>0</v>
      </c>
      <c r="EJ56" s="10">
        <v>10994</v>
      </c>
      <c r="EK56" s="10">
        <v>200</v>
      </c>
      <c r="EL56" s="10">
        <v>16303</v>
      </c>
      <c r="EM56" s="10">
        <v>7766</v>
      </c>
      <c r="EN56" s="10">
        <v>200</v>
      </c>
      <c r="EO56" s="10">
        <v>3677</v>
      </c>
      <c r="EP56" s="10">
        <v>0</v>
      </c>
      <c r="EQ56" s="10">
        <v>3435</v>
      </c>
      <c r="ER56" s="10">
        <v>20057</v>
      </c>
      <c r="ES56" s="10">
        <v>10864</v>
      </c>
      <c r="ET56" s="10">
        <v>0</v>
      </c>
      <c r="EU56" s="10">
        <v>0</v>
      </c>
      <c r="EV56" s="10">
        <v>1123</v>
      </c>
      <c r="EW56" s="10">
        <v>1325</v>
      </c>
      <c r="EX56" s="10">
        <v>21844</v>
      </c>
      <c r="EY56" s="10">
        <v>750</v>
      </c>
      <c r="EZ56" s="10">
        <v>0</v>
      </c>
      <c r="FA56" s="10">
        <v>0</v>
      </c>
      <c r="FB56" s="10">
        <v>99</v>
      </c>
      <c r="FC56" s="10">
        <v>0</v>
      </c>
      <c r="FD56" s="10">
        <v>45198</v>
      </c>
      <c r="FE56" s="10">
        <v>0</v>
      </c>
      <c r="FF56" s="10">
        <v>0</v>
      </c>
      <c r="FG56" s="10">
        <v>600</v>
      </c>
      <c r="FH56" s="10">
        <v>0</v>
      </c>
      <c r="FI56" s="10">
        <v>0</v>
      </c>
      <c r="FJ56" s="10">
        <v>0</v>
      </c>
      <c r="FK56" s="10">
        <v>600</v>
      </c>
      <c r="FL56" s="10">
        <v>16576</v>
      </c>
      <c r="FM56" s="10">
        <v>16</v>
      </c>
      <c r="FN56" s="10">
        <v>23868</v>
      </c>
      <c r="FO56" s="10">
        <v>15610</v>
      </c>
      <c r="FP56" s="10">
        <v>2141</v>
      </c>
      <c r="FQ56" s="10">
        <v>5626</v>
      </c>
      <c r="FR56" s="10">
        <v>491</v>
      </c>
      <c r="FS56" s="10">
        <v>3859</v>
      </c>
      <c r="FT56" s="10">
        <v>35</v>
      </c>
      <c r="FU56" s="10">
        <v>20</v>
      </c>
      <c r="FV56" s="10">
        <v>361</v>
      </c>
      <c r="FW56" s="10">
        <v>479</v>
      </c>
      <c r="FX56" s="10">
        <v>45198</v>
      </c>
      <c r="FY56" s="10">
        <v>2116</v>
      </c>
      <c r="FZ56" s="10">
        <v>2116</v>
      </c>
      <c r="GA56" s="10">
        <v>0</v>
      </c>
      <c r="GB56" s="10">
        <v>320</v>
      </c>
      <c r="GC56" s="10">
        <v>30</v>
      </c>
      <c r="GD56" s="10">
        <v>320</v>
      </c>
      <c r="GE56" s="10">
        <v>50</v>
      </c>
      <c r="GF56" s="10">
        <v>0</v>
      </c>
      <c r="GG56" s="10">
        <v>0</v>
      </c>
      <c r="GH56" s="10">
        <v>0</v>
      </c>
      <c r="GI56" s="14">
        <v>0</v>
      </c>
      <c r="GJ56" s="14">
        <v>130</v>
      </c>
      <c r="GK56" s="14">
        <v>40</v>
      </c>
      <c r="GL56" s="14">
        <v>190</v>
      </c>
      <c r="GM56" s="14">
        <v>190</v>
      </c>
      <c r="GN56" s="14">
        <v>0</v>
      </c>
      <c r="GO56" s="14">
        <v>0</v>
      </c>
      <c r="GP56" s="14">
        <v>0</v>
      </c>
      <c r="GQ56" s="14">
        <v>0</v>
      </c>
      <c r="GR56" s="14">
        <v>0</v>
      </c>
      <c r="GS56" s="14">
        <v>0</v>
      </c>
      <c r="GT56" s="14">
        <v>0</v>
      </c>
      <c r="GU56" s="14">
        <v>0</v>
      </c>
      <c r="GV56" s="14">
        <v>90</v>
      </c>
      <c r="GW56" s="14">
        <v>30</v>
      </c>
      <c r="GX56" s="14">
        <v>1</v>
      </c>
      <c r="GY56" s="14">
        <v>0</v>
      </c>
      <c r="GZ56" s="14">
        <v>0</v>
      </c>
      <c r="HA56" s="14">
        <v>40</v>
      </c>
      <c r="HB56" s="11">
        <v>0</v>
      </c>
      <c r="HC56" s="11">
        <v>2</v>
      </c>
      <c r="HD56" s="15">
        <v>1</v>
      </c>
      <c r="HE56" s="15">
        <v>1</v>
      </c>
      <c r="HF56" s="16">
        <v>40266.508877314816</v>
      </c>
    </row>
    <row r="57" spans="1:214" x14ac:dyDescent="0.2">
      <c r="A57" s="10" t="s">
        <v>1228</v>
      </c>
      <c r="B57" s="10">
        <v>170</v>
      </c>
      <c r="C57" s="10" t="s">
        <v>789</v>
      </c>
      <c r="D57" s="10" t="str">
        <f>VLOOKUP(Tabulka_Dotaz_z_MySQLDivadla_1[[#This Row],[Kraj]],Tabulka_Dotaz_z_SQL3[],3,TRUE)</f>
        <v>Jihočeský kraj</v>
      </c>
      <c r="E57" s="10" t="str">
        <f>VLOOKUP(Tabulka_Dotaz_z_MySQLDivadla_1[[#This Row],[StatID]],Tabulka_Dotaz_z_SqlDivadla[#All],7,FALSE)</f>
        <v>22</v>
      </c>
      <c r="F57" s="10" t="str">
        <f>VLOOKUP(Tabulka_Dotaz_z_MySQLDivadla_1[[#This Row],[kodZriz]],Tabulka_Dotaz_z_SQL[],8,TRUE)</f>
        <v>stati</v>
      </c>
      <c r="G57" s="10">
        <v>4</v>
      </c>
      <c r="H57" s="10">
        <v>0</v>
      </c>
      <c r="I57" s="10" t="s">
        <v>267</v>
      </c>
      <c r="J57" s="10">
        <v>253</v>
      </c>
      <c r="K57" s="10" t="s">
        <v>268</v>
      </c>
      <c r="L57" s="10">
        <v>535</v>
      </c>
      <c r="M57" s="10" t="s">
        <v>191</v>
      </c>
      <c r="N57" s="10">
        <v>100</v>
      </c>
      <c r="O57" s="10" t="s">
        <v>269</v>
      </c>
      <c r="P57" s="10">
        <v>644</v>
      </c>
      <c r="Q57" s="10">
        <v>4</v>
      </c>
      <c r="R57" s="10">
        <v>1</v>
      </c>
      <c r="S57" s="10">
        <v>1</v>
      </c>
      <c r="T57" s="10">
        <v>0</v>
      </c>
      <c r="U57" s="10">
        <v>0</v>
      </c>
      <c r="V57" s="10">
        <v>1</v>
      </c>
      <c r="W57" s="10">
        <v>0</v>
      </c>
      <c r="X57" s="10">
        <v>1</v>
      </c>
      <c r="Y57" s="10">
        <v>0</v>
      </c>
      <c r="Z57" s="10">
        <v>0</v>
      </c>
      <c r="AA57" s="10" t="str">
        <f>IF(Tabulka_Dotaz_z_MySQLDivadla_1[[#This Row],[f0115_1]]=1,"ANO","NE")</f>
        <v>NE</v>
      </c>
      <c r="AB57" s="10">
        <v>64195</v>
      </c>
      <c r="AC57" s="10">
        <v>0</v>
      </c>
      <c r="AD57" s="10">
        <v>62041</v>
      </c>
      <c r="AE57" s="10">
        <v>1700</v>
      </c>
      <c r="AF57" s="10">
        <v>59926</v>
      </c>
      <c r="AG57" s="10">
        <v>57772</v>
      </c>
      <c r="AH57" s="10">
        <v>1700</v>
      </c>
      <c r="AI57" s="10">
        <v>759</v>
      </c>
      <c r="AJ57" s="10">
        <v>0</v>
      </c>
      <c r="AK57" s="10">
        <v>588</v>
      </c>
      <c r="AL57" s="10">
        <v>23536</v>
      </c>
      <c r="AM57" s="10">
        <v>439</v>
      </c>
      <c r="AN57" s="10">
        <v>21436</v>
      </c>
      <c r="AO57" s="10">
        <v>300</v>
      </c>
      <c r="AP57" s="10">
        <v>19455</v>
      </c>
      <c r="AQ57" s="10">
        <v>17355</v>
      </c>
      <c r="AR57" s="10">
        <v>300</v>
      </c>
      <c r="AS57" s="10">
        <v>1064</v>
      </c>
      <c r="AT57" s="10">
        <v>532</v>
      </c>
      <c r="AU57" s="10">
        <v>971</v>
      </c>
      <c r="AV57" s="10">
        <v>23324</v>
      </c>
      <c r="AW57" s="10">
        <v>0</v>
      </c>
      <c r="AX57" s="10">
        <v>20554</v>
      </c>
      <c r="AY57" s="10">
        <v>0</v>
      </c>
      <c r="AZ57" s="10">
        <v>19424</v>
      </c>
      <c r="BA57" s="10">
        <v>16654</v>
      </c>
      <c r="BB57" s="10">
        <v>0</v>
      </c>
      <c r="BC57" s="10">
        <v>0</v>
      </c>
      <c r="BD57" s="10">
        <v>0</v>
      </c>
      <c r="BE57" s="10">
        <v>0</v>
      </c>
      <c r="BF57" s="10">
        <v>1518</v>
      </c>
      <c r="BG57" s="10">
        <v>0</v>
      </c>
      <c r="BH57" s="10">
        <v>1518</v>
      </c>
      <c r="BI57" s="10">
        <v>0</v>
      </c>
      <c r="BJ57" s="10">
        <v>1496</v>
      </c>
      <c r="BK57" s="10">
        <v>1496</v>
      </c>
      <c r="BL57" s="10">
        <v>0</v>
      </c>
      <c r="BM57" s="10">
        <v>0</v>
      </c>
      <c r="BN57" s="10">
        <v>0</v>
      </c>
      <c r="BO57" s="10">
        <v>0</v>
      </c>
      <c r="BP57" s="10">
        <v>14240</v>
      </c>
      <c r="BQ57" s="10">
        <v>0</v>
      </c>
      <c r="BR57" s="10">
        <v>13340</v>
      </c>
      <c r="BS57" s="10">
        <v>500</v>
      </c>
      <c r="BT57" s="10">
        <v>10689</v>
      </c>
      <c r="BU57" s="10">
        <v>9789</v>
      </c>
      <c r="BV57" s="10">
        <v>500</v>
      </c>
      <c r="BW57" s="10">
        <v>532</v>
      </c>
      <c r="BX57" s="10">
        <v>0</v>
      </c>
      <c r="BY57" s="10">
        <v>532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38318</v>
      </c>
      <c r="CK57" s="10">
        <v>0</v>
      </c>
      <c r="CL57" s="10">
        <v>23148</v>
      </c>
      <c r="CM57" s="10">
        <v>2000</v>
      </c>
      <c r="CN57" s="10">
        <v>36143</v>
      </c>
      <c r="CO57" s="10">
        <v>20973</v>
      </c>
      <c r="CP57" s="10">
        <v>2000</v>
      </c>
      <c r="CQ57" s="10">
        <v>260</v>
      </c>
      <c r="CR57" s="10">
        <v>0</v>
      </c>
      <c r="CS57" s="10">
        <v>260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0">
        <v>0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1793</v>
      </c>
      <c r="DO57" s="10">
        <v>0</v>
      </c>
      <c r="DP57" s="10">
        <v>0</v>
      </c>
      <c r="DQ57" s="10">
        <v>2400</v>
      </c>
      <c r="DR57" s="10">
        <v>1793</v>
      </c>
      <c r="DS57" s="10">
        <v>0</v>
      </c>
      <c r="DT57" s="10">
        <v>2400</v>
      </c>
      <c r="DU57" s="10">
        <v>2068</v>
      </c>
      <c r="DV57" s="10">
        <v>0</v>
      </c>
      <c r="DW57" s="10">
        <v>1437</v>
      </c>
      <c r="DX57" s="10">
        <v>166924</v>
      </c>
      <c r="DY57" s="10">
        <v>439</v>
      </c>
      <c r="DZ57" s="10">
        <v>142037</v>
      </c>
      <c r="EA57" s="10">
        <v>6900</v>
      </c>
      <c r="EB57" s="10">
        <v>148926</v>
      </c>
      <c r="EC57" s="10">
        <v>124039</v>
      </c>
      <c r="ED57" s="10">
        <v>6900</v>
      </c>
      <c r="EE57" s="10">
        <v>4683</v>
      </c>
      <c r="EF57" s="10">
        <v>532</v>
      </c>
      <c r="EG57" s="10">
        <v>3788</v>
      </c>
      <c r="EH57" s="10">
        <v>38824</v>
      </c>
      <c r="EI57" s="10">
        <v>0</v>
      </c>
      <c r="EJ57" s="10">
        <v>23654</v>
      </c>
      <c r="EK57" s="10">
        <v>2000</v>
      </c>
      <c r="EL57" s="10">
        <v>36554</v>
      </c>
      <c r="EM57" s="10">
        <v>21384</v>
      </c>
      <c r="EN57" s="10">
        <v>2000</v>
      </c>
      <c r="EO57" s="10">
        <v>260</v>
      </c>
      <c r="EP57" s="10">
        <v>0</v>
      </c>
      <c r="EQ57" s="10">
        <v>260</v>
      </c>
      <c r="ER57" s="10">
        <v>38700</v>
      </c>
      <c r="ES57" s="10">
        <v>35441</v>
      </c>
      <c r="ET57" s="10">
        <v>2295</v>
      </c>
      <c r="EU57" s="10">
        <v>247</v>
      </c>
      <c r="EV57" s="10">
        <v>6270</v>
      </c>
      <c r="EW57" s="10">
        <v>7311</v>
      </c>
      <c r="EX57" s="10">
        <v>74496</v>
      </c>
      <c r="EY57" s="10">
        <v>135</v>
      </c>
      <c r="EZ57" s="10">
        <v>0</v>
      </c>
      <c r="FA57" s="10">
        <v>0</v>
      </c>
      <c r="FB57" s="10">
        <v>1201</v>
      </c>
      <c r="FC57" s="10">
        <v>5856</v>
      </c>
      <c r="FD57" s="10">
        <v>133969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27827</v>
      </c>
      <c r="FM57" s="10">
        <v>3780</v>
      </c>
      <c r="FN57" s="10">
        <v>78712</v>
      </c>
      <c r="FO57" s="10">
        <v>56520</v>
      </c>
      <c r="FP57" s="10">
        <v>2026</v>
      </c>
      <c r="FQ57" s="10">
        <v>18678</v>
      </c>
      <c r="FR57" s="10">
        <v>1488</v>
      </c>
      <c r="FS57" s="10">
        <v>18639</v>
      </c>
      <c r="FT57" s="10">
        <v>27</v>
      </c>
      <c r="FU57" s="10">
        <v>298</v>
      </c>
      <c r="FV57" s="10">
        <v>4547</v>
      </c>
      <c r="FW57" s="10">
        <v>5284</v>
      </c>
      <c r="FX57" s="10">
        <v>135334</v>
      </c>
      <c r="FY57" s="10">
        <v>0</v>
      </c>
      <c r="FZ57" s="10">
        <v>0</v>
      </c>
      <c r="GA57" s="10">
        <v>0</v>
      </c>
      <c r="GB57" s="10">
        <v>1300</v>
      </c>
      <c r="GC57" s="10">
        <v>60</v>
      </c>
      <c r="GD57" s="10">
        <v>690</v>
      </c>
      <c r="GE57" s="10">
        <v>70</v>
      </c>
      <c r="GF57" s="10">
        <v>1300</v>
      </c>
      <c r="GG57" s="10">
        <v>70</v>
      </c>
      <c r="GH57" s="10">
        <v>790</v>
      </c>
      <c r="GI57" s="14">
        <v>70</v>
      </c>
      <c r="GJ57" s="14">
        <v>0</v>
      </c>
      <c r="GK57" s="14">
        <v>0</v>
      </c>
      <c r="GL57" s="14">
        <v>650</v>
      </c>
      <c r="GM57" s="14">
        <v>170</v>
      </c>
      <c r="GN57" s="14">
        <v>0</v>
      </c>
      <c r="GO57" s="14">
        <v>0</v>
      </c>
      <c r="GP57" s="14">
        <v>250</v>
      </c>
      <c r="GQ57" s="14">
        <v>60</v>
      </c>
      <c r="GR57" s="14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70</v>
      </c>
      <c r="GZ57" s="14">
        <v>0</v>
      </c>
      <c r="HA57" s="14">
        <v>20</v>
      </c>
      <c r="HB57" s="11">
        <v>1</v>
      </c>
      <c r="HC57" s="11">
        <v>0</v>
      </c>
      <c r="HD57" s="15">
        <v>1</v>
      </c>
      <c r="HE57" s="15">
        <v>1</v>
      </c>
      <c r="HF57" s="16">
        <v>40301.48746527778</v>
      </c>
    </row>
    <row r="58" spans="1:214" x14ac:dyDescent="0.2">
      <c r="A58" s="10" t="s">
        <v>1109</v>
      </c>
      <c r="B58" s="10">
        <v>47</v>
      </c>
      <c r="C58" s="10" t="s">
        <v>789</v>
      </c>
      <c r="D58" s="10" t="str">
        <f>VLOOKUP(Tabulka_Dotaz_z_MySQLDivadla_1[[#This Row],[Kraj]],Tabulka_Dotaz_z_SQL3[],3,TRUE)</f>
        <v>Jihočeský kraj</v>
      </c>
      <c r="E58" s="10" t="str">
        <f>VLOOKUP(Tabulka_Dotaz_z_MySQLDivadla_1[[#This Row],[StatID]],Tabulka_Dotaz_z_SqlDivadla[#All],7,FALSE)</f>
        <v>70</v>
      </c>
      <c r="F58" s="10" t="str">
        <f>VLOOKUP(Tabulka_Dotaz_z_MySQLDivadla_1[[#This Row],[kodZriz]],Tabulka_Dotaz_z_SQL[],8,TRUE)</f>
        <v>crkve</v>
      </c>
      <c r="G58" s="10">
        <v>0</v>
      </c>
      <c r="H58" s="10">
        <v>0</v>
      </c>
      <c r="I58" s="10" t="s">
        <v>163</v>
      </c>
      <c r="J58" s="10">
        <v>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Y58" s="10">
        <v>0</v>
      </c>
      <c r="Z58" s="10">
        <v>0</v>
      </c>
      <c r="AA58" s="10" t="str">
        <f>IF(Tabulka_Dotaz_z_MySQLDivadla_1[[#This Row],[f0115_1]]=1,"ANO","NE")</f>
        <v>NE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10">
        <v>0</v>
      </c>
      <c r="EP58" s="10">
        <v>0</v>
      </c>
      <c r="EQ58" s="10">
        <v>0</v>
      </c>
      <c r="ER58" s="10">
        <v>1992</v>
      </c>
      <c r="ES58" s="10">
        <v>0</v>
      </c>
      <c r="ET58" s="10">
        <v>1992</v>
      </c>
      <c r="EU58" s="10">
        <v>0</v>
      </c>
      <c r="EV58" s="10">
        <v>0</v>
      </c>
      <c r="EW58" s="10">
        <v>30</v>
      </c>
      <c r="EX58" s="10">
        <v>15</v>
      </c>
      <c r="EY58" s="10">
        <v>0</v>
      </c>
      <c r="EZ58" s="10">
        <v>0</v>
      </c>
      <c r="FA58" s="10">
        <v>0</v>
      </c>
      <c r="FB58" s="10">
        <v>0</v>
      </c>
      <c r="FC58" s="10">
        <v>4</v>
      </c>
      <c r="FD58" s="10">
        <v>2041</v>
      </c>
      <c r="FE58" s="10">
        <v>0</v>
      </c>
      <c r="FF58" s="10">
        <v>0</v>
      </c>
      <c r="FG58" s="10">
        <v>0</v>
      </c>
      <c r="FH58" s="10">
        <v>0</v>
      </c>
      <c r="FI58" s="10">
        <v>0</v>
      </c>
      <c r="FJ58" s="10">
        <v>0</v>
      </c>
      <c r="FK58" s="10">
        <v>0</v>
      </c>
      <c r="FL58" s="10">
        <v>1232</v>
      </c>
      <c r="FM58" s="10">
        <v>38</v>
      </c>
      <c r="FN58" s="10">
        <v>0</v>
      </c>
      <c r="FO58" s="10">
        <v>0</v>
      </c>
      <c r="FP58" s="10">
        <v>0</v>
      </c>
      <c r="FQ58" s="10">
        <v>0</v>
      </c>
      <c r="FR58" s="10">
        <v>0</v>
      </c>
      <c r="FS58" s="10">
        <v>774</v>
      </c>
      <c r="FT58" s="10">
        <v>0</v>
      </c>
      <c r="FU58" s="10">
        <v>0</v>
      </c>
      <c r="FV58" s="10">
        <v>41</v>
      </c>
      <c r="FW58" s="10">
        <v>0</v>
      </c>
      <c r="FX58" s="10">
        <v>2047</v>
      </c>
      <c r="FY58" s="10">
        <v>0</v>
      </c>
      <c r="FZ58" s="10">
        <v>0</v>
      </c>
      <c r="GA58" s="10">
        <v>0</v>
      </c>
      <c r="GB58" s="10">
        <v>0</v>
      </c>
      <c r="GC58" s="10">
        <v>0</v>
      </c>
      <c r="GD58" s="10">
        <v>0</v>
      </c>
      <c r="GE58" s="10">
        <v>0</v>
      </c>
      <c r="GF58" s="10">
        <v>0</v>
      </c>
      <c r="GG58" s="10">
        <v>0</v>
      </c>
      <c r="GH58" s="10">
        <v>0</v>
      </c>
      <c r="GI58" s="14">
        <v>0</v>
      </c>
      <c r="GJ58" s="14">
        <v>0</v>
      </c>
      <c r="GK58" s="14">
        <v>0</v>
      </c>
      <c r="GL58" s="14">
        <v>0</v>
      </c>
      <c r="GM58" s="14">
        <v>0</v>
      </c>
      <c r="GN58" s="14">
        <v>0</v>
      </c>
      <c r="GO58" s="14">
        <v>0</v>
      </c>
      <c r="GP58" s="14">
        <v>0</v>
      </c>
      <c r="GQ58" s="14">
        <v>0</v>
      </c>
      <c r="GR58" s="14">
        <v>0</v>
      </c>
      <c r="GS58" s="14">
        <v>0</v>
      </c>
      <c r="GT58" s="14">
        <v>0</v>
      </c>
      <c r="GU58" s="14">
        <v>0</v>
      </c>
      <c r="GV58" s="14">
        <v>0</v>
      </c>
      <c r="GW58" s="14">
        <v>0</v>
      </c>
      <c r="GX58" s="14">
        <v>1</v>
      </c>
      <c r="GY58" s="14">
        <v>0</v>
      </c>
      <c r="GZ58" s="14">
        <v>1</v>
      </c>
      <c r="HA58" s="14">
        <v>0</v>
      </c>
      <c r="HB58" s="11">
        <v>1</v>
      </c>
      <c r="HC58" s="11">
        <v>0</v>
      </c>
      <c r="HD58" s="15">
        <v>0</v>
      </c>
      <c r="HE58" s="15">
        <v>0</v>
      </c>
      <c r="HF58" s="16">
        <v>40400.65730324074</v>
      </c>
    </row>
    <row r="59" spans="1:214" x14ac:dyDescent="0.2">
      <c r="A59" s="10" t="s">
        <v>1241</v>
      </c>
      <c r="B59" s="10">
        <v>183</v>
      </c>
      <c r="C59" s="10" t="s">
        <v>789</v>
      </c>
      <c r="D59" s="10" t="str">
        <f>VLOOKUP(Tabulka_Dotaz_z_MySQLDivadla_1[[#This Row],[Kraj]],Tabulka_Dotaz_z_SQL3[],3,TRUE)</f>
        <v>Jihočeský kraj</v>
      </c>
      <c r="E59" s="10" t="str">
        <f>VLOOKUP(Tabulka_Dotaz_z_MySQLDivadla_1[[#This Row],[StatID]],Tabulka_Dotaz_z_SqlDivadla[#All],7,FALSE)</f>
        <v>70</v>
      </c>
      <c r="F59" s="10" t="str">
        <f>VLOOKUP(Tabulka_Dotaz_z_MySQLDivadla_1[[#This Row],[kodZriz]],Tabulka_Dotaz_z_SQL[],8,TRUE)</f>
        <v>crkve</v>
      </c>
      <c r="G59" s="10">
        <v>0</v>
      </c>
      <c r="H59" s="10">
        <v>0</v>
      </c>
      <c r="I59" s="10" t="s">
        <v>163</v>
      </c>
      <c r="J59" s="10">
        <v>0</v>
      </c>
      <c r="K59" s="10" t="s">
        <v>163</v>
      </c>
      <c r="L59" s="10">
        <v>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0</v>
      </c>
      <c r="Z59" s="10">
        <v>1</v>
      </c>
      <c r="AA59" s="10" t="str">
        <f>IF(Tabulka_Dotaz_z_MySQLDivadla_1[[#This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17367</v>
      </c>
      <c r="CK59" s="10">
        <v>0</v>
      </c>
      <c r="CL59" s="10">
        <v>0</v>
      </c>
      <c r="CM59" s="10">
        <v>150</v>
      </c>
      <c r="CN59" s="10">
        <v>15630</v>
      </c>
      <c r="CO59" s="10">
        <v>0</v>
      </c>
      <c r="CP59" s="10">
        <v>150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10">
        <v>0</v>
      </c>
      <c r="CX59" s="10">
        <v>0</v>
      </c>
      <c r="CY59" s="10">
        <v>0</v>
      </c>
      <c r="CZ59" s="10">
        <v>0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10">
        <v>0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10">
        <v>0</v>
      </c>
      <c r="DW59" s="10">
        <v>0</v>
      </c>
      <c r="DX59" s="10">
        <v>17367</v>
      </c>
      <c r="DY59" s="10">
        <v>0</v>
      </c>
      <c r="DZ59" s="10">
        <v>0</v>
      </c>
      <c r="EA59" s="10">
        <v>150</v>
      </c>
      <c r="EB59" s="10">
        <v>15630</v>
      </c>
      <c r="EC59" s="10">
        <v>0</v>
      </c>
      <c r="ED59" s="10">
        <v>150</v>
      </c>
      <c r="EE59" s="10">
        <v>0</v>
      </c>
      <c r="EF59" s="10">
        <v>0</v>
      </c>
      <c r="EG59" s="10">
        <v>0</v>
      </c>
      <c r="EH59" s="10">
        <v>17367</v>
      </c>
      <c r="EI59" s="10">
        <v>0</v>
      </c>
      <c r="EJ59" s="10">
        <v>0</v>
      </c>
      <c r="EK59" s="10">
        <v>150</v>
      </c>
      <c r="EL59" s="10">
        <v>15630</v>
      </c>
      <c r="EM59" s="10">
        <v>0</v>
      </c>
      <c r="EN59" s="10">
        <v>150</v>
      </c>
      <c r="EO59" s="10">
        <v>0</v>
      </c>
      <c r="EP59" s="10">
        <v>0</v>
      </c>
      <c r="EQ59" s="10">
        <v>0</v>
      </c>
      <c r="ER59" s="10">
        <v>14</v>
      </c>
      <c r="ES59" s="10">
        <v>0</v>
      </c>
      <c r="ET59" s="10">
        <v>12</v>
      </c>
      <c r="EU59" s="10">
        <v>0</v>
      </c>
      <c r="EV59" s="10">
        <v>0</v>
      </c>
      <c r="EW59" s="10">
        <v>0</v>
      </c>
      <c r="EX59" s="10">
        <v>10</v>
      </c>
      <c r="EY59" s="10">
        <v>0</v>
      </c>
      <c r="EZ59" s="10">
        <v>0</v>
      </c>
      <c r="FA59" s="10">
        <v>0</v>
      </c>
      <c r="FB59" s="10">
        <v>0</v>
      </c>
      <c r="FC59" s="10">
        <v>5</v>
      </c>
      <c r="FD59" s="10">
        <v>29</v>
      </c>
      <c r="FE59" s="10">
        <v>0</v>
      </c>
      <c r="FF59" s="10">
        <v>0</v>
      </c>
      <c r="FG59" s="10">
        <v>0</v>
      </c>
      <c r="FH59" s="10">
        <v>0</v>
      </c>
      <c r="FI59" s="10">
        <v>0</v>
      </c>
      <c r="FJ59" s="10">
        <v>0</v>
      </c>
      <c r="FK59" s="10">
        <v>0</v>
      </c>
      <c r="FL59" s="10">
        <v>5</v>
      </c>
      <c r="FM59" s="10">
        <v>0</v>
      </c>
      <c r="FN59" s="10">
        <v>10</v>
      </c>
      <c r="FO59" s="10">
        <v>0</v>
      </c>
      <c r="FP59" s="10">
        <v>10</v>
      </c>
      <c r="FQ59" s="10">
        <v>0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14</v>
      </c>
      <c r="FX59" s="10">
        <v>29</v>
      </c>
      <c r="FY59" s="10">
        <v>0</v>
      </c>
      <c r="FZ59" s="10">
        <v>0</v>
      </c>
      <c r="GA59" s="10">
        <v>0</v>
      </c>
      <c r="GB59" s="10">
        <v>80</v>
      </c>
      <c r="GC59" s="10">
        <v>20</v>
      </c>
      <c r="GD59" s="10">
        <v>0</v>
      </c>
      <c r="GE59" s="10">
        <v>0</v>
      </c>
      <c r="GF59" s="10">
        <v>0</v>
      </c>
      <c r="GG59" s="10">
        <v>0</v>
      </c>
      <c r="GH59" s="10">
        <v>0</v>
      </c>
      <c r="GI59" s="14">
        <v>0</v>
      </c>
      <c r="GJ59" s="14">
        <v>0</v>
      </c>
      <c r="GK59" s="14">
        <v>0</v>
      </c>
      <c r="GL59" s="14">
        <v>0</v>
      </c>
      <c r="GM59" s="14">
        <v>0</v>
      </c>
      <c r="GN59" s="14">
        <v>0</v>
      </c>
      <c r="GO59" s="14">
        <v>0</v>
      </c>
      <c r="GP59" s="14">
        <v>80</v>
      </c>
      <c r="GQ59" s="14">
        <v>20</v>
      </c>
      <c r="GR59" s="14">
        <v>0</v>
      </c>
      <c r="GS59" s="14">
        <v>0</v>
      </c>
      <c r="GT59" s="14">
        <v>0</v>
      </c>
      <c r="GU59" s="14">
        <v>0</v>
      </c>
      <c r="GV59" s="14">
        <v>0</v>
      </c>
      <c r="GW59" s="14">
        <v>0</v>
      </c>
      <c r="GX59" s="14">
        <v>1</v>
      </c>
      <c r="GY59" s="14">
        <v>0</v>
      </c>
      <c r="GZ59" s="14">
        <v>1</v>
      </c>
      <c r="HA59" s="14">
        <v>0</v>
      </c>
      <c r="HB59" s="11">
        <v>1</v>
      </c>
      <c r="HC59" s="11">
        <v>0</v>
      </c>
      <c r="HD59" s="15">
        <v>1</v>
      </c>
      <c r="HE59" s="15">
        <v>1</v>
      </c>
      <c r="HF59" s="16">
        <v>40301.598113425927</v>
      </c>
    </row>
    <row r="60" spans="1:214" x14ac:dyDescent="0.2">
      <c r="A60" s="10" t="s">
        <v>1212</v>
      </c>
      <c r="B60" s="10">
        <v>154</v>
      </c>
      <c r="C60" s="10" t="s">
        <v>789</v>
      </c>
      <c r="D60" s="10" t="str">
        <f>VLOOKUP(Tabulka_Dotaz_z_MySQLDivadla_1[[#This Row],[Kraj]],Tabulka_Dotaz_z_SQL3[],3,TRUE)</f>
        <v>Jihočeský kraj</v>
      </c>
      <c r="E60" s="10" t="str">
        <f>VLOOKUP(Tabulka_Dotaz_z_MySQLDivadla_1[[#This Row],[StatID]],Tabulka_Dotaz_z_SqlDivadla[#All],7,FALSE)</f>
        <v>60</v>
      </c>
      <c r="F60" s="10" t="str">
        <f>VLOOKUP(Tabulka_Dotaz_z_MySQLDivadla_1[[#This Row],[kodZriz]],Tabulka_Dotaz_z_SQL[],8,TRUE)</f>
        <v>podnk</v>
      </c>
      <c r="G60" s="10">
        <v>0</v>
      </c>
      <c r="H60" s="10">
        <v>0</v>
      </c>
      <c r="I60" s="10" t="s">
        <v>163</v>
      </c>
      <c r="J60" s="10">
        <v>0</v>
      </c>
      <c r="K60" s="10" t="s">
        <v>163</v>
      </c>
      <c r="L60" s="10">
        <v>0</v>
      </c>
      <c r="M60" s="10" t="s">
        <v>163</v>
      </c>
      <c r="N60" s="10">
        <v>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0" t="str">
        <f>IF(Tabulka_Dotaz_z_MySQLDivadla_1[[#This Row],[f0115_1]]=1,"ANO","NE")</f>
        <v>ANO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10">
        <v>0</v>
      </c>
      <c r="CX60" s="10">
        <v>0</v>
      </c>
      <c r="CY60" s="10">
        <v>0</v>
      </c>
      <c r="CZ60" s="10">
        <v>0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0</v>
      </c>
      <c r="GA60" s="10">
        <v>0</v>
      </c>
      <c r="GB60" s="10">
        <v>180</v>
      </c>
      <c r="GC60" s="10">
        <v>1</v>
      </c>
      <c r="GD60" s="10">
        <v>180</v>
      </c>
      <c r="GE60" s="10">
        <v>1</v>
      </c>
      <c r="GF60" s="10">
        <v>0</v>
      </c>
      <c r="GG60" s="10">
        <v>0</v>
      </c>
      <c r="GH60" s="10">
        <v>0</v>
      </c>
      <c r="GI60" s="14">
        <v>0</v>
      </c>
      <c r="GJ60" s="14">
        <v>0</v>
      </c>
      <c r="GK60" s="14">
        <v>0</v>
      </c>
      <c r="GL60" s="14">
        <v>0</v>
      </c>
      <c r="GM60" s="14">
        <v>0</v>
      </c>
      <c r="GN60" s="14">
        <v>0</v>
      </c>
      <c r="GO60" s="14">
        <v>0</v>
      </c>
      <c r="GP60" s="14">
        <v>120</v>
      </c>
      <c r="GQ60" s="14">
        <v>1</v>
      </c>
      <c r="GR60" s="14">
        <v>0</v>
      </c>
      <c r="GS60" s="14">
        <v>0</v>
      </c>
      <c r="GT60" s="14">
        <v>0</v>
      </c>
      <c r="GU60" s="14">
        <v>0</v>
      </c>
      <c r="GV60" s="14">
        <v>0</v>
      </c>
      <c r="GW60" s="14">
        <v>0</v>
      </c>
      <c r="GX60" s="14">
        <v>1</v>
      </c>
      <c r="GY60" s="14">
        <v>0</v>
      </c>
      <c r="GZ60" s="14">
        <v>1</v>
      </c>
      <c r="HA60" s="14">
        <v>0</v>
      </c>
      <c r="HB60" s="11">
        <v>1</v>
      </c>
      <c r="HC60" s="11">
        <v>0</v>
      </c>
      <c r="HD60" s="15">
        <v>0</v>
      </c>
      <c r="HE60" s="15">
        <v>1</v>
      </c>
      <c r="HF60" s="16">
        <v>40276.577719907407</v>
      </c>
    </row>
    <row r="61" spans="1:214" x14ac:dyDescent="0.2">
      <c r="A61" s="10" t="s">
        <v>1107</v>
      </c>
      <c r="B61" s="10">
        <v>45</v>
      </c>
      <c r="C61" s="10" t="s">
        <v>812</v>
      </c>
      <c r="D61" s="10" t="str">
        <f>VLOOKUP(Tabulka_Dotaz_z_MySQLDivadla_1[[#This Row],[Kraj]],Tabulka_Dotaz_z_SQL3[],3,TRUE)</f>
        <v>Plzeňský kraj</v>
      </c>
      <c r="E61" s="10" t="str">
        <f>VLOOKUP(Tabulka_Dotaz_z_MySQLDivadla_1[[#This Row],[StatID]],Tabulka_Dotaz_z_SqlDivadla[#All],7,FALSE)</f>
        <v>22</v>
      </c>
      <c r="F61" s="10" t="str">
        <f>VLOOKUP(Tabulka_Dotaz_z_MySQLDivadla_1[[#This Row],[kodZriz]],Tabulka_Dotaz_z_SQL[],8,TRUE)</f>
        <v>stati</v>
      </c>
      <c r="G61" s="10">
        <v>3</v>
      </c>
      <c r="H61" s="10">
        <v>0</v>
      </c>
      <c r="I61" s="10" t="s">
        <v>192</v>
      </c>
      <c r="J61" s="10">
        <v>444</v>
      </c>
      <c r="K61" s="10" t="s">
        <v>193</v>
      </c>
      <c r="L61" s="10">
        <v>440</v>
      </c>
      <c r="M61" s="10" t="s">
        <v>194</v>
      </c>
      <c r="N61" s="10">
        <v>50</v>
      </c>
      <c r="O61" s="10" t="s">
        <v>163</v>
      </c>
      <c r="P61" s="10">
        <v>0</v>
      </c>
      <c r="Q61" s="10">
        <v>4</v>
      </c>
      <c r="R61" s="10">
        <v>1</v>
      </c>
      <c r="S61" s="10">
        <v>1</v>
      </c>
      <c r="T61" s="10">
        <v>1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 t="str">
        <f>IF(Tabulka_Dotaz_z_MySQLDivadla_1[[#This Row],[f0115_1]]=1,"ANO","NE")</f>
        <v>NE</v>
      </c>
      <c r="AB61" s="10">
        <v>62591</v>
      </c>
      <c r="AC61" s="10">
        <v>0</v>
      </c>
      <c r="AD61" s="10">
        <v>62110</v>
      </c>
      <c r="AE61" s="10">
        <v>0</v>
      </c>
      <c r="AF61" s="10">
        <v>53265</v>
      </c>
      <c r="AG61" s="10">
        <v>52784</v>
      </c>
      <c r="AH61" s="10">
        <v>0</v>
      </c>
      <c r="AI61" s="10">
        <v>100</v>
      </c>
      <c r="AJ61" s="10">
        <v>0</v>
      </c>
      <c r="AK61" s="10">
        <v>95</v>
      </c>
      <c r="AL61" s="10">
        <v>44546</v>
      </c>
      <c r="AM61" s="10">
        <v>0</v>
      </c>
      <c r="AN61" s="10">
        <v>41150</v>
      </c>
      <c r="AO61" s="10">
        <v>3408</v>
      </c>
      <c r="AP61" s="10">
        <v>33522</v>
      </c>
      <c r="AQ61" s="10">
        <v>30126</v>
      </c>
      <c r="AR61" s="10">
        <v>3408</v>
      </c>
      <c r="AS61" s="10">
        <v>0</v>
      </c>
      <c r="AT61" s="10">
        <v>0</v>
      </c>
      <c r="AU61" s="10">
        <v>0</v>
      </c>
      <c r="AV61" s="10">
        <v>62400</v>
      </c>
      <c r="AW61" s="10">
        <v>0</v>
      </c>
      <c r="AX61" s="10">
        <v>62000</v>
      </c>
      <c r="AY61" s="10">
        <v>0</v>
      </c>
      <c r="AZ61" s="10">
        <v>55241</v>
      </c>
      <c r="BA61" s="10">
        <v>54841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30800</v>
      </c>
      <c r="BQ61" s="10">
        <v>0</v>
      </c>
      <c r="BR61" s="10">
        <v>28400</v>
      </c>
      <c r="BS61" s="10">
        <v>0</v>
      </c>
      <c r="BT61" s="10">
        <v>24734</v>
      </c>
      <c r="BU61" s="10">
        <v>22334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0</v>
      </c>
      <c r="CY61" s="10">
        <v>0</v>
      </c>
      <c r="CZ61" s="10">
        <v>0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1141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1600</v>
      </c>
      <c r="DV61" s="10">
        <v>1200</v>
      </c>
      <c r="DW61" s="10">
        <v>1584</v>
      </c>
      <c r="DX61" s="10">
        <v>200337</v>
      </c>
      <c r="DY61" s="10">
        <v>1141</v>
      </c>
      <c r="DZ61" s="10">
        <v>193660</v>
      </c>
      <c r="EA61" s="10">
        <v>3408</v>
      </c>
      <c r="EB61" s="10">
        <v>166762</v>
      </c>
      <c r="EC61" s="10">
        <v>160085</v>
      </c>
      <c r="ED61" s="10">
        <v>3408</v>
      </c>
      <c r="EE61" s="10">
        <v>1700</v>
      </c>
      <c r="EF61" s="10">
        <v>1200</v>
      </c>
      <c r="EG61" s="10">
        <v>1679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27125</v>
      </c>
      <c r="ES61" s="10">
        <v>23482</v>
      </c>
      <c r="ET61" s="10">
        <v>1343</v>
      </c>
      <c r="EU61" s="10">
        <v>1700</v>
      </c>
      <c r="EV61" s="10">
        <v>6740</v>
      </c>
      <c r="EW61" s="10">
        <v>6000</v>
      </c>
      <c r="EX61" s="10">
        <v>142738</v>
      </c>
      <c r="EY61" s="10">
        <v>0</v>
      </c>
      <c r="EZ61" s="10">
        <v>0</v>
      </c>
      <c r="FA61" s="10">
        <v>0</v>
      </c>
      <c r="FB61" s="10">
        <v>0</v>
      </c>
      <c r="FC61" s="10">
        <v>6216</v>
      </c>
      <c r="FD61" s="10">
        <v>188819</v>
      </c>
      <c r="FE61" s="10">
        <v>0</v>
      </c>
      <c r="FF61" s="10">
        <v>0</v>
      </c>
      <c r="FG61" s="10">
        <v>325</v>
      </c>
      <c r="FH61" s="10">
        <v>0</v>
      </c>
      <c r="FI61" s="10">
        <v>0</v>
      </c>
      <c r="FJ61" s="10">
        <v>0</v>
      </c>
      <c r="FK61" s="10">
        <v>325</v>
      </c>
      <c r="FL61" s="10">
        <v>34640</v>
      </c>
      <c r="FM61" s="10">
        <v>302</v>
      </c>
      <c r="FN61" s="10">
        <v>125024</v>
      </c>
      <c r="FO61" s="10">
        <v>88385</v>
      </c>
      <c r="FP61" s="10">
        <v>3860</v>
      </c>
      <c r="FQ61" s="10">
        <v>29416</v>
      </c>
      <c r="FR61" s="10">
        <v>3363</v>
      </c>
      <c r="FS61" s="10">
        <v>16328</v>
      </c>
      <c r="FT61" s="10">
        <v>19</v>
      </c>
      <c r="FU61" s="10">
        <v>144</v>
      </c>
      <c r="FV61" s="10">
        <v>7265</v>
      </c>
      <c r="FW61" s="10">
        <v>3191</v>
      </c>
      <c r="FX61" s="10">
        <v>186611</v>
      </c>
      <c r="FY61" s="10">
        <v>16704</v>
      </c>
      <c r="FZ61" s="10">
        <v>16704</v>
      </c>
      <c r="GA61" s="10">
        <v>0</v>
      </c>
      <c r="GB61" s="10">
        <v>260</v>
      </c>
      <c r="GC61" s="10">
        <v>80</v>
      </c>
      <c r="GD61" s="10">
        <v>200</v>
      </c>
      <c r="GE61" s="10">
        <v>80</v>
      </c>
      <c r="GF61" s="10">
        <v>260</v>
      </c>
      <c r="GG61" s="10">
        <v>80</v>
      </c>
      <c r="GH61" s="10">
        <v>220</v>
      </c>
      <c r="GI61" s="14">
        <v>80</v>
      </c>
      <c r="GJ61" s="14">
        <v>0</v>
      </c>
      <c r="GK61" s="14">
        <v>0</v>
      </c>
      <c r="GL61" s="14">
        <v>200</v>
      </c>
      <c r="GM61" s="14">
        <v>80</v>
      </c>
      <c r="GN61" s="14">
        <v>0</v>
      </c>
      <c r="GO61" s="14">
        <v>0</v>
      </c>
      <c r="GP61" s="14">
        <v>0</v>
      </c>
      <c r="GQ61" s="14">
        <v>0</v>
      </c>
      <c r="GR61" s="14">
        <v>0</v>
      </c>
      <c r="GS61" s="14">
        <v>0</v>
      </c>
      <c r="GT61" s="14">
        <v>0</v>
      </c>
      <c r="GU61" s="14">
        <v>0</v>
      </c>
      <c r="GV61" s="14">
        <v>0</v>
      </c>
      <c r="GW61" s="14">
        <v>0</v>
      </c>
      <c r="GX61" s="14">
        <v>0</v>
      </c>
      <c r="GY61" s="14">
        <v>30</v>
      </c>
      <c r="GZ61" s="14">
        <v>0</v>
      </c>
      <c r="HA61" s="14">
        <v>3</v>
      </c>
      <c r="HB61" s="11">
        <v>0</v>
      </c>
      <c r="HC61" s="11">
        <v>1</v>
      </c>
      <c r="HD61" s="15">
        <v>1</v>
      </c>
      <c r="HE61" s="15">
        <v>1</v>
      </c>
      <c r="HF61" s="16">
        <v>40212.612372685187</v>
      </c>
    </row>
    <row r="62" spans="1:214" x14ac:dyDescent="0.2">
      <c r="A62" s="10" t="s">
        <v>1133</v>
      </c>
      <c r="B62" s="10">
        <v>75</v>
      </c>
      <c r="C62" s="10" t="s">
        <v>812</v>
      </c>
      <c r="D62" s="10" t="str">
        <f>VLOOKUP(Tabulka_Dotaz_z_MySQLDivadla_1[[#This Row],[Kraj]],Tabulka_Dotaz_z_SQL3[],3,TRUE)</f>
        <v>Plzeňský kraj</v>
      </c>
      <c r="E62" s="10" t="str">
        <f>VLOOKUP(Tabulka_Dotaz_z_MySQLDivadla_1[[#This Row],[StatID]],Tabulka_Dotaz_z_SqlDivadla[#All],7,FALSE)</f>
        <v>22</v>
      </c>
      <c r="F62" s="10" t="str">
        <f>VLOOKUP(Tabulka_Dotaz_z_MySQLDivadla_1[[#This Row],[kodZriz]],Tabulka_Dotaz_z_SQL[],8,TRUE)</f>
        <v>stati</v>
      </c>
      <c r="G62" s="10">
        <v>2</v>
      </c>
      <c r="H62" s="10">
        <v>0</v>
      </c>
      <c r="I62" s="10" t="s">
        <v>214</v>
      </c>
      <c r="J62" s="10">
        <v>250</v>
      </c>
      <c r="K62" s="10" t="s">
        <v>215</v>
      </c>
      <c r="L62" s="10">
        <v>60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0</v>
      </c>
      <c r="AA62" s="10" t="str">
        <f>IF(Tabulka_Dotaz_z_MySQLDivadla_1[[#This Row],[f0115_1]]=1,"ANO","NE")</f>
        <v>NE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3170</v>
      </c>
      <c r="AJ62" s="10">
        <v>0</v>
      </c>
      <c r="AK62" s="10">
        <v>3019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54356</v>
      </c>
      <c r="CK62" s="10">
        <v>0</v>
      </c>
      <c r="CL62" s="10">
        <v>49052</v>
      </c>
      <c r="CM62" s="10">
        <v>7260</v>
      </c>
      <c r="CN62" s="10">
        <v>44803</v>
      </c>
      <c r="CO62" s="10">
        <v>39499</v>
      </c>
      <c r="CP62" s="10">
        <v>7260</v>
      </c>
      <c r="CQ62" s="10">
        <v>1150</v>
      </c>
      <c r="CR62" s="10">
        <v>0</v>
      </c>
      <c r="CS62" s="10">
        <v>968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54356</v>
      </c>
      <c r="DY62" s="10">
        <v>0</v>
      </c>
      <c r="DZ62" s="10">
        <v>49052</v>
      </c>
      <c r="EA62" s="10">
        <v>7260</v>
      </c>
      <c r="EB62" s="10">
        <v>44803</v>
      </c>
      <c r="EC62" s="10">
        <v>39499</v>
      </c>
      <c r="ED62" s="10">
        <v>7260</v>
      </c>
      <c r="EE62" s="10">
        <v>4320</v>
      </c>
      <c r="EF62" s="10">
        <v>0</v>
      </c>
      <c r="EG62" s="10">
        <v>3987</v>
      </c>
      <c r="EH62" s="10">
        <v>54356</v>
      </c>
      <c r="EI62" s="10">
        <v>0</v>
      </c>
      <c r="EJ62" s="10">
        <v>49052</v>
      </c>
      <c r="EK62" s="10">
        <v>7260</v>
      </c>
      <c r="EL62" s="10">
        <v>44803</v>
      </c>
      <c r="EM62" s="10">
        <v>39499</v>
      </c>
      <c r="EN62" s="10">
        <v>7260</v>
      </c>
      <c r="EO62" s="10">
        <v>4320</v>
      </c>
      <c r="EP62" s="10">
        <v>0</v>
      </c>
      <c r="EQ62" s="10">
        <v>3987</v>
      </c>
      <c r="ER62" s="10">
        <v>6551</v>
      </c>
      <c r="ES62" s="10">
        <v>2265</v>
      </c>
      <c r="ET62" s="10">
        <v>387</v>
      </c>
      <c r="EU62" s="10">
        <v>1832</v>
      </c>
      <c r="EV62" s="10">
        <v>0</v>
      </c>
      <c r="EW62" s="10">
        <v>1000</v>
      </c>
      <c r="EX62" s="10">
        <v>17926</v>
      </c>
      <c r="EY62" s="10">
        <v>1585</v>
      </c>
      <c r="EZ62" s="10">
        <v>0</v>
      </c>
      <c r="FA62" s="10">
        <v>0</v>
      </c>
      <c r="FB62" s="10">
        <v>0</v>
      </c>
      <c r="FC62" s="10">
        <v>459</v>
      </c>
      <c r="FD62" s="10">
        <v>27521</v>
      </c>
      <c r="FE62" s="10">
        <v>0</v>
      </c>
      <c r="FF62" s="10">
        <v>0</v>
      </c>
      <c r="FG62" s="10">
        <v>1500</v>
      </c>
      <c r="FH62" s="10">
        <v>0</v>
      </c>
      <c r="FI62" s="10">
        <v>0</v>
      </c>
      <c r="FJ62" s="10">
        <v>0</v>
      </c>
      <c r="FK62" s="10">
        <v>1500</v>
      </c>
      <c r="FL62" s="10">
        <v>7525</v>
      </c>
      <c r="FM62" s="10">
        <v>0</v>
      </c>
      <c r="FN62" s="10">
        <v>15509</v>
      </c>
      <c r="FO62" s="10">
        <v>11346</v>
      </c>
      <c r="FP62" s="10">
        <v>36</v>
      </c>
      <c r="FQ62" s="10">
        <v>3736</v>
      </c>
      <c r="FR62" s="10">
        <v>391</v>
      </c>
      <c r="FS62" s="10">
        <v>853</v>
      </c>
      <c r="FT62" s="10">
        <v>6</v>
      </c>
      <c r="FU62" s="10">
        <v>0</v>
      </c>
      <c r="FV62" s="10">
        <v>1889</v>
      </c>
      <c r="FW62" s="10">
        <v>1266</v>
      </c>
      <c r="FX62" s="10">
        <v>27048</v>
      </c>
      <c r="FY62" s="10">
        <v>9742</v>
      </c>
      <c r="FZ62" s="10">
        <v>9742</v>
      </c>
      <c r="GA62" s="10">
        <v>0</v>
      </c>
      <c r="GB62" s="10">
        <v>390</v>
      </c>
      <c r="GC62" s="10">
        <v>35</v>
      </c>
      <c r="GD62" s="10">
        <v>390</v>
      </c>
      <c r="GE62" s="10">
        <v>150</v>
      </c>
      <c r="GF62" s="10">
        <v>0</v>
      </c>
      <c r="GG62" s="10">
        <v>0</v>
      </c>
      <c r="GH62" s="10">
        <v>0</v>
      </c>
      <c r="GI62" s="14">
        <v>0</v>
      </c>
      <c r="GJ62" s="14">
        <v>0</v>
      </c>
      <c r="GK62" s="14">
        <v>0</v>
      </c>
      <c r="GL62" s="14">
        <v>0</v>
      </c>
      <c r="GM62" s="14">
        <v>0</v>
      </c>
      <c r="GN62" s="14">
        <v>0</v>
      </c>
      <c r="GO62" s="14">
        <v>0</v>
      </c>
      <c r="GP62" s="14">
        <v>95</v>
      </c>
      <c r="GQ62" s="14">
        <v>35</v>
      </c>
      <c r="GR62" s="14">
        <v>0</v>
      </c>
      <c r="GS62" s="14">
        <v>0</v>
      </c>
      <c r="GT62" s="14">
        <v>0</v>
      </c>
      <c r="GU62" s="14">
        <v>0</v>
      </c>
      <c r="GV62" s="14">
        <v>0</v>
      </c>
      <c r="GW62" s="14">
        <v>0</v>
      </c>
      <c r="GX62" s="14">
        <v>0</v>
      </c>
      <c r="GY62" s="14">
        <v>50</v>
      </c>
      <c r="GZ62" s="14">
        <v>0</v>
      </c>
      <c r="HA62" s="14">
        <v>40</v>
      </c>
      <c r="HB62" s="11">
        <v>1</v>
      </c>
      <c r="HC62" s="11">
        <v>0</v>
      </c>
      <c r="HD62" s="15">
        <v>1</v>
      </c>
      <c r="HE62" s="15">
        <v>1</v>
      </c>
      <c r="HF62" s="16">
        <v>40245.601597222223</v>
      </c>
    </row>
    <row r="63" spans="1:214" x14ac:dyDescent="0.2">
      <c r="A63" s="10" t="s">
        <v>1101</v>
      </c>
      <c r="B63" s="10">
        <v>38</v>
      </c>
      <c r="C63" s="10" t="s">
        <v>803</v>
      </c>
      <c r="D63" s="10" t="str">
        <f>VLOOKUP(Tabulka_Dotaz_z_MySQLDivadla_1[[#This Row],[Kraj]],Tabulka_Dotaz_z_SQL3[],3,TRUE)</f>
        <v>Karlovarský kraj</v>
      </c>
      <c r="E63" s="10" t="str">
        <f>VLOOKUP(Tabulka_Dotaz_z_MySQLDivadla_1[[#This Row],[StatID]],Tabulka_Dotaz_z_SqlDivadla[#All],7,FALSE)</f>
        <v>30</v>
      </c>
      <c r="F63" s="10" t="str">
        <f>VLOOKUP(Tabulka_Dotaz_z_MySQLDivadla_1[[#This Row],[kodZriz]],Tabulka_Dotaz_z_SQL[],8,TRUE)</f>
        <v>stati</v>
      </c>
      <c r="G63" s="10">
        <v>2</v>
      </c>
      <c r="H63" s="10">
        <v>0</v>
      </c>
      <c r="I63" s="10" t="s">
        <v>184</v>
      </c>
      <c r="J63" s="10">
        <v>240</v>
      </c>
      <c r="K63" s="10" t="s">
        <v>185</v>
      </c>
      <c r="L63" s="10">
        <v>60</v>
      </c>
      <c r="M63" s="10" t="s">
        <v>163</v>
      </c>
      <c r="N63" s="10">
        <v>0</v>
      </c>
      <c r="O63" s="10" t="s">
        <v>163</v>
      </c>
      <c r="P63" s="10">
        <v>0</v>
      </c>
      <c r="Q63" s="10">
        <v>1</v>
      </c>
      <c r="R63" s="10">
        <v>1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 t="str">
        <f>IF(Tabulka_Dotaz_z_MySQLDivadla_1[[#This Row],[f0115_1]]=1,"ANO","NE")</f>
        <v>NE</v>
      </c>
      <c r="AB63" s="10">
        <v>26880</v>
      </c>
      <c r="AC63" s="10">
        <v>482</v>
      </c>
      <c r="AD63" s="10">
        <v>22770</v>
      </c>
      <c r="AE63" s="10">
        <v>400</v>
      </c>
      <c r="AF63" s="10">
        <v>17702</v>
      </c>
      <c r="AG63" s="10">
        <v>14094</v>
      </c>
      <c r="AH63" s="10">
        <v>400</v>
      </c>
      <c r="AI63" s="10">
        <v>7603</v>
      </c>
      <c r="AJ63" s="10">
        <v>788</v>
      </c>
      <c r="AK63" s="10">
        <v>5649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720</v>
      </c>
      <c r="BX63" s="10">
        <v>0</v>
      </c>
      <c r="BY63" s="10">
        <v>560</v>
      </c>
      <c r="BZ63" s="10">
        <v>0</v>
      </c>
      <c r="CA63" s="10">
        <v>346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508</v>
      </c>
      <c r="CH63" s="10">
        <v>448</v>
      </c>
      <c r="CI63" s="10">
        <v>383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180</v>
      </c>
      <c r="CU63" s="10">
        <v>0</v>
      </c>
      <c r="CV63" s="10">
        <v>180</v>
      </c>
      <c r="CW63" s="10">
        <v>0</v>
      </c>
      <c r="CX63" s="10">
        <v>165</v>
      </c>
      <c r="CY63" s="10">
        <v>165</v>
      </c>
      <c r="CZ63" s="10">
        <v>0</v>
      </c>
      <c r="DA63" s="10">
        <v>60</v>
      </c>
      <c r="DB63" s="10">
        <v>0</v>
      </c>
      <c r="DC63" s="10">
        <v>59</v>
      </c>
      <c r="DD63" s="10">
        <v>240</v>
      </c>
      <c r="DE63" s="10">
        <v>0</v>
      </c>
      <c r="DF63" s="10">
        <v>240</v>
      </c>
      <c r="DG63" s="10">
        <v>0</v>
      </c>
      <c r="DH63" s="10">
        <v>192</v>
      </c>
      <c r="DI63" s="10">
        <v>192</v>
      </c>
      <c r="DJ63" s="10">
        <v>0</v>
      </c>
      <c r="DK63" s="10">
        <v>244</v>
      </c>
      <c r="DL63" s="10">
        <v>0</v>
      </c>
      <c r="DM63" s="10">
        <v>178</v>
      </c>
      <c r="DN63" s="10">
        <v>873</v>
      </c>
      <c r="DO63" s="10">
        <v>0</v>
      </c>
      <c r="DP63" s="10">
        <v>873</v>
      </c>
      <c r="DQ63" s="10">
        <v>0</v>
      </c>
      <c r="DR63" s="10">
        <v>813</v>
      </c>
      <c r="DS63" s="10">
        <v>813</v>
      </c>
      <c r="DT63" s="10">
        <v>0</v>
      </c>
      <c r="DU63" s="10">
        <v>0</v>
      </c>
      <c r="DV63" s="10">
        <v>0</v>
      </c>
      <c r="DW63" s="10">
        <v>0</v>
      </c>
      <c r="DX63" s="10">
        <v>28173</v>
      </c>
      <c r="DY63" s="10">
        <v>828</v>
      </c>
      <c r="DZ63" s="10">
        <v>24063</v>
      </c>
      <c r="EA63" s="10">
        <v>400</v>
      </c>
      <c r="EB63" s="10">
        <v>18872</v>
      </c>
      <c r="EC63" s="10">
        <v>15264</v>
      </c>
      <c r="ED63" s="10">
        <v>400</v>
      </c>
      <c r="EE63" s="10">
        <v>9135</v>
      </c>
      <c r="EF63" s="10">
        <v>1236</v>
      </c>
      <c r="EG63" s="10">
        <v>6829</v>
      </c>
      <c r="EH63" s="10">
        <v>11101</v>
      </c>
      <c r="EI63" s="10">
        <v>322</v>
      </c>
      <c r="EJ63" s="10">
        <v>9521</v>
      </c>
      <c r="EK63" s="10">
        <v>0</v>
      </c>
      <c r="EL63" s="10">
        <v>9538</v>
      </c>
      <c r="EM63" s="10">
        <v>7958</v>
      </c>
      <c r="EN63" s="10">
        <v>0</v>
      </c>
      <c r="EO63" s="10">
        <v>3380</v>
      </c>
      <c r="EP63" s="10">
        <v>428</v>
      </c>
      <c r="EQ63" s="10">
        <v>3051</v>
      </c>
      <c r="ER63" s="10">
        <v>5503</v>
      </c>
      <c r="ES63" s="10">
        <v>965</v>
      </c>
      <c r="ET63" s="10">
        <v>375</v>
      </c>
      <c r="EU63" s="10">
        <v>14</v>
      </c>
      <c r="EV63" s="10">
        <v>1060</v>
      </c>
      <c r="EW63" s="10">
        <v>650</v>
      </c>
      <c r="EX63" s="10">
        <v>26187</v>
      </c>
      <c r="EY63" s="10">
        <v>0</v>
      </c>
      <c r="EZ63" s="10">
        <v>385</v>
      </c>
      <c r="FA63" s="10">
        <v>385</v>
      </c>
      <c r="FB63" s="10">
        <v>0</v>
      </c>
      <c r="FC63" s="10">
        <v>0</v>
      </c>
      <c r="FD63" s="10">
        <v>33785</v>
      </c>
      <c r="FE63" s="10">
        <v>0</v>
      </c>
      <c r="FF63" s="10">
        <v>0</v>
      </c>
      <c r="FG63" s="10">
        <v>1000</v>
      </c>
      <c r="FH63" s="10">
        <v>0</v>
      </c>
      <c r="FI63" s="10">
        <v>0</v>
      </c>
      <c r="FJ63" s="10">
        <v>0</v>
      </c>
      <c r="FK63" s="10">
        <v>1000</v>
      </c>
      <c r="FL63" s="10">
        <v>12185</v>
      </c>
      <c r="FM63" s="10">
        <v>129</v>
      </c>
      <c r="FN63" s="10">
        <v>18412</v>
      </c>
      <c r="FO63" s="10">
        <v>13167</v>
      </c>
      <c r="FP63" s="10">
        <v>357</v>
      </c>
      <c r="FQ63" s="10">
        <v>4276</v>
      </c>
      <c r="FR63" s="10">
        <v>612</v>
      </c>
      <c r="FS63" s="10">
        <v>1836</v>
      </c>
      <c r="FT63" s="10">
        <v>431</v>
      </c>
      <c r="FU63" s="10">
        <v>0</v>
      </c>
      <c r="FV63" s="10">
        <v>921</v>
      </c>
      <c r="FW63" s="10">
        <v>0</v>
      </c>
      <c r="FX63" s="10">
        <v>33785</v>
      </c>
      <c r="FY63" s="10">
        <v>1000</v>
      </c>
      <c r="FZ63" s="10">
        <v>1000</v>
      </c>
      <c r="GA63" s="10">
        <v>0</v>
      </c>
      <c r="GB63" s="10">
        <v>300</v>
      </c>
      <c r="GC63" s="10">
        <v>25</v>
      </c>
      <c r="GD63" s="10">
        <v>300</v>
      </c>
      <c r="GE63" s="10">
        <v>25</v>
      </c>
      <c r="GF63" s="10">
        <v>0</v>
      </c>
      <c r="GG63" s="10">
        <v>0</v>
      </c>
      <c r="GH63" s="10">
        <v>0</v>
      </c>
      <c r="GI63" s="14">
        <v>0</v>
      </c>
      <c r="GJ63" s="14">
        <v>0</v>
      </c>
      <c r="GK63" s="14">
        <v>0</v>
      </c>
      <c r="GL63" s="14">
        <v>250</v>
      </c>
      <c r="GM63" s="14">
        <v>70</v>
      </c>
      <c r="GN63" s="14">
        <v>80</v>
      </c>
      <c r="GO63" s="14">
        <v>70</v>
      </c>
      <c r="GP63" s="14">
        <v>0</v>
      </c>
      <c r="GQ63" s="14">
        <v>0</v>
      </c>
      <c r="GR63" s="14">
        <v>50</v>
      </c>
      <c r="GS63" s="14">
        <v>25</v>
      </c>
      <c r="GT63" s="14">
        <v>100</v>
      </c>
      <c r="GU63" s="14">
        <v>70</v>
      </c>
      <c r="GV63" s="14">
        <v>20</v>
      </c>
      <c r="GW63" s="14">
        <v>1</v>
      </c>
      <c r="GX63" s="14">
        <v>0</v>
      </c>
      <c r="GY63" s="14">
        <v>30</v>
      </c>
      <c r="GZ63" s="14">
        <v>0</v>
      </c>
      <c r="HA63" s="14">
        <v>30</v>
      </c>
      <c r="HB63" s="11">
        <v>1</v>
      </c>
      <c r="HC63" s="11">
        <v>0</v>
      </c>
      <c r="HD63" s="15">
        <v>1</v>
      </c>
      <c r="HE63" s="15">
        <v>1</v>
      </c>
      <c r="HF63" s="16">
        <v>40311.498043981483</v>
      </c>
    </row>
    <row r="64" spans="1:214" x14ac:dyDescent="0.2">
      <c r="A64" s="10" t="s">
        <v>1217</v>
      </c>
      <c r="B64" s="10">
        <v>159</v>
      </c>
      <c r="C64" s="10" t="s">
        <v>803</v>
      </c>
      <c r="D64" s="10" t="str">
        <f>VLOOKUP(Tabulka_Dotaz_z_MySQLDivadla_1[[#This Row],[Kraj]],Tabulka_Dotaz_z_SQL3[],3,TRUE)</f>
        <v>Karlovarský kraj</v>
      </c>
      <c r="E64" s="10" t="str">
        <f>VLOOKUP(Tabulka_Dotaz_z_MySQLDivadla_1[[#This Row],[StatID]],Tabulka_Dotaz_z_SqlDivadla[#All],7,FALSE)</f>
        <v>70</v>
      </c>
      <c r="F64" s="10" t="str">
        <f>VLOOKUP(Tabulka_Dotaz_z_MySQLDivadla_1[[#This Row],[kodZriz]],Tabulka_Dotaz_z_SQL[],8,TRUE)</f>
        <v>crkve</v>
      </c>
      <c r="G64" s="10">
        <v>1</v>
      </c>
      <c r="H64" s="10">
        <v>0</v>
      </c>
      <c r="I64" s="10" t="s">
        <v>262</v>
      </c>
      <c r="J64" s="10">
        <v>30</v>
      </c>
      <c r="K64" s="10" t="s">
        <v>163</v>
      </c>
      <c r="L64" s="10">
        <v>0</v>
      </c>
      <c r="M64" s="10" t="s">
        <v>163</v>
      </c>
      <c r="N64" s="10">
        <v>0</v>
      </c>
      <c r="O64" s="10" t="s">
        <v>163</v>
      </c>
      <c r="P64" s="10">
        <v>0</v>
      </c>
      <c r="Q64" s="10">
        <v>1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</v>
      </c>
      <c r="AA64" s="10" t="str">
        <f>IF(Tabulka_Dotaz_z_MySQLDivadla_1[[#This Row],[f0115_1]]=1,"ANO","NE")</f>
        <v>ANO</v>
      </c>
      <c r="AB64" s="10">
        <v>3264</v>
      </c>
      <c r="AC64" s="10">
        <v>0</v>
      </c>
      <c r="AD64" s="10">
        <v>1604</v>
      </c>
      <c r="AE64" s="10">
        <v>150</v>
      </c>
      <c r="AF64" s="10">
        <v>2724</v>
      </c>
      <c r="AG64" s="10">
        <v>1262</v>
      </c>
      <c r="AH64" s="10">
        <v>150</v>
      </c>
      <c r="AI64" s="10">
        <v>30</v>
      </c>
      <c r="AJ64" s="10">
        <v>0</v>
      </c>
      <c r="AK64" s="10">
        <v>15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3264</v>
      </c>
      <c r="DY64" s="10">
        <v>0</v>
      </c>
      <c r="DZ64" s="10">
        <v>1604</v>
      </c>
      <c r="EA64" s="10">
        <v>150</v>
      </c>
      <c r="EB64" s="10">
        <v>2724</v>
      </c>
      <c r="EC64" s="10">
        <v>1262</v>
      </c>
      <c r="ED64" s="10">
        <v>150</v>
      </c>
      <c r="EE64" s="10">
        <v>30</v>
      </c>
      <c r="EF64" s="10">
        <v>0</v>
      </c>
      <c r="EG64" s="10">
        <v>15</v>
      </c>
      <c r="EH64" s="10">
        <v>3264</v>
      </c>
      <c r="EI64" s="10">
        <v>0</v>
      </c>
      <c r="EJ64" s="10">
        <v>1604</v>
      </c>
      <c r="EK64" s="10">
        <v>150</v>
      </c>
      <c r="EL64" s="10">
        <v>2724</v>
      </c>
      <c r="EM64" s="10">
        <v>1262</v>
      </c>
      <c r="EN64" s="10">
        <v>150</v>
      </c>
      <c r="EO64" s="10">
        <v>30</v>
      </c>
      <c r="EP64" s="10">
        <v>0</v>
      </c>
      <c r="EQ64" s="10">
        <v>15</v>
      </c>
      <c r="ER64" s="10">
        <v>41</v>
      </c>
      <c r="ES64" s="10">
        <v>6</v>
      </c>
      <c r="ET64" s="10">
        <v>35</v>
      </c>
      <c r="EU64" s="10">
        <v>0</v>
      </c>
      <c r="EV64" s="10">
        <v>70</v>
      </c>
      <c r="EW64" s="10">
        <v>35</v>
      </c>
      <c r="EX64" s="10">
        <v>120</v>
      </c>
      <c r="EY64" s="10">
        <v>0</v>
      </c>
      <c r="EZ64" s="10">
        <v>0</v>
      </c>
      <c r="FA64" s="10">
        <v>0</v>
      </c>
      <c r="FB64" s="10">
        <v>0</v>
      </c>
      <c r="FC64" s="10">
        <v>26</v>
      </c>
      <c r="FD64" s="10">
        <v>292</v>
      </c>
      <c r="FE64" s="10">
        <v>0</v>
      </c>
      <c r="FF64" s="10">
        <v>0</v>
      </c>
      <c r="FG64" s="10">
        <v>0</v>
      </c>
      <c r="FH64" s="10">
        <v>0</v>
      </c>
      <c r="FI64" s="10">
        <v>0</v>
      </c>
      <c r="FJ64" s="10">
        <v>0</v>
      </c>
      <c r="FK64" s="10">
        <v>0</v>
      </c>
      <c r="FL64" s="10">
        <v>185</v>
      </c>
      <c r="FM64" s="10">
        <v>14</v>
      </c>
      <c r="FN64" s="10">
        <v>0</v>
      </c>
      <c r="FO64" s="10">
        <v>0</v>
      </c>
      <c r="FP64" s="10">
        <v>0</v>
      </c>
      <c r="FQ64" s="10">
        <v>0</v>
      </c>
      <c r="FR64" s="10">
        <v>0</v>
      </c>
      <c r="FS64" s="10">
        <v>118</v>
      </c>
      <c r="FT64" s="10">
        <v>0</v>
      </c>
      <c r="FU64" s="10">
        <v>0</v>
      </c>
      <c r="FV64" s="10">
        <v>0</v>
      </c>
      <c r="FW64" s="10">
        <v>0</v>
      </c>
      <c r="FX64" s="10">
        <v>303</v>
      </c>
      <c r="FY64" s="10">
        <v>0</v>
      </c>
      <c r="FZ64" s="10">
        <v>0</v>
      </c>
      <c r="GA64" s="10">
        <v>0</v>
      </c>
      <c r="GB64" s="10">
        <v>70</v>
      </c>
      <c r="GC64" s="10">
        <v>20</v>
      </c>
      <c r="GD64" s="10">
        <v>70</v>
      </c>
      <c r="GE64" s="10">
        <v>20</v>
      </c>
      <c r="GF64" s="10">
        <v>0</v>
      </c>
      <c r="GG64" s="10">
        <v>0</v>
      </c>
      <c r="GH64" s="10">
        <v>0</v>
      </c>
      <c r="GI64" s="14">
        <v>0</v>
      </c>
      <c r="GJ64" s="14">
        <v>0</v>
      </c>
      <c r="GK64" s="14">
        <v>0</v>
      </c>
      <c r="GL64" s="14">
        <v>0</v>
      </c>
      <c r="GM64" s="14">
        <v>0</v>
      </c>
      <c r="GN64" s="14">
        <v>0</v>
      </c>
      <c r="GO64" s="14">
        <v>0</v>
      </c>
      <c r="GP64" s="14">
        <v>0</v>
      </c>
      <c r="GQ64" s="14">
        <v>0</v>
      </c>
      <c r="GR64" s="14">
        <v>0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1</v>
      </c>
      <c r="GY64" s="14">
        <v>0</v>
      </c>
      <c r="GZ64" s="14">
        <v>1</v>
      </c>
      <c r="HA64" s="14">
        <v>0</v>
      </c>
      <c r="HB64" s="11">
        <v>1</v>
      </c>
      <c r="HC64" s="11">
        <v>0</v>
      </c>
      <c r="HD64" s="15">
        <v>1</v>
      </c>
      <c r="HE64" s="15">
        <v>1</v>
      </c>
      <c r="HF64" s="16">
        <v>40280.645856481482</v>
      </c>
    </row>
    <row r="65" spans="1:214" x14ac:dyDescent="0.2">
      <c r="A65" s="10" t="s">
        <v>1094</v>
      </c>
      <c r="B65" s="10">
        <v>30</v>
      </c>
      <c r="C65" s="10" t="s">
        <v>797</v>
      </c>
      <c r="D65" s="10" t="str">
        <f>VLOOKUP(Tabulka_Dotaz_z_MySQLDivadla_1[[#This Row],[Kraj]],Tabulka_Dotaz_z_SQL3[],3,TRUE)</f>
        <v>Ústecký kraj</v>
      </c>
      <c r="E65" s="10" t="str">
        <f>VLOOKUP(Tabulka_Dotaz_z_MySQLDivadla_1[[#This Row],[StatID]],Tabulka_Dotaz_z_SqlDivadla[#All],7,FALSE)</f>
        <v>50</v>
      </c>
      <c r="F65" s="10" t="str">
        <f>VLOOKUP(Tabulka_Dotaz_z_MySQLDivadla_1[[#This Row],[kodZriz]],Tabulka_Dotaz_z_SQL[],8,TRUE)</f>
        <v>podnk</v>
      </c>
      <c r="G65" s="10">
        <v>5</v>
      </c>
      <c r="H65" s="10">
        <v>0</v>
      </c>
      <c r="I65" s="10" t="s">
        <v>171</v>
      </c>
      <c r="J65" s="10">
        <v>486</v>
      </c>
      <c r="K65" s="10" t="s">
        <v>172</v>
      </c>
      <c r="L65" s="10">
        <v>180</v>
      </c>
      <c r="M65" s="10" t="s">
        <v>173</v>
      </c>
      <c r="N65" s="10">
        <v>222</v>
      </c>
      <c r="O65" s="10" t="s">
        <v>174</v>
      </c>
      <c r="P65" s="10">
        <v>138</v>
      </c>
      <c r="Q65" s="10">
        <v>2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 t="str">
        <f>IF(Tabulka_Dotaz_z_MySQLDivadla_1[[#This Row],[f0115_1]]=1,"ANO","NE")</f>
        <v>NE</v>
      </c>
      <c r="AB65" s="10">
        <v>38533</v>
      </c>
      <c r="AC65" s="10">
        <v>0</v>
      </c>
      <c r="AD65" s="10">
        <v>33438</v>
      </c>
      <c r="AE65" s="10">
        <v>80</v>
      </c>
      <c r="AF65" s="10">
        <v>26718</v>
      </c>
      <c r="AG65" s="10">
        <v>21623</v>
      </c>
      <c r="AH65" s="10">
        <v>80</v>
      </c>
      <c r="AI65" s="10">
        <v>7218</v>
      </c>
      <c r="AJ65" s="10">
        <v>0</v>
      </c>
      <c r="AK65" s="10">
        <v>6794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486</v>
      </c>
      <c r="AT65" s="10">
        <v>0</v>
      </c>
      <c r="AU65" s="10">
        <v>239</v>
      </c>
      <c r="AV65" s="10">
        <v>9462</v>
      </c>
      <c r="AW65" s="10">
        <v>0</v>
      </c>
      <c r="AX65" s="10">
        <v>8262</v>
      </c>
      <c r="AY65" s="10">
        <v>0</v>
      </c>
      <c r="AZ65" s="10">
        <v>6617</v>
      </c>
      <c r="BA65" s="10">
        <v>5417</v>
      </c>
      <c r="BB65" s="10">
        <v>0</v>
      </c>
      <c r="BC65" s="10">
        <v>981</v>
      </c>
      <c r="BD65" s="10">
        <v>0</v>
      </c>
      <c r="BE65" s="10">
        <v>866</v>
      </c>
      <c r="BF65" s="10">
        <v>16524</v>
      </c>
      <c r="BG65" s="10">
        <v>0</v>
      </c>
      <c r="BH65" s="10">
        <v>16524</v>
      </c>
      <c r="BI65" s="10">
        <v>0</v>
      </c>
      <c r="BJ65" s="10">
        <v>11714</v>
      </c>
      <c r="BK65" s="10">
        <v>11714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60850</v>
      </c>
      <c r="CK65" s="10">
        <v>0</v>
      </c>
      <c r="CL65" s="10">
        <v>40986</v>
      </c>
      <c r="CM65" s="10">
        <v>2550</v>
      </c>
      <c r="CN65" s="10">
        <v>45227</v>
      </c>
      <c r="CO65" s="10">
        <v>25363</v>
      </c>
      <c r="CP65" s="10">
        <v>2550</v>
      </c>
      <c r="CQ65" s="10">
        <v>1794</v>
      </c>
      <c r="CR65" s="10">
        <v>0</v>
      </c>
      <c r="CS65" s="10">
        <v>1032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6693</v>
      </c>
      <c r="DO65" s="10">
        <v>0</v>
      </c>
      <c r="DP65" s="10">
        <v>793</v>
      </c>
      <c r="DQ65" s="10">
        <v>0</v>
      </c>
      <c r="DR65" s="10">
        <v>6693</v>
      </c>
      <c r="DS65" s="10">
        <v>793</v>
      </c>
      <c r="DT65" s="10">
        <v>0</v>
      </c>
      <c r="DU65" s="10">
        <v>2307</v>
      </c>
      <c r="DV65" s="10">
        <v>0</v>
      </c>
      <c r="DW65" s="10">
        <v>1811</v>
      </c>
      <c r="DX65" s="10">
        <v>132062</v>
      </c>
      <c r="DY65" s="10">
        <v>0</v>
      </c>
      <c r="DZ65" s="10">
        <v>100003</v>
      </c>
      <c r="EA65" s="10">
        <v>2630</v>
      </c>
      <c r="EB65" s="10">
        <v>96969</v>
      </c>
      <c r="EC65" s="10">
        <v>64910</v>
      </c>
      <c r="ED65" s="10">
        <v>2630</v>
      </c>
      <c r="EE65" s="10">
        <v>12786</v>
      </c>
      <c r="EF65" s="10">
        <v>0</v>
      </c>
      <c r="EG65" s="10">
        <v>10742</v>
      </c>
      <c r="EH65" s="10">
        <v>88786</v>
      </c>
      <c r="EI65" s="10">
        <v>0</v>
      </c>
      <c r="EJ65" s="10">
        <v>64224</v>
      </c>
      <c r="EK65" s="10">
        <v>2550</v>
      </c>
      <c r="EL65" s="10">
        <v>65230</v>
      </c>
      <c r="EM65" s="10">
        <v>43218</v>
      </c>
      <c r="EN65" s="10">
        <v>2550</v>
      </c>
      <c r="EO65" s="10">
        <v>3126</v>
      </c>
      <c r="EP65" s="10">
        <v>0</v>
      </c>
      <c r="EQ65" s="10">
        <v>1997</v>
      </c>
      <c r="ER65" s="10">
        <v>7680</v>
      </c>
      <c r="ES65" s="10">
        <v>6910</v>
      </c>
      <c r="ET65" s="10">
        <v>770</v>
      </c>
      <c r="EU65" s="10">
        <v>0</v>
      </c>
      <c r="EV65" s="10">
        <v>0</v>
      </c>
      <c r="EW65" s="10">
        <v>3619</v>
      </c>
      <c r="EX65" s="10">
        <v>30400</v>
      </c>
      <c r="EY65" s="10">
        <v>0</v>
      </c>
      <c r="EZ65" s="10">
        <v>0</v>
      </c>
      <c r="FA65" s="10">
        <v>0</v>
      </c>
      <c r="FB65" s="10">
        <v>150</v>
      </c>
      <c r="FC65" s="10">
        <v>2651</v>
      </c>
      <c r="FD65" s="10">
        <v>44500</v>
      </c>
      <c r="FE65" s="10">
        <v>0</v>
      </c>
      <c r="FF65" s="10">
        <v>0</v>
      </c>
      <c r="FG65" s="10">
        <v>0</v>
      </c>
      <c r="FH65" s="10">
        <v>0</v>
      </c>
      <c r="FI65" s="10">
        <v>0</v>
      </c>
      <c r="FJ65" s="10">
        <v>0</v>
      </c>
      <c r="FK65" s="10">
        <v>0</v>
      </c>
      <c r="FL65" s="10">
        <v>20970</v>
      </c>
      <c r="FM65" s="10">
        <v>869</v>
      </c>
      <c r="FN65" s="10">
        <v>20217</v>
      </c>
      <c r="FO65" s="10">
        <v>14748</v>
      </c>
      <c r="FP65" s="10">
        <v>789</v>
      </c>
      <c r="FQ65" s="10">
        <v>4668</v>
      </c>
      <c r="FR65" s="10">
        <v>12</v>
      </c>
      <c r="FS65" s="10">
        <v>0</v>
      </c>
      <c r="FT65" s="10">
        <v>83</v>
      </c>
      <c r="FU65" s="10">
        <v>974</v>
      </c>
      <c r="FV65" s="10">
        <v>50</v>
      </c>
      <c r="FW65" s="10">
        <v>0</v>
      </c>
      <c r="FX65" s="10">
        <v>42294</v>
      </c>
      <c r="FY65" s="10">
        <v>100</v>
      </c>
      <c r="FZ65" s="10">
        <v>100</v>
      </c>
      <c r="GA65" s="10">
        <v>0</v>
      </c>
      <c r="GB65" s="10">
        <v>280</v>
      </c>
      <c r="GC65" s="10">
        <v>45</v>
      </c>
      <c r="GD65" s="10">
        <v>280</v>
      </c>
      <c r="GE65" s="10">
        <v>65</v>
      </c>
      <c r="GF65" s="10">
        <v>250</v>
      </c>
      <c r="GG65" s="10">
        <v>180</v>
      </c>
      <c r="GH65" s="10">
        <v>250</v>
      </c>
      <c r="GI65" s="14">
        <v>180</v>
      </c>
      <c r="GJ65" s="14">
        <v>250</v>
      </c>
      <c r="GK65" s="14">
        <v>75</v>
      </c>
      <c r="GL65" s="14">
        <v>250</v>
      </c>
      <c r="GM65" s="14">
        <v>180</v>
      </c>
      <c r="GN65" s="14">
        <v>240</v>
      </c>
      <c r="GO65" s="14">
        <v>220</v>
      </c>
      <c r="GP65" s="14">
        <v>90</v>
      </c>
      <c r="GQ65" s="14">
        <v>45</v>
      </c>
      <c r="GR65" s="14">
        <v>0</v>
      </c>
      <c r="GS65" s="14">
        <v>0</v>
      </c>
      <c r="GT65" s="14">
        <v>0</v>
      </c>
      <c r="GU65" s="14">
        <v>0</v>
      </c>
      <c r="GV65" s="14">
        <v>0</v>
      </c>
      <c r="GW65" s="14">
        <v>0</v>
      </c>
      <c r="GX65" s="14">
        <v>0</v>
      </c>
      <c r="GY65" s="14">
        <v>46</v>
      </c>
      <c r="GZ65" s="14">
        <v>0</v>
      </c>
      <c r="HA65" s="14">
        <v>46</v>
      </c>
      <c r="HB65" s="11">
        <v>1</v>
      </c>
      <c r="HC65" s="11">
        <v>0</v>
      </c>
      <c r="HD65" s="15">
        <v>1</v>
      </c>
      <c r="HE65" s="15">
        <v>1</v>
      </c>
      <c r="HF65" s="16">
        <v>40302.424849537034</v>
      </c>
    </row>
    <row r="66" spans="1:214" x14ac:dyDescent="0.2">
      <c r="A66" s="10" t="s">
        <v>1255</v>
      </c>
      <c r="B66" s="10">
        <v>197</v>
      </c>
      <c r="C66" s="10" t="s">
        <v>797</v>
      </c>
      <c r="D66" s="10" t="str">
        <f>VLOOKUP(Tabulka_Dotaz_z_MySQLDivadla_1[[#This Row],[Kraj]],Tabulka_Dotaz_z_SQL3[],3,TRUE)</f>
        <v>Ústecký kraj</v>
      </c>
      <c r="E66" s="10" t="str">
        <f>VLOOKUP(Tabulka_Dotaz_z_MySQLDivadla_1[[#This Row],[StatID]],Tabulka_Dotaz_z_SqlDivadla[#All],7,FALSE)</f>
        <v>60</v>
      </c>
      <c r="F66" s="10" t="str">
        <f>VLOOKUP(Tabulka_Dotaz_z_MySQLDivadla_1[[#This Row],[kodZriz]],Tabulka_Dotaz_z_SQL[],8,TRUE)</f>
        <v>podnk</v>
      </c>
      <c r="G66" s="10">
        <v>3</v>
      </c>
      <c r="H66" s="10">
        <v>0</v>
      </c>
      <c r="I66" s="10" t="s">
        <v>280</v>
      </c>
      <c r="J66" s="10">
        <v>360</v>
      </c>
      <c r="K66" s="10" t="s">
        <v>281</v>
      </c>
      <c r="L66" s="10">
        <v>280</v>
      </c>
      <c r="M66" s="10" t="s">
        <v>282</v>
      </c>
      <c r="N66" s="10">
        <v>60</v>
      </c>
      <c r="O66" s="10" t="s">
        <v>163</v>
      </c>
      <c r="P66" s="10">
        <v>0</v>
      </c>
      <c r="Q66" s="10">
        <v>1</v>
      </c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 t="str">
        <f>IF(Tabulka_Dotaz_z_MySQLDivadla_1[[#This Row],[f0115_1]]=1,"ANO","NE")</f>
        <v>NE</v>
      </c>
      <c r="AB66" s="10">
        <v>106551</v>
      </c>
      <c r="AC66" s="10">
        <v>0</v>
      </c>
      <c r="AD66" s="10">
        <v>21560</v>
      </c>
      <c r="AE66" s="10">
        <v>600</v>
      </c>
      <c r="AF66" s="10">
        <v>83741</v>
      </c>
      <c r="AG66" s="10">
        <v>19650</v>
      </c>
      <c r="AH66" s="10">
        <v>600</v>
      </c>
      <c r="AI66" s="10">
        <v>2520</v>
      </c>
      <c r="AJ66" s="10">
        <v>0</v>
      </c>
      <c r="AK66" s="10">
        <v>2325</v>
      </c>
      <c r="AL66" s="10">
        <v>1000</v>
      </c>
      <c r="AM66" s="10">
        <v>0</v>
      </c>
      <c r="AN66" s="10">
        <v>520</v>
      </c>
      <c r="AO66" s="10">
        <v>12000</v>
      </c>
      <c r="AP66" s="10">
        <v>887</v>
      </c>
      <c r="AQ66" s="10">
        <v>259</v>
      </c>
      <c r="AR66" s="10">
        <v>11360</v>
      </c>
      <c r="AS66" s="10">
        <v>800</v>
      </c>
      <c r="AT66" s="10">
        <v>0</v>
      </c>
      <c r="AU66" s="10">
        <v>800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15500</v>
      </c>
      <c r="BG66" s="10">
        <v>0</v>
      </c>
      <c r="BH66" s="10">
        <v>3520</v>
      </c>
      <c r="BI66" s="10">
        <v>60</v>
      </c>
      <c r="BJ66" s="10">
        <v>12474</v>
      </c>
      <c r="BK66" s="10">
        <v>2614</v>
      </c>
      <c r="BL66" s="10">
        <v>60</v>
      </c>
      <c r="BM66" s="10">
        <v>0</v>
      </c>
      <c r="BN66" s="10">
        <v>0</v>
      </c>
      <c r="BO66" s="10">
        <v>0</v>
      </c>
      <c r="BP66" s="10">
        <v>3700</v>
      </c>
      <c r="BQ66" s="10">
        <v>0</v>
      </c>
      <c r="BR66" s="10">
        <v>260</v>
      </c>
      <c r="BS66" s="10">
        <v>250</v>
      </c>
      <c r="BT66" s="10">
        <v>3260</v>
      </c>
      <c r="BU66" s="10">
        <v>210</v>
      </c>
      <c r="BV66" s="10">
        <v>250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13200</v>
      </c>
      <c r="CK66" s="10">
        <v>0</v>
      </c>
      <c r="CL66" s="10">
        <v>1160</v>
      </c>
      <c r="CM66" s="10">
        <v>0</v>
      </c>
      <c r="CN66" s="10">
        <v>10313</v>
      </c>
      <c r="CO66" s="10">
        <v>763</v>
      </c>
      <c r="CP66" s="10">
        <v>0</v>
      </c>
      <c r="CQ66" s="10">
        <v>2300</v>
      </c>
      <c r="CR66" s="10">
        <v>0</v>
      </c>
      <c r="CS66" s="10">
        <v>1903</v>
      </c>
      <c r="CT66" s="10">
        <v>0</v>
      </c>
      <c r="CU66" s="10">
        <v>0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3500</v>
      </c>
      <c r="DO66" s="10">
        <v>0</v>
      </c>
      <c r="DP66" s="10">
        <v>3000</v>
      </c>
      <c r="DQ66" s="10">
        <v>300</v>
      </c>
      <c r="DR66" s="10">
        <v>3100</v>
      </c>
      <c r="DS66" s="10">
        <v>2475</v>
      </c>
      <c r="DT66" s="10">
        <v>300</v>
      </c>
      <c r="DU66" s="10">
        <v>1300</v>
      </c>
      <c r="DV66" s="10">
        <v>0</v>
      </c>
      <c r="DW66" s="10">
        <v>1206</v>
      </c>
      <c r="DX66" s="10">
        <v>143451</v>
      </c>
      <c r="DY66" s="10">
        <v>0</v>
      </c>
      <c r="DZ66" s="10">
        <v>30020</v>
      </c>
      <c r="EA66" s="10">
        <v>13210</v>
      </c>
      <c r="EB66" s="10">
        <v>113775</v>
      </c>
      <c r="EC66" s="10">
        <v>25971</v>
      </c>
      <c r="ED66" s="10">
        <v>12570</v>
      </c>
      <c r="EE66" s="10">
        <v>6920</v>
      </c>
      <c r="EF66" s="10">
        <v>0</v>
      </c>
      <c r="EG66" s="10">
        <v>6234</v>
      </c>
      <c r="EH66" s="10">
        <v>84564</v>
      </c>
      <c r="EI66" s="10">
        <v>0</v>
      </c>
      <c r="EJ66" s="10">
        <v>12936</v>
      </c>
      <c r="EK66" s="10">
        <v>0</v>
      </c>
      <c r="EL66" s="10">
        <v>67651</v>
      </c>
      <c r="EM66" s="10">
        <v>10349</v>
      </c>
      <c r="EN66" s="10">
        <v>0</v>
      </c>
      <c r="EO66" s="10">
        <v>4790</v>
      </c>
      <c r="EP66" s="10">
        <v>0</v>
      </c>
      <c r="EQ66" s="10">
        <v>3839</v>
      </c>
      <c r="ER66" s="10">
        <v>5303</v>
      </c>
      <c r="ES66" s="10">
        <v>517</v>
      </c>
      <c r="ET66" s="10">
        <v>4786</v>
      </c>
      <c r="EU66" s="10">
        <v>0</v>
      </c>
      <c r="EV66" s="10">
        <v>0</v>
      </c>
      <c r="EW66" s="10">
        <v>400</v>
      </c>
      <c r="EX66" s="10">
        <v>900</v>
      </c>
      <c r="EY66" s="10">
        <v>0</v>
      </c>
      <c r="EZ66" s="10">
        <v>0</v>
      </c>
      <c r="FA66" s="10">
        <v>0</v>
      </c>
      <c r="FB66" s="10">
        <v>0</v>
      </c>
      <c r="FC66" s="10">
        <v>224</v>
      </c>
      <c r="FD66" s="10">
        <v>6827</v>
      </c>
      <c r="FE66" s="10">
        <v>0</v>
      </c>
      <c r="FF66" s="10">
        <v>0</v>
      </c>
      <c r="FG66" s="10">
        <v>0</v>
      </c>
      <c r="FH66" s="10">
        <v>0</v>
      </c>
      <c r="FI66" s="10">
        <v>0</v>
      </c>
      <c r="FJ66" s="10">
        <v>0</v>
      </c>
      <c r="FK66" s="10">
        <v>0</v>
      </c>
      <c r="FL66" s="10">
        <v>1791</v>
      </c>
      <c r="FM66" s="10">
        <v>0</v>
      </c>
      <c r="FN66" s="10">
        <v>2277</v>
      </c>
      <c r="FO66" s="10">
        <v>0</v>
      </c>
      <c r="FP66" s="10">
        <v>2277</v>
      </c>
      <c r="FQ66" s="10">
        <v>0</v>
      </c>
      <c r="FR66" s="10">
        <v>0</v>
      </c>
      <c r="FS66" s="10">
        <v>2109</v>
      </c>
      <c r="FT66" s="10">
        <v>41</v>
      </c>
      <c r="FU66" s="10">
        <v>0</v>
      </c>
      <c r="FV66" s="10">
        <v>0</v>
      </c>
      <c r="FW66" s="10">
        <v>261</v>
      </c>
      <c r="FX66" s="10">
        <v>6479</v>
      </c>
      <c r="FY66" s="10">
        <v>0</v>
      </c>
      <c r="FZ66" s="10">
        <v>0</v>
      </c>
      <c r="GA66" s="10">
        <v>0</v>
      </c>
      <c r="GB66" s="10">
        <v>500</v>
      </c>
      <c r="GC66" s="10">
        <v>20</v>
      </c>
      <c r="GD66" s="10">
        <v>500</v>
      </c>
      <c r="GE66" s="10">
        <v>20</v>
      </c>
      <c r="GF66" s="10">
        <v>100</v>
      </c>
      <c r="GG66" s="10">
        <v>45</v>
      </c>
      <c r="GH66" s="10">
        <v>0</v>
      </c>
      <c r="GI66" s="14">
        <v>0</v>
      </c>
      <c r="GJ66" s="14">
        <v>100</v>
      </c>
      <c r="GK66" s="14">
        <v>45</v>
      </c>
      <c r="GL66" s="14">
        <v>100</v>
      </c>
      <c r="GM66" s="14">
        <v>45</v>
      </c>
      <c r="GN66" s="14">
        <v>0</v>
      </c>
      <c r="GO66" s="14">
        <v>0</v>
      </c>
      <c r="GP66" s="14">
        <v>65</v>
      </c>
      <c r="GQ66" s="14">
        <v>45</v>
      </c>
      <c r="GR66" s="14">
        <v>0</v>
      </c>
      <c r="GS66" s="14">
        <v>0</v>
      </c>
      <c r="GT66" s="14">
        <v>0</v>
      </c>
      <c r="GU66" s="14">
        <v>0</v>
      </c>
      <c r="GV66" s="14">
        <v>250</v>
      </c>
      <c r="GW66" s="14">
        <v>50</v>
      </c>
      <c r="GX66" s="14">
        <v>1</v>
      </c>
      <c r="GY66" s="14">
        <v>0</v>
      </c>
      <c r="GZ66" s="14">
        <v>0</v>
      </c>
      <c r="HA66" s="14">
        <v>70</v>
      </c>
      <c r="HB66" s="11">
        <v>1</v>
      </c>
      <c r="HC66" s="11">
        <v>0</v>
      </c>
      <c r="HD66" s="15">
        <v>1</v>
      </c>
      <c r="HE66" s="15">
        <v>1</v>
      </c>
      <c r="HF66" s="16">
        <v>40331.401388888888</v>
      </c>
    </row>
    <row r="67" spans="1:214" x14ac:dyDescent="0.2">
      <c r="A67" s="10" t="s">
        <v>1193</v>
      </c>
      <c r="B67" s="10">
        <v>135</v>
      </c>
      <c r="C67" s="10" t="s">
        <v>797</v>
      </c>
      <c r="D67" s="10" t="str">
        <f>VLOOKUP(Tabulka_Dotaz_z_MySQLDivadla_1[[#This Row],[Kraj]],Tabulka_Dotaz_z_SQL3[],3,TRUE)</f>
        <v>Ústecký kraj</v>
      </c>
      <c r="E67" s="10" t="str">
        <f>VLOOKUP(Tabulka_Dotaz_z_MySQLDivadla_1[[#This Row],[StatID]],Tabulka_Dotaz_z_SqlDivadla[#All],7,FALSE)</f>
        <v>60</v>
      </c>
      <c r="F67" s="10" t="str">
        <f>VLOOKUP(Tabulka_Dotaz_z_MySQLDivadla_1[[#This Row],[kodZriz]],Tabulka_Dotaz_z_SQL[],8,TRUE)</f>
        <v>podnk</v>
      </c>
      <c r="G67" s="10">
        <v>1</v>
      </c>
      <c r="H67" s="10">
        <v>0</v>
      </c>
      <c r="I67" s="10" t="s">
        <v>250</v>
      </c>
      <c r="J67" s="10">
        <v>90</v>
      </c>
      <c r="K67" s="10" t="s">
        <v>163</v>
      </c>
      <c r="L67" s="10">
        <v>0</v>
      </c>
      <c r="M67" s="10" t="s">
        <v>163</v>
      </c>
      <c r="N67" s="10">
        <v>0</v>
      </c>
      <c r="O67" s="10" t="s">
        <v>163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 t="str">
        <f>IF(Tabulka_Dotaz_z_MySQLDivadla_1[[#This Row],[f0115_1]]=1,"ANO","NE")</f>
        <v>NE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10">
        <v>0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>
        <v>0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979</v>
      </c>
      <c r="ES67" s="10">
        <v>370</v>
      </c>
      <c r="ET67" s="10">
        <v>609</v>
      </c>
      <c r="EU67" s="10">
        <v>0</v>
      </c>
      <c r="EV67" s="10">
        <v>0</v>
      </c>
      <c r="EW67" s="10">
        <v>0</v>
      </c>
      <c r="EX67" s="10">
        <v>10</v>
      </c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989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360</v>
      </c>
      <c r="FM67" s="10">
        <v>0</v>
      </c>
      <c r="FN67" s="10">
        <v>43</v>
      </c>
      <c r="FO67" s="10">
        <v>0</v>
      </c>
      <c r="FP67" s="10">
        <v>0</v>
      </c>
      <c r="FQ67" s="10">
        <v>43</v>
      </c>
      <c r="FR67" s="10">
        <v>0</v>
      </c>
      <c r="FS67" s="10">
        <v>537</v>
      </c>
      <c r="FT67" s="10">
        <v>0</v>
      </c>
      <c r="FU67" s="10">
        <v>0</v>
      </c>
      <c r="FV67" s="10">
        <v>0</v>
      </c>
      <c r="FW67" s="10">
        <v>0</v>
      </c>
      <c r="FX67" s="10">
        <v>940</v>
      </c>
      <c r="FY67" s="10">
        <v>0</v>
      </c>
      <c r="FZ67" s="10">
        <v>0</v>
      </c>
      <c r="GA67" s="10">
        <v>0</v>
      </c>
      <c r="GB67" s="10">
        <v>100</v>
      </c>
      <c r="GC67" s="10">
        <v>40</v>
      </c>
      <c r="GD67" s="10">
        <v>0</v>
      </c>
      <c r="GE67" s="10">
        <v>0</v>
      </c>
      <c r="GF67" s="10">
        <v>0</v>
      </c>
      <c r="GG67" s="10">
        <v>0</v>
      </c>
      <c r="GH67" s="10">
        <v>0</v>
      </c>
      <c r="GI67" s="14">
        <v>0</v>
      </c>
      <c r="GJ67" s="14">
        <v>100</v>
      </c>
      <c r="GK67" s="14">
        <v>50</v>
      </c>
      <c r="GL67" s="14">
        <v>0</v>
      </c>
      <c r="GM67" s="14">
        <v>0</v>
      </c>
      <c r="GN67" s="14">
        <v>0</v>
      </c>
      <c r="GO67" s="14">
        <v>0</v>
      </c>
      <c r="GP67" s="14">
        <v>40</v>
      </c>
      <c r="GQ67" s="14">
        <v>40</v>
      </c>
      <c r="GR67" s="14">
        <v>0</v>
      </c>
      <c r="GS67" s="14">
        <v>0</v>
      </c>
      <c r="GT67" s="14">
        <v>0</v>
      </c>
      <c r="GU67" s="14">
        <v>0</v>
      </c>
      <c r="GV67" s="14">
        <v>100</v>
      </c>
      <c r="GW67" s="14">
        <v>80</v>
      </c>
      <c r="GX67" s="14">
        <v>1</v>
      </c>
      <c r="GY67" s="14">
        <v>0</v>
      </c>
      <c r="GZ67" s="14">
        <v>1</v>
      </c>
      <c r="HA67" s="14">
        <v>0</v>
      </c>
      <c r="HB67" s="11">
        <v>1</v>
      </c>
      <c r="HC67" s="11">
        <v>0</v>
      </c>
      <c r="HD67" s="15">
        <v>0</v>
      </c>
      <c r="HE67" s="15">
        <v>1</v>
      </c>
      <c r="HF67" s="16">
        <v>40270.409618055557</v>
      </c>
    </row>
    <row r="68" spans="1:214" x14ac:dyDescent="0.2">
      <c r="A68" s="10" t="s">
        <v>1215</v>
      </c>
      <c r="B68" s="10">
        <v>157</v>
      </c>
      <c r="C68" s="10" t="s">
        <v>797</v>
      </c>
      <c r="D68" s="10" t="str">
        <f>VLOOKUP(Tabulka_Dotaz_z_MySQLDivadla_1[[#This Row],[Kraj]],Tabulka_Dotaz_z_SQL3[],3,TRUE)</f>
        <v>Ústecký kraj</v>
      </c>
      <c r="E68" s="10" t="str">
        <f>VLOOKUP(Tabulka_Dotaz_z_MySQLDivadla_1[[#This Row],[StatID]],Tabulka_Dotaz_z_SqlDivadla[#All],7,FALSE)</f>
        <v>71</v>
      </c>
      <c r="F68" s="10" t="str">
        <f>VLOOKUP(Tabulka_Dotaz_z_MySQLDivadla_1[[#This Row],[kodZriz]],Tabulka_Dotaz_z_SQL[],8,TRUE)</f>
        <v>crkve</v>
      </c>
      <c r="G68" s="10">
        <v>2</v>
      </c>
      <c r="H68" s="10">
        <v>0</v>
      </c>
      <c r="I68" s="10" t="s">
        <v>214</v>
      </c>
      <c r="J68" s="10">
        <v>120</v>
      </c>
      <c r="K68" s="10" t="s">
        <v>260</v>
      </c>
      <c r="L68" s="10">
        <v>50</v>
      </c>
      <c r="M68" s="10" t="s">
        <v>163</v>
      </c>
      <c r="N68" s="10">
        <v>0</v>
      </c>
      <c r="O68" s="10" t="s">
        <v>163</v>
      </c>
      <c r="P68" s="10">
        <v>0</v>
      </c>
      <c r="Q68" s="10">
        <v>1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 t="str">
        <f>IF(Tabulka_Dotaz_z_MySQLDivadla_1[[#This Row],[f0115_1]]=1,"ANO","NE")</f>
        <v>ANO</v>
      </c>
      <c r="AB68" s="10">
        <v>20254</v>
      </c>
      <c r="AC68" s="10">
        <v>53</v>
      </c>
      <c r="AD68" s="10">
        <v>15250</v>
      </c>
      <c r="AE68" s="10">
        <v>390</v>
      </c>
      <c r="AF68" s="10">
        <v>14923</v>
      </c>
      <c r="AG68" s="10">
        <v>10578</v>
      </c>
      <c r="AH68" s="10">
        <v>390</v>
      </c>
      <c r="AI68" s="10">
        <v>1171</v>
      </c>
      <c r="AJ68" s="10">
        <v>100</v>
      </c>
      <c r="AK68" s="10">
        <v>879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  <c r="CP68" s="10">
        <v>0</v>
      </c>
      <c r="CQ68" s="10">
        <v>0</v>
      </c>
      <c r="CR68" s="10">
        <v>0</v>
      </c>
      <c r="CS68" s="10">
        <v>0</v>
      </c>
      <c r="CT68" s="10">
        <v>240</v>
      </c>
      <c r="CU68" s="10">
        <v>0</v>
      </c>
      <c r="CV68" s="10">
        <v>240</v>
      </c>
      <c r="CW68" s="10">
        <v>0</v>
      </c>
      <c r="CX68" s="10">
        <v>130</v>
      </c>
      <c r="CY68" s="10">
        <v>130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357</v>
      </c>
      <c r="DO68" s="10">
        <v>0</v>
      </c>
      <c r="DP68" s="10">
        <v>357</v>
      </c>
      <c r="DQ68" s="10">
        <v>0</v>
      </c>
      <c r="DR68" s="10">
        <v>287</v>
      </c>
      <c r="DS68" s="10">
        <v>287</v>
      </c>
      <c r="DT68" s="10">
        <v>0</v>
      </c>
      <c r="DU68" s="10">
        <v>0</v>
      </c>
      <c r="DV68" s="10">
        <v>0</v>
      </c>
      <c r="DW68" s="10">
        <v>0</v>
      </c>
      <c r="DX68" s="10">
        <v>20851</v>
      </c>
      <c r="DY68" s="10">
        <v>53</v>
      </c>
      <c r="DZ68" s="10">
        <v>15847</v>
      </c>
      <c r="EA68" s="10">
        <v>390</v>
      </c>
      <c r="EB68" s="10">
        <v>15340</v>
      </c>
      <c r="EC68" s="10">
        <v>10995</v>
      </c>
      <c r="ED68" s="10">
        <v>390</v>
      </c>
      <c r="EE68" s="10">
        <v>1171</v>
      </c>
      <c r="EF68" s="10">
        <v>100</v>
      </c>
      <c r="EG68" s="10">
        <v>879</v>
      </c>
      <c r="EH68" s="10">
        <v>1440</v>
      </c>
      <c r="EI68" s="10">
        <v>0</v>
      </c>
      <c r="EJ68" s="10">
        <v>1440</v>
      </c>
      <c r="EK68" s="10">
        <v>0</v>
      </c>
      <c r="EL68" s="10">
        <v>1355</v>
      </c>
      <c r="EM68" s="10">
        <v>1355</v>
      </c>
      <c r="EN68" s="10">
        <v>0</v>
      </c>
      <c r="EO68" s="10">
        <v>0</v>
      </c>
      <c r="EP68" s="10">
        <v>0</v>
      </c>
      <c r="EQ68" s="10">
        <v>0</v>
      </c>
      <c r="ER68" s="10">
        <v>1982</v>
      </c>
      <c r="ES68" s="10">
        <v>1318</v>
      </c>
      <c r="ET68" s="10">
        <v>589</v>
      </c>
      <c r="EU68" s="10">
        <v>75</v>
      </c>
      <c r="EV68" s="10">
        <v>615</v>
      </c>
      <c r="EW68" s="10">
        <v>1000</v>
      </c>
      <c r="EX68" s="10">
        <v>10500</v>
      </c>
      <c r="EY68" s="10">
        <v>0</v>
      </c>
      <c r="EZ68" s="10">
        <v>0</v>
      </c>
      <c r="FA68" s="10">
        <v>0</v>
      </c>
      <c r="FB68" s="10">
        <v>0</v>
      </c>
      <c r="FC68" s="10">
        <v>2759</v>
      </c>
      <c r="FD68" s="10">
        <v>16856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4458</v>
      </c>
      <c r="FM68" s="10">
        <v>1773</v>
      </c>
      <c r="FN68" s="10">
        <v>9412</v>
      </c>
      <c r="FO68" s="10">
        <v>6722</v>
      </c>
      <c r="FP68" s="10">
        <v>524</v>
      </c>
      <c r="FQ68" s="10">
        <v>2165</v>
      </c>
      <c r="FR68" s="10">
        <v>1</v>
      </c>
      <c r="FS68" s="10">
        <v>831</v>
      </c>
      <c r="FT68" s="10">
        <v>6</v>
      </c>
      <c r="FU68" s="10">
        <v>0</v>
      </c>
      <c r="FV68" s="10">
        <v>0</v>
      </c>
      <c r="FW68" s="10">
        <v>765</v>
      </c>
      <c r="FX68" s="10">
        <v>15472</v>
      </c>
      <c r="FY68" s="10">
        <v>0</v>
      </c>
      <c r="FZ68" s="10">
        <v>0</v>
      </c>
      <c r="GA68" s="10">
        <v>0</v>
      </c>
      <c r="GB68" s="10">
        <v>150</v>
      </c>
      <c r="GC68" s="10">
        <v>50</v>
      </c>
      <c r="GD68" s="10">
        <v>150</v>
      </c>
      <c r="GE68" s="10">
        <v>50</v>
      </c>
      <c r="GF68" s="10">
        <v>0</v>
      </c>
      <c r="GG68" s="10">
        <v>0</v>
      </c>
      <c r="GH68" s="10">
        <v>0</v>
      </c>
      <c r="GI68" s="14">
        <v>0</v>
      </c>
      <c r="GJ68" s="14">
        <v>0</v>
      </c>
      <c r="GK68" s="14">
        <v>0</v>
      </c>
      <c r="GL68" s="14">
        <v>0</v>
      </c>
      <c r="GM68" s="14">
        <v>0</v>
      </c>
      <c r="GN68" s="14">
        <v>0</v>
      </c>
      <c r="GO68" s="14">
        <v>0</v>
      </c>
      <c r="GP68" s="14">
        <v>0</v>
      </c>
      <c r="GQ68" s="14">
        <v>0</v>
      </c>
      <c r="GR68" s="14">
        <v>90</v>
      </c>
      <c r="GS68" s="14">
        <v>90</v>
      </c>
      <c r="GT68" s="14">
        <v>0</v>
      </c>
      <c r="GU68" s="14">
        <v>0</v>
      </c>
      <c r="GV68" s="14">
        <v>90</v>
      </c>
      <c r="GW68" s="14">
        <v>90</v>
      </c>
      <c r="GX68" s="14">
        <v>1</v>
      </c>
      <c r="GY68" s="14">
        <v>0</v>
      </c>
      <c r="GZ68" s="14">
        <v>0</v>
      </c>
      <c r="HA68" s="14">
        <v>70</v>
      </c>
      <c r="HB68" s="11">
        <v>1</v>
      </c>
      <c r="HC68" s="11">
        <v>0</v>
      </c>
      <c r="HD68" s="15">
        <v>1</v>
      </c>
      <c r="HE68" s="15">
        <v>1</v>
      </c>
      <c r="HF68" s="16">
        <v>40280.585486111115</v>
      </c>
    </row>
    <row r="69" spans="1:214" x14ac:dyDescent="0.2">
      <c r="A69" s="10" t="s">
        <v>1095</v>
      </c>
      <c r="B69" s="10">
        <v>31</v>
      </c>
      <c r="C69" s="10" t="s">
        <v>797</v>
      </c>
      <c r="D69" s="10" t="str">
        <f>VLOOKUP(Tabulka_Dotaz_z_MySQLDivadla_1[[#This Row],[Kraj]],Tabulka_Dotaz_z_SQL3[],3,TRUE)</f>
        <v>Ústecký kraj</v>
      </c>
      <c r="E69" s="10" t="str">
        <f>VLOOKUP(Tabulka_Dotaz_z_MySQLDivadla_1[[#This Row],[StatID]],Tabulka_Dotaz_z_SqlDivadla[#All],7,FALSE)</f>
        <v>22</v>
      </c>
      <c r="F69" s="10" t="str">
        <f>VLOOKUP(Tabulka_Dotaz_z_MySQLDivadla_1[[#This Row],[kodZriz]],Tabulka_Dotaz_z_SQL[],8,TRUE)</f>
        <v>stati</v>
      </c>
      <c r="G69" s="10">
        <v>1</v>
      </c>
      <c r="H69" s="10">
        <v>0</v>
      </c>
      <c r="I69" s="10" t="s">
        <v>175</v>
      </c>
      <c r="J69" s="10">
        <v>454</v>
      </c>
      <c r="K69" s="10" t="s">
        <v>163</v>
      </c>
      <c r="L69" s="10">
        <v>0</v>
      </c>
      <c r="M69" s="10" t="s">
        <v>163</v>
      </c>
      <c r="N69" s="10">
        <v>0</v>
      </c>
      <c r="O69" s="10" t="s">
        <v>163</v>
      </c>
      <c r="P69" s="10">
        <v>0</v>
      </c>
      <c r="Q69" s="10">
        <v>2</v>
      </c>
      <c r="R69" s="10">
        <v>0</v>
      </c>
      <c r="S69" s="10">
        <v>1</v>
      </c>
      <c r="T69" s="10">
        <v>0</v>
      </c>
      <c r="U69" s="10">
        <v>0</v>
      </c>
      <c r="V69" s="10">
        <v>1</v>
      </c>
      <c r="W69" s="10">
        <v>0</v>
      </c>
      <c r="X69" s="10">
        <v>0</v>
      </c>
      <c r="Y69" s="10">
        <v>0</v>
      </c>
      <c r="Z69" s="10">
        <v>0</v>
      </c>
      <c r="AA69" s="10" t="str">
        <f>IF(Tabulka_Dotaz_z_MySQLDivadla_1[[#This Row],[f0115_1]]=1,"ANO","NE")</f>
        <v>NE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7650</v>
      </c>
      <c r="AJ69" s="10">
        <v>0</v>
      </c>
      <c r="AK69" s="10">
        <v>4347</v>
      </c>
      <c r="AL69" s="10">
        <v>18739</v>
      </c>
      <c r="AM69" s="10">
        <v>0</v>
      </c>
      <c r="AN69" s="10">
        <v>10734</v>
      </c>
      <c r="AO69" s="10">
        <v>2600</v>
      </c>
      <c r="AP69" s="10">
        <v>12883</v>
      </c>
      <c r="AQ69" s="10">
        <v>5678</v>
      </c>
      <c r="AR69" s="10">
        <v>2466</v>
      </c>
      <c r="AS69" s="10">
        <v>0</v>
      </c>
      <c r="AT69" s="10">
        <v>0</v>
      </c>
      <c r="AU69" s="10">
        <v>0</v>
      </c>
      <c r="AV69" s="10">
        <v>6942</v>
      </c>
      <c r="AW69" s="10">
        <v>0</v>
      </c>
      <c r="AX69" s="10">
        <v>4050</v>
      </c>
      <c r="AY69" s="10">
        <v>0</v>
      </c>
      <c r="AZ69" s="10">
        <v>4552</v>
      </c>
      <c r="BA69" s="10">
        <v>1949</v>
      </c>
      <c r="BB69" s="10">
        <v>0</v>
      </c>
      <c r="BC69" s="10">
        <v>0</v>
      </c>
      <c r="BD69" s="10">
        <v>0</v>
      </c>
      <c r="BE69" s="10">
        <v>0</v>
      </c>
      <c r="BF69" s="10">
        <v>8814</v>
      </c>
      <c r="BG69" s="10">
        <v>0</v>
      </c>
      <c r="BH69" s="10">
        <v>6750</v>
      </c>
      <c r="BI69" s="10">
        <v>0</v>
      </c>
      <c r="BJ69" s="10">
        <v>6705</v>
      </c>
      <c r="BK69" s="10">
        <v>4847</v>
      </c>
      <c r="BL69" s="10">
        <v>0</v>
      </c>
      <c r="BM69" s="10">
        <v>0</v>
      </c>
      <c r="BN69" s="10">
        <v>0</v>
      </c>
      <c r="BO69" s="10">
        <v>0</v>
      </c>
      <c r="BP69" s="10">
        <v>10707</v>
      </c>
      <c r="BQ69" s="10">
        <v>0</v>
      </c>
      <c r="BR69" s="10">
        <v>4950</v>
      </c>
      <c r="BS69" s="10">
        <v>888</v>
      </c>
      <c r="BT69" s="10">
        <v>8454</v>
      </c>
      <c r="BU69" s="10">
        <v>3273</v>
      </c>
      <c r="BV69" s="10">
        <v>420</v>
      </c>
      <c r="BW69" s="10">
        <v>0</v>
      </c>
      <c r="BX69" s="10">
        <v>0</v>
      </c>
      <c r="BY69" s="10">
        <v>0</v>
      </c>
      <c r="BZ69" s="10">
        <v>8774</v>
      </c>
      <c r="CA69" s="10">
        <v>243</v>
      </c>
      <c r="CB69" s="10">
        <v>7650</v>
      </c>
      <c r="CC69" s="10">
        <v>0</v>
      </c>
      <c r="CD69" s="10">
        <v>5567</v>
      </c>
      <c r="CE69" s="10">
        <v>4555</v>
      </c>
      <c r="CF69" s="10">
        <v>264</v>
      </c>
      <c r="CG69" s="10">
        <v>1350</v>
      </c>
      <c r="CH69" s="10">
        <v>450</v>
      </c>
      <c r="CI69" s="10">
        <v>676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4810</v>
      </c>
      <c r="DO69" s="10">
        <v>0</v>
      </c>
      <c r="DP69" s="10">
        <v>4500</v>
      </c>
      <c r="DQ69" s="10">
        <v>0</v>
      </c>
      <c r="DR69" s="10">
        <v>3179</v>
      </c>
      <c r="DS69" s="10">
        <v>2900</v>
      </c>
      <c r="DT69" s="10">
        <v>0</v>
      </c>
      <c r="DU69" s="10">
        <v>1800</v>
      </c>
      <c r="DV69" s="10">
        <v>0</v>
      </c>
      <c r="DW69" s="10">
        <v>858</v>
      </c>
      <c r="DX69" s="10">
        <v>58786</v>
      </c>
      <c r="DY69" s="10">
        <v>243</v>
      </c>
      <c r="DZ69" s="10">
        <v>38634</v>
      </c>
      <c r="EA69" s="10">
        <v>3488</v>
      </c>
      <c r="EB69" s="10">
        <v>41340</v>
      </c>
      <c r="EC69" s="10">
        <v>23202</v>
      </c>
      <c r="ED69" s="10">
        <v>3150</v>
      </c>
      <c r="EE69" s="10">
        <v>10800</v>
      </c>
      <c r="EF69" s="10">
        <v>450</v>
      </c>
      <c r="EG69" s="10">
        <v>5881</v>
      </c>
      <c r="EH69" s="10">
        <v>8971</v>
      </c>
      <c r="EI69" s="10">
        <v>0</v>
      </c>
      <c r="EJ69" s="10">
        <v>1670</v>
      </c>
      <c r="EK69" s="10">
        <v>0</v>
      </c>
      <c r="EL69" s="10">
        <v>6571</v>
      </c>
      <c r="EM69" s="10">
        <v>1565</v>
      </c>
      <c r="EN69" s="10">
        <v>0</v>
      </c>
      <c r="EO69" s="10">
        <v>4500</v>
      </c>
      <c r="EP69" s="10">
        <v>0</v>
      </c>
      <c r="EQ69" s="10">
        <v>2138</v>
      </c>
      <c r="ER69" s="10">
        <v>10364</v>
      </c>
      <c r="ES69" s="10">
        <v>4785</v>
      </c>
      <c r="ET69" s="10">
        <v>2118</v>
      </c>
      <c r="EU69" s="10">
        <v>1036</v>
      </c>
      <c r="EV69" s="10">
        <v>3260</v>
      </c>
      <c r="EW69" s="10">
        <v>5200</v>
      </c>
      <c r="EX69" s="10">
        <v>48800</v>
      </c>
      <c r="EY69" s="10">
        <v>0</v>
      </c>
      <c r="EZ69" s="10">
        <v>0</v>
      </c>
      <c r="FA69" s="10">
        <v>0</v>
      </c>
      <c r="FB69" s="10">
        <v>0</v>
      </c>
      <c r="FC69" s="10">
        <v>834</v>
      </c>
      <c r="FD69" s="10">
        <v>68458</v>
      </c>
      <c r="FE69" s="10">
        <v>0</v>
      </c>
      <c r="FF69" s="10">
        <v>0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11712</v>
      </c>
      <c r="FM69" s="10">
        <v>446</v>
      </c>
      <c r="FN69" s="10">
        <v>51622</v>
      </c>
      <c r="FO69" s="10">
        <v>38085</v>
      </c>
      <c r="FP69" s="10">
        <v>425</v>
      </c>
      <c r="FQ69" s="10">
        <v>12325</v>
      </c>
      <c r="FR69" s="10">
        <v>787</v>
      </c>
      <c r="FS69" s="10">
        <v>4345</v>
      </c>
      <c r="FT69" s="10">
        <v>47</v>
      </c>
      <c r="FU69" s="10">
        <v>16</v>
      </c>
      <c r="FV69" s="10">
        <v>100</v>
      </c>
      <c r="FW69" s="10">
        <v>613</v>
      </c>
      <c r="FX69" s="10">
        <v>68455</v>
      </c>
      <c r="FY69" s="10">
        <v>178</v>
      </c>
      <c r="FZ69" s="10">
        <v>178</v>
      </c>
      <c r="GA69" s="10">
        <v>0</v>
      </c>
      <c r="GB69" s="10">
        <v>600</v>
      </c>
      <c r="GC69" s="10">
        <v>50</v>
      </c>
      <c r="GD69" s="10">
        <v>600</v>
      </c>
      <c r="GE69" s="10">
        <v>200</v>
      </c>
      <c r="GF69" s="10">
        <v>480</v>
      </c>
      <c r="GG69" s="10">
        <v>100</v>
      </c>
      <c r="GH69" s="10">
        <v>340</v>
      </c>
      <c r="GI69" s="14">
        <v>100</v>
      </c>
      <c r="GJ69" s="14">
        <v>600</v>
      </c>
      <c r="GK69" s="14">
        <v>280</v>
      </c>
      <c r="GL69" s="14">
        <v>340</v>
      </c>
      <c r="GM69" s="14">
        <v>100</v>
      </c>
      <c r="GN69" s="14">
        <v>340</v>
      </c>
      <c r="GO69" s="14">
        <v>100</v>
      </c>
      <c r="GP69" s="14">
        <v>0</v>
      </c>
      <c r="GQ69" s="14">
        <v>0</v>
      </c>
      <c r="GR69" s="14">
        <v>0</v>
      </c>
      <c r="GS69" s="14">
        <v>0</v>
      </c>
      <c r="GT69" s="14">
        <v>0</v>
      </c>
      <c r="GU69" s="14">
        <v>0</v>
      </c>
      <c r="GV69" s="14">
        <v>340</v>
      </c>
      <c r="GW69" s="14">
        <v>50</v>
      </c>
      <c r="GX69" s="14">
        <v>0</v>
      </c>
      <c r="GY69" s="14">
        <v>90</v>
      </c>
      <c r="GZ69" s="14">
        <v>0</v>
      </c>
      <c r="HA69" s="14">
        <v>6</v>
      </c>
      <c r="HB69" s="11">
        <v>0</v>
      </c>
      <c r="HC69" s="11">
        <v>1</v>
      </c>
      <c r="HD69" s="15">
        <v>1</v>
      </c>
      <c r="HE69" s="15">
        <v>1</v>
      </c>
      <c r="HF69" s="16">
        <v>40267.402349537035</v>
      </c>
    </row>
    <row r="70" spans="1:214" x14ac:dyDescent="0.2">
      <c r="A70" s="10" t="s">
        <v>1105</v>
      </c>
      <c r="B70" s="10">
        <v>42</v>
      </c>
      <c r="C70" s="10" t="s">
        <v>809</v>
      </c>
      <c r="D70" s="10" t="str">
        <f>VLOOKUP(Tabulka_Dotaz_z_MySQLDivadla_1[[#This Row],[Kraj]],Tabulka_Dotaz_z_SQL3[],3,TRUE)</f>
        <v>Liberecký kraj</v>
      </c>
      <c r="E70" s="10" t="str">
        <f>VLOOKUP(Tabulka_Dotaz_z_MySQLDivadla_1[[#This Row],[StatID]],Tabulka_Dotaz_z_SqlDivadla[#All],7,FALSE)</f>
        <v>22</v>
      </c>
      <c r="F70" s="10" t="str">
        <f>VLOOKUP(Tabulka_Dotaz_z_MySQLDivadla_1[[#This Row],[kodZriz]],Tabulka_Dotaz_z_SQL[],8,TRUE)</f>
        <v>stati</v>
      </c>
      <c r="G70" s="10">
        <v>2</v>
      </c>
      <c r="H70" s="10">
        <v>0</v>
      </c>
      <c r="I70" s="10" t="s">
        <v>190</v>
      </c>
      <c r="J70" s="10">
        <v>469</v>
      </c>
      <c r="K70" s="10" t="s">
        <v>191</v>
      </c>
      <c r="L70" s="10">
        <v>160</v>
      </c>
      <c r="M70" s="10" t="s">
        <v>163</v>
      </c>
      <c r="N70" s="10">
        <v>0</v>
      </c>
      <c r="O70" s="10" t="s">
        <v>163</v>
      </c>
      <c r="P70" s="10">
        <v>0</v>
      </c>
      <c r="Q70" s="10">
        <v>3</v>
      </c>
      <c r="R70" s="10">
        <v>1</v>
      </c>
      <c r="S70" s="10">
        <v>1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0" t="str">
        <f>IF(Tabulka_Dotaz_z_MySQLDivadla_1[[#This Row],[f0115_1]]=1,"ANO","NE")</f>
        <v>NE</v>
      </c>
      <c r="AB70" s="10">
        <v>50136</v>
      </c>
      <c r="AC70" s="10">
        <v>0</v>
      </c>
      <c r="AD70" s="10">
        <v>45636</v>
      </c>
      <c r="AE70" s="10">
        <v>0</v>
      </c>
      <c r="AF70" s="10">
        <v>29907</v>
      </c>
      <c r="AG70" s="10">
        <v>25407</v>
      </c>
      <c r="AH70" s="10">
        <v>0</v>
      </c>
      <c r="AI70" s="10">
        <v>6400</v>
      </c>
      <c r="AJ70" s="10">
        <v>0</v>
      </c>
      <c r="AK70" s="10">
        <v>4489</v>
      </c>
      <c r="AL70" s="10">
        <v>27648</v>
      </c>
      <c r="AM70" s="10">
        <v>0</v>
      </c>
      <c r="AN70" s="10">
        <v>21698</v>
      </c>
      <c r="AO70" s="10">
        <v>18750</v>
      </c>
      <c r="AP70" s="10">
        <v>16461</v>
      </c>
      <c r="AQ70" s="10">
        <v>10961</v>
      </c>
      <c r="AR70" s="10">
        <v>18750</v>
      </c>
      <c r="AS70" s="10">
        <v>0</v>
      </c>
      <c r="AT70" s="10">
        <v>0</v>
      </c>
      <c r="AU70" s="10">
        <v>0</v>
      </c>
      <c r="AV70" s="10">
        <v>9406</v>
      </c>
      <c r="AW70" s="10">
        <v>0</v>
      </c>
      <c r="AX70" s="10">
        <v>7406</v>
      </c>
      <c r="AY70" s="10">
        <v>0</v>
      </c>
      <c r="AZ70" s="10">
        <v>6583</v>
      </c>
      <c r="BA70" s="10">
        <v>4583</v>
      </c>
      <c r="BB70" s="10">
        <v>0</v>
      </c>
      <c r="BC70" s="10">
        <v>0</v>
      </c>
      <c r="BD70" s="10">
        <v>0</v>
      </c>
      <c r="BE70" s="10">
        <v>0</v>
      </c>
      <c r="BF70" s="10">
        <v>9970</v>
      </c>
      <c r="BG70" s="10">
        <v>0</v>
      </c>
      <c r="BH70" s="10">
        <v>9470</v>
      </c>
      <c r="BI70" s="10">
        <v>0</v>
      </c>
      <c r="BJ70" s="10">
        <v>5931</v>
      </c>
      <c r="BK70" s="10">
        <v>5431</v>
      </c>
      <c r="BL70" s="10">
        <v>0</v>
      </c>
      <c r="BM70" s="10">
        <v>0</v>
      </c>
      <c r="BN70" s="10">
        <v>0</v>
      </c>
      <c r="BO70" s="10">
        <v>0</v>
      </c>
      <c r="BP70" s="10">
        <v>9749</v>
      </c>
      <c r="BQ70" s="10">
        <v>0</v>
      </c>
      <c r="BR70" s="10">
        <v>9749</v>
      </c>
      <c r="BS70" s="10">
        <v>0</v>
      </c>
      <c r="BT70" s="10">
        <v>4427</v>
      </c>
      <c r="BU70" s="10">
        <v>4427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  <c r="CP70" s="10">
        <v>0</v>
      </c>
      <c r="CQ70" s="10">
        <v>0</v>
      </c>
      <c r="CR70" s="10">
        <v>0</v>
      </c>
      <c r="CS70" s="10">
        <v>0</v>
      </c>
      <c r="CT70" s="10">
        <v>0</v>
      </c>
      <c r="CU70" s="10">
        <v>0</v>
      </c>
      <c r="CV70" s="10">
        <v>0</v>
      </c>
      <c r="CW70" s="10">
        <v>0</v>
      </c>
      <c r="CX70" s="10">
        <v>0</v>
      </c>
      <c r="CY70" s="10">
        <v>0</v>
      </c>
      <c r="CZ70" s="10">
        <v>0</v>
      </c>
      <c r="DA70" s="10">
        <v>0</v>
      </c>
      <c r="DB70" s="10">
        <v>0</v>
      </c>
      <c r="DC70" s="10">
        <v>0</v>
      </c>
      <c r="DD70" s="10">
        <v>0</v>
      </c>
      <c r="DE70" s="10">
        <v>0</v>
      </c>
      <c r="DF70" s="10">
        <v>0</v>
      </c>
      <c r="DG70" s="10">
        <v>0</v>
      </c>
      <c r="DH70" s="10">
        <v>0</v>
      </c>
      <c r="DI70" s="10">
        <v>0</v>
      </c>
      <c r="DJ70" s="10">
        <v>0</v>
      </c>
      <c r="DK70" s="10">
        <v>0</v>
      </c>
      <c r="DL70" s="10">
        <v>0</v>
      </c>
      <c r="DM70" s="10">
        <v>0</v>
      </c>
      <c r="DN70" s="10">
        <v>5245</v>
      </c>
      <c r="DO70" s="10">
        <v>0</v>
      </c>
      <c r="DP70" s="10">
        <v>5245</v>
      </c>
      <c r="DQ70" s="10">
        <v>0</v>
      </c>
      <c r="DR70" s="10">
        <v>3464</v>
      </c>
      <c r="DS70" s="10">
        <v>3464</v>
      </c>
      <c r="DT70" s="10">
        <v>0</v>
      </c>
      <c r="DU70" s="10">
        <v>938</v>
      </c>
      <c r="DV70" s="10">
        <v>0</v>
      </c>
      <c r="DW70" s="10">
        <v>534</v>
      </c>
      <c r="DX70" s="10">
        <v>112154</v>
      </c>
      <c r="DY70" s="10">
        <v>0</v>
      </c>
      <c r="DZ70" s="10">
        <v>99204</v>
      </c>
      <c r="EA70" s="10">
        <v>18750</v>
      </c>
      <c r="EB70" s="10">
        <v>66773</v>
      </c>
      <c r="EC70" s="10">
        <v>54273</v>
      </c>
      <c r="ED70" s="10">
        <v>18750</v>
      </c>
      <c r="EE70" s="10">
        <v>7338</v>
      </c>
      <c r="EF70" s="10">
        <v>0</v>
      </c>
      <c r="EG70" s="10">
        <v>5023</v>
      </c>
      <c r="EH70" s="10">
        <v>2307</v>
      </c>
      <c r="EI70" s="10">
        <v>0</v>
      </c>
      <c r="EJ70" s="10">
        <v>2307</v>
      </c>
      <c r="EK70" s="10">
        <v>0</v>
      </c>
      <c r="EL70" s="10">
        <v>2307</v>
      </c>
      <c r="EM70" s="10">
        <v>2307</v>
      </c>
      <c r="EN70" s="10">
        <v>0</v>
      </c>
      <c r="EO70" s="10">
        <v>4843</v>
      </c>
      <c r="EP70" s="10">
        <v>0</v>
      </c>
      <c r="EQ70" s="10">
        <v>3898</v>
      </c>
      <c r="ER70" s="10">
        <v>14951</v>
      </c>
      <c r="ES70" s="10">
        <v>8496</v>
      </c>
      <c r="ET70" s="10">
        <v>1104</v>
      </c>
      <c r="EU70" s="10">
        <v>930</v>
      </c>
      <c r="EV70" s="10">
        <v>4035</v>
      </c>
      <c r="EW70" s="10">
        <v>1200</v>
      </c>
      <c r="EX70" s="10">
        <v>72785</v>
      </c>
      <c r="EY70" s="10">
        <v>0</v>
      </c>
      <c r="EZ70" s="10">
        <v>0</v>
      </c>
      <c r="FA70" s="10">
        <v>0</v>
      </c>
      <c r="FB70" s="10">
        <v>119</v>
      </c>
      <c r="FC70" s="10">
        <v>0</v>
      </c>
      <c r="FD70" s="10">
        <v>93090</v>
      </c>
      <c r="FE70" s="10">
        <v>0</v>
      </c>
      <c r="FF70" s="10">
        <v>0</v>
      </c>
      <c r="FG70" s="10">
        <v>0</v>
      </c>
      <c r="FH70" s="10">
        <v>0</v>
      </c>
      <c r="FI70" s="10">
        <v>0</v>
      </c>
      <c r="FJ70" s="10">
        <v>0</v>
      </c>
      <c r="FK70" s="10">
        <v>0</v>
      </c>
      <c r="FL70" s="10">
        <v>12846</v>
      </c>
      <c r="FM70" s="10">
        <v>109</v>
      </c>
      <c r="FN70" s="10">
        <v>65597</v>
      </c>
      <c r="FO70" s="10">
        <v>46498</v>
      </c>
      <c r="FP70" s="10">
        <v>1775</v>
      </c>
      <c r="FQ70" s="10">
        <v>15580</v>
      </c>
      <c r="FR70" s="10">
        <v>1744</v>
      </c>
      <c r="FS70" s="10">
        <v>8339</v>
      </c>
      <c r="FT70" s="10">
        <v>62</v>
      </c>
      <c r="FU70" s="10">
        <v>0</v>
      </c>
      <c r="FV70" s="10">
        <v>3232</v>
      </c>
      <c r="FW70" s="10">
        <v>2890</v>
      </c>
      <c r="FX70" s="10">
        <v>92966</v>
      </c>
      <c r="FY70" s="10">
        <v>862</v>
      </c>
      <c r="FZ70" s="10">
        <v>862</v>
      </c>
      <c r="GA70" s="10">
        <v>0</v>
      </c>
      <c r="GB70" s="10">
        <v>300</v>
      </c>
      <c r="GC70" s="10">
        <v>50</v>
      </c>
      <c r="GD70" s="10">
        <v>250</v>
      </c>
      <c r="GE70" s="10">
        <v>60</v>
      </c>
      <c r="GF70" s="10">
        <v>300</v>
      </c>
      <c r="GG70" s="10">
        <v>50</v>
      </c>
      <c r="GH70" s="10">
        <v>300</v>
      </c>
      <c r="GI70" s="14">
        <v>50</v>
      </c>
      <c r="GJ70" s="14">
        <v>280</v>
      </c>
      <c r="GK70" s="14">
        <v>50</v>
      </c>
      <c r="GL70" s="14">
        <v>250</v>
      </c>
      <c r="GM70" s="14">
        <v>50</v>
      </c>
      <c r="GN70" s="14">
        <v>0</v>
      </c>
      <c r="GO70" s="14">
        <v>0</v>
      </c>
      <c r="GP70" s="14">
        <v>0</v>
      </c>
      <c r="GQ70" s="14">
        <v>0</v>
      </c>
      <c r="GR70" s="14">
        <v>0</v>
      </c>
      <c r="GS70" s="14">
        <v>0</v>
      </c>
      <c r="GT70" s="14">
        <v>0</v>
      </c>
      <c r="GU70" s="14">
        <v>0</v>
      </c>
      <c r="GV70" s="14">
        <v>250</v>
      </c>
      <c r="GW70" s="14">
        <v>50</v>
      </c>
      <c r="GX70" s="14">
        <v>1</v>
      </c>
      <c r="GY70" s="14">
        <v>0</v>
      </c>
      <c r="GZ70" s="14">
        <v>1</v>
      </c>
      <c r="HA70" s="14">
        <v>0</v>
      </c>
      <c r="HB70" s="11">
        <v>0</v>
      </c>
      <c r="HC70" s="11">
        <v>35</v>
      </c>
      <c r="HD70" s="15">
        <v>1</v>
      </c>
      <c r="HE70" s="15">
        <v>0</v>
      </c>
      <c r="HF70" s="16">
        <v>40302.449247685188</v>
      </c>
    </row>
    <row r="71" spans="1:214" x14ac:dyDescent="0.2">
      <c r="A71" s="10" t="s">
        <v>1104</v>
      </c>
      <c r="B71" s="10">
        <v>41</v>
      </c>
      <c r="C71" s="10" t="s">
        <v>809</v>
      </c>
      <c r="D71" s="10" t="str">
        <f>VLOOKUP(Tabulka_Dotaz_z_MySQLDivadla_1[[#This Row],[Kraj]],Tabulka_Dotaz_z_SQL3[],3,TRUE)</f>
        <v>Liberecký kraj</v>
      </c>
      <c r="E71" s="10" t="str">
        <f>VLOOKUP(Tabulka_Dotaz_z_MySQLDivadla_1[[#This Row],[StatID]],Tabulka_Dotaz_z_SqlDivadla[#All],7,FALSE)</f>
        <v>22</v>
      </c>
      <c r="F71" s="10" t="str">
        <f>VLOOKUP(Tabulka_Dotaz_z_MySQLDivadla_1[[#This Row],[kodZriz]],Tabulka_Dotaz_z_SQL[],8,TRUE)</f>
        <v>stati</v>
      </c>
      <c r="G71" s="10">
        <v>2</v>
      </c>
      <c r="H71" s="10">
        <v>0</v>
      </c>
      <c r="I71" s="10" t="s">
        <v>188</v>
      </c>
      <c r="J71" s="10">
        <v>186</v>
      </c>
      <c r="K71" s="10" t="s">
        <v>189</v>
      </c>
      <c r="L71" s="10">
        <v>70</v>
      </c>
      <c r="M71" s="10" t="s">
        <v>163</v>
      </c>
      <c r="N71" s="10">
        <v>0</v>
      </c>
      <c r="O71" s="10" t="s">
        <v>163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1</v>
      </c>
      <c r="Y71" s="10">
        <v>0</v>
      </c>
      <c r="Z71" s="10">
        <v>0</v>
      </c>
      <c r="AA71" s="10" t="str">
        <f>IF(Tabulka_Dotaz_z_MySQLDivadla_1[[#This Row],[f0115_1]]=1,"ANO","NE")</f>
        <v>NE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1188</v>
      </c>
      <c r="AJ71" s="10">
        <v>0</v>
      </c>
      <c r="AK71" s="10">
        <v>1056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51045</v>
      </c>
      <c r="CK71" s="10">
        <v>1390</v>
      </c>
      <c r="CL71" s="10">
        <v>29439</v>
      </c>
      <c r="CM71" s="10">
        <v>1550</v>
      </c>
      <c r="CN71" s="10">
        <v>46294</v>
      </c>
      <c r="CO71" s="10">
        <v>24982</v>
      </c>
      <c r="CP71" s="10">
        <v>1550</v>
      </c>
      <c r="CQ71" s="10">
        <v>3073</v>
      </c>
      <c r="CR71" s="10">
        <v>1385</v>
      </c>
      <c r="CS71" s="10">
        <v>2932</v>
      </c>
      <c r="CT71" s="10">
        <v>0</v>
      </c>
      <c r="CU71" s="10">
        <v>0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0">
        <v>0</v>
      </c>
      <c r="DD71" s="10">
        <v>0</v>
      </c>
      <c r="DE71" s="10">
        <v>0</v>
      </c>
      <c r="DF71" s="10">
        <v>0</v>
      </c>
      <c r="DG71" s="10">
        <v>0</v>
      </c>
      <c r="DH71" s="10">
        <v>0</v>
      </c>
      <c r="DI71" s="10">
        <v>0</v>
      </c>
      <c r="DJ71" s="10">
        <v>0</v>
      </c>
      <c r="DK71" s="10">
        <v>0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0</v>
      </c>
      <c r="DS71" s="10">
        <v>0</v>
      </c>
      <c r="DT71" s="10">
        <v>0</v>
      </c>
      <c r="DU71" s="10">
        <v>188</v>
      </c>
      <c r="DV71" s="10">
        <v>0</v>
      </c>
      <c r="DW71" s="10">
        <v>135</v>
      </c>
      <c r="DX71" s="10">
        <v>51045</v>
      </c>
      <c r="DY71" s="10">
        <v>1390</v>
      </c>
      <c r="DZ71" s="10">
        <v>29439</v>
      </c>
      <c r="EA71" s="10">
        <v>1550</v>
      </c>
      <c r="EB71" s="10">
        <v>46294</v>
      </c>
      <c r="EC71" s="10">
        <v>24982</v>
      </c>
      <c r="ED71" s="10">
        <v>1550</v>
      </c>
      <c r="EE71" s="10">
        <v>4449</v>
      </c>
      <c r="EF71" s="10">
        <v>1385</v>
      </c>
      <c r="EG71" s="10">
        <v>4123</v>
      </c>
      <c r="EH71" s="10">
        <v>51045</v>
      </c>
      <c r="EI71" s="10">
        <v>1390</v>
      </c>
      <c r="EJ71" s="10">
        <v>29439</v>
      </c>
      <c r="EK71" s="10">
        <v>1550</v>
      </c>
      <c r="EL71" s="10">
        <v>46294</v>
      </c>
      <c r="EM71" s="10">
        <v>24982</v>
      </c>
      <c r="EN71" s="10">
        <v>1550</v>
      </c>
      <c r="EO71" s="10">
        <v>3013</v>
      </c>
      <c r="EP71" s="10">
        <v>1385</v>
      </c>
      <c r="EQ71" s="10">
        <v>2901</v>
      </c>
      <c r="ER71" s="10">
        <v>3729</v>
      </c>
      <c r="ES71" s="10">
        <v>1302</v>
      </c>
      <c r="ET71" s="10">
        <v>470</v>
      </c>
      <c r="EU71" s="10">
        <v>443</v>
      </c>
      <c r="EV71" s="10">
        <v>1189</v>
      </c>
      <c r="EW71" s="10">
        <v>505</v>
      </c>
      <c r="EX71" s="10">
        <v>12588</v>
      </c>
      <c r="EY71" s="10">
        <v>16</v>
      </c>
      <c r="EZ71" s="10">
        <v>0</v>
      </c>
      <c r="FA71" s="10">
        <v>0</v>
      </c>
      <c r="FB71" s="10">
        <v>310</v>
      </c>
      <c r="FC71" s="10">
        <v>0</v>
      </c>
      <c r="FD71" s="10">
        <v>18337</v>
      </c>
      <c r="FE71" s="10">
        <v>0</v>
      </c>
      <c r="FF71" s="10">
        <v>0</v>
      </c>
      <c r="FG71" s="10">
        <v>0</v>
      </c>
      <c r="FH71" s="10">
        <v>0</v>
      </c>
      <c r="FI71" s="10">
        <v>0</v>
      </c>
      <c r="FJ71" s="10">
        <v>0</v>
      </c>
      <c r="FK71" s="10">
        <v>0</v>
      </c>
      <c r="FL71" s="10">
        <v>6304</v>
      </c>
      <c r="FM71" s="10">
        <v>131</v>
      </c>
      <c r="FN71" s="10">
        <v>9619</v>
      </c>
      <c r="FO71" s="10">
        <v>6996</v>
      </c>
      <c r="FP71" s="10">
        <v>280</v>
      </c>
      <c r="FQ71" s="10">
        <v>2342</v>
      </c>
      <c r="FR71" s="10">
        <v>1</v>
      </c>
      <c r="FS71" s="10">
        <v>0</v>
      </c>
      <c r="FT71" s="10">
        <v>95</v>
      </c>
      <c r="FU71" s="10">
        <v>0</v>
      </c>
      <c r="FV71" s="10">
        <v>788</v>
      </c>
      <c r="FW71" s="10">
        <v>1367</v>
      </c>
      <c r="FX71" s="10">
        <v>18173</v>
      </c>
      <c r="FY71" s="10">
        <v>0</v>
      </c>
      <c r="FZ71" s="10">
        <v>0</v>
      </c>
      <c r="GA71" s="10">
        <v>0</v>
      </c>
      <c r="GB71" s="10">
        <v>500</v>
      </c>
      <c r="GC71" s="10">
        <v>30</v>
      </c>
      <c r="GD71" s="10">
        <v>500</v>
      </c>
      <c r="GE71" s="10">
        <v>80</v>
      </c>
      <c r="GF71" s="10">
        <v>0</v>
      </c>
      <c r="GG71" s="10">
        <v>0</v>
      </c>
      <c r="GH71" s="10">
        <v>0</v>
      </c>
      <c r="GI71" s="14">
        <v>0</v>
      </c>
      <c r="GJ71" s="14">
        <v>0</v>
      </c>
      <c r="GK71" s="14">
        <v>0</v>
      </c>
      <c r="GL71" s="14">
        <v>0</v>
      </c>
      <c r="GM71" s="14">
        <v>0</v>
      </c>
      <c r="GN71" s="14">
        <v>0</v>
      </c>
      <c r="GO71" s="14">
        <v>0</v>
      </c>
      <c r="GP71" s="14">
        <v>80</v>
      </c>
      <c r="GQ71" s="14">
        <v>30</v>
      </c>
      <c r="GR71" s="14">
        <v>0</v>
      </c>
      <c r="GS71" s="14">
        <v>0</v>
      </c>
      <c r="GT71" s="14">
        <v>0</v>
      </c>
      <c r="GU71" s="14">
        <v>0</v>
      </c>
      <c r="GV71" s="14">
        <v>250</v>
      </c>
      <c r="GW71" s="14">
        <v>150</v>
      </c>
      <c r="GX71" s="14">
        <v>0</v>
      </c>
      <c r="GY71" s="14">
        <v>50</v>
      </c>
      <c r="GZ71" s="14">
        <v>1</v>
      </c>
      <c r="HA71" s="14">
        <v>0</v>
      </c>
      <c r="HB71" s="11">
        <v>1</v>
      </c>
      <c r="HC71" s="11">
        <v>0</v>
      </c>
      <c r="HD71" s="15">
        <v>1</v>
      </c>
      <c r="HE71" s="15">
        <v>1</v>
      </c>
      <c r="HF71" s="16">
        <v>40262.600717592592</v>
      </c>
    </row>
    <row r="72" spans="1:214" x14ac:dyDescent="0.2">
      <c r="A72" s="10" t="s">
        <v>1083</v>
      </c>
      <c r="B72" s="10">
        <v>18</v>
      </c>
      <c r="C72" s="10" t="s">
        <v>782</v>
      </c>
      <c r="D72" s="10" t="str">
        <f>VLOOKUP(Tabulka_Dotaz_z_MySQLDivadla_1[[#This Row],[Kraj]],Tabulka_Dotaz_z_SQL3[],3,TRUE)</f>
        <v>Hlavní město Praha</v>
      </c>
      <c r="E72" s="10" t="str">
        <f>VLOOKUP(Tabulka_Dotaz_z_MySQLDivadla_1[[#This Row],[StatID]],Tabulka_Dotaz_z_SqlDivadla[#All],7,FALSE)</f>
        <v>60</v>
      </c>
      <c r="F72" s="10" t="str">
        <f>VLOOKUP(Tabulka_Dotaz_z_MySQLDivadla_1[[#This Row],[kodZriz]],Tabulka_Dotaz_z_SQL[],8,TRUE)</f>
        <v>podnk</v>
      </c>
      <c r="G72" s="10">
        <v>0</v>
      </c>
      <c r="H72" s="10">
        <v>0</v>
      </c>
      <c r="I72" s="10" t="s">
        <v>163</v>
      </c>
      <c r="J72" s="10">
        <v>0</v>
      </c>
      <c r="K72" s="10" t="s">
        <v>163</v>
      </c>
      <c r="L72" s="10">
        <v>0</v>
      </c>
      <c r="M72" s="10" t="s">
        <v>163</v>
      </c>
      <c r="N72" s="10">
        <v>0</v>
      </c>
      <c r="O72" s="10" t="s">
        <v>163</v>
      </c>
      <c r="P72" s="10">
        <v>0</v>
      </c>
      <c r="Q72" s="10">
        <v>1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1</v>
      </c>
      <c r="Y72" s="10">
        <v>0</v>
      </c>
      <c r="Z72" s="10">
        <v>1</v>
      </c>
      <c r="AA72" s="10" t="str">
        <f>IF(Tabulka_Dotaz_z_MySQLDivadla_1[[#This Row],[f0115_1]]=1,"ANO","NE")</f>
        <v>ANO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11000</v>
      </c>
      <c r="CK72" s="10">
        <v>0</v>
      </c>
      <c r="CL72" s="10">
        <v>0</v>
      </c>
      <c r="CM72" s="10">
        <v>0</v>
      </c>
      <c r="CN72" s="10">
        <v>10800</v>
      </c>
      <c r="CO72" s="10">
        <v>0</v>
      </c>
      <c r="CP72" s="10">
        <v>0</v>
      </c>
      <c r="CQ72" s="10">
        <v>0</v>
      </c>
      <c r="CR72" s="10">
        <v>0</v>
      </c>
      <c r="CS72" s="10">
        <v>0</v>
      </c>
      <c r="CT72" s="10">
        <v>0</v>
      </c>
      <c r="CU72" s="10">
        <v>0</v>
      </c>
      <c r="CV72" s="10">
        <v>0</v>
      </c>
      <c r="CW72" s="10">
        <v>0</v>
      </c>
      <c r="CX72" s="10">
        <v>0</v>
      </c>
      <c r="CY72" s="10">
        <v>0</v>
      </c>
      <c r="CZ72" s="10">
        <v>0</v>
      </c>
      <c r="DA72" s="10">
        <v>0</v>
      </c>
      <c r="DB72" s="10">
        <v>0</v>
      </c>
      <c r="DC72" s="10">
        <v>0</v>
      </c>
      <c r="DD72" s="10">
        <v>0</v>
      </c>
      <c r="DE72" s="10">
        <v>0</v>
      </c>
      <c r="DF72" s="10">
        <v>0</v>
      </c>
      <c r="DG72" s="10">
        <v>0</v>
      </c>
      <c r="DH72" s="10">
        <v>0</v>
      </c>
      <c r="DI72" s="10">
        <v>0</v>
      </c>
      <c r="DJ72" s="10">
        <v>0</v>
      </c>
      <c r="DK72" s="10">
        <v>0</v>
      </c>
      <c r="DL72" s="10">
        <v>0</v>
      </c>
      <c r="DM72" s="10">
        <v>0</v>
      </c>
      <c r="DN72" s="10">
        <v>0</v>
      </c>
      <c r="DO72" s="10">
        <v>0</v>
      </c>
      <c r="DP72" s="10">
        <v>0</v>
      </c>
      <c r="DQ72" s="10">
        <v>0</v>
      </c>
      <c r="DR72" s="10">
        <v>0</v>
      </c>
      <c r="DS72" s="10">
        <v>0</v>
      </c>
      <c r="DT72" s="10">
        <v>0</v>
      </c>
      <c r="DU72" s="10">
        <v>0</v>
      </c>
      <c r="DV72" s="10">
        <v>0</v>
      </c>
      <c r="DW72" s="10">
        <v>0</v>
      </c>
      <c r="DX72" s="10">
        <v>11000</v>
      </c>
      <c r="DY72" s="10">
        <v>0</v>
      </c>
      <c r="DZ72" s="10">
        <v>0</v>
      </c>
      <c r="EA72" s="10">
        <v>0</v>
      </c>
      <c r="EB72" s="10">
        <v>10800</v>
      </c>
      <c r="EC72" s="10">
        <v>0</v>
      </c>
      <c r="ED72" s="10">
        <v>0</v>
      </c>
      <c r="EE72" s="10">
        <v>0</v>
      </c>
      <c r="EF72" s="10">
        <v>0</v>
      </c>
      <c r="EG72" s="10">
        <v>0</v>
      </c>
      <c r="EH72" s="10">
        <v>11000</v>
      </c>
      <c r="EI72" s="10">
        <v>0</v>
      </c>
      <c r="EJ72" s="10">
        <v>0</v>
      </c>
      <c r="EK72" s="10">
        <v>0</v>
      </c>
      <c r="EL72" s="10">
        <v>10800</v>
      </c>
      <c r="EM72" s="10">
        <v>0</v>
      </c>
      <c r="EN72" s="10">
        <v>0</v>
      </c>
      <c r="EO72" s="10">
        <v>0</v>
      </c>
      <c r="EP72" s="10">
        <v>0</v>
      </c>
      <c r="EQ72" s="10">
        <v>0</v>
      </c>
      <c r="ER72" s="10">
        <v>322</v>
      </c>
      <c r="ES72" s="10">
        <v>0</v>
      </c>
      <c r="ET72" s="10">
        <v>322</v>
      </c>
      <c r="EU72" s="10">
        <v>0</v>
      </c>
      <c r="EV72" s="10">
        <v>0</v>
      </c>
      <c r="EW72" s="10">
        <v>0</v>
      </c>
      <c r="EX72" s="10">
        <v>0</v>
      </c>
      <c r="EY72" s="10">
        <v>0</v>
      </c>
      <c r="EZ72" s="10">
        <v>0</v>
      </c>
      <c r="FA72" s="10">
        <v>0</v>
      </c>
      <c r="FB72" s="10">
        <v>0</v>
      </c>
      <c r="FC72" s="10">
        <v>0</v>
      </c>
      <c r="FD72" s="10">
        <v>322</v>
      </c>
      <c r="FE72" s="10">
        <v>0</v>
      </c>
      <c r="FF72" s="10">
        <v>0</v>
      </c>
      <c r="FG72" s="10">
        <v>0</v>
      </c>
      <c r="FH72" s="10">
        <v>0</v>
      </c>
      <c r="FI72" s="10">
        <v>0</v>
      </c>
      <c r="FJ72" s="10">
        <v>0</v>
      </c>
      <c r="FK72" s="10">
        <v>0</v>
      </c>
      <c r="FL72" s="10">
        <v>120</v>
      </c>
      <c r="FM72" s="10">
        <v>6</v>
      </c>
      <c r="FN72" s="10">
        <v>202</v>
      </c>
      <c r="FO72" s="10">
        <v>102</v>
      </c>
      <c r="FP72" s="10">
        <v>0</v>
      </c>
      <c r="FQ72" s="10">
        <v>0</v>
      </c>
      <c r="FR72" s="10">
        <v>100</v>
      </c>
      <c r="FS72" s="10">
        <v>0</v>
      </c>
      <c r="FT72" s="10">
        <v>0</v>
      </c>
      <c r="FU72" s="10">
        <v>0</v>
      </c>
      <c r="FV72" s="10">
        <v>0</v>
      </c>
      <c r="FW72" s="10">
        <v>0</v>
      </c>
      <c r="FX72" s="10">
        <v>322</v>
      </c>
      <c r="FY72" s="10">
        <v>0</v>
      </c>
      <c r="FZ72" s="10">
        <v>0</v>
      </c>
      <c r="GA72" s="10">
        <v>0</v>
      </c>
      <c r="GB72" s="10">
        <v>50</v>
      </c>
      <c r="GC72" s="10">
        <v>20</v>
      </c>
      <c r="GD72" s="10">
        <v>0</v>
      </c>
      <c r="GE72" s="10">
        <v>0</v>
      </c>
      <c r="GF72" s="10">
        <v>0</v>
      </c>
      <c r="GG72" s="10">
        <v>0</v>
      </c>
      <c r="GH72" s="10">
        <v>0</v>
      </c>
      <c r="GI72" s="14">
        <v>0</v>
      </c>
      <c r="GJ72" s="14">
        <v>0</v>
      </c>
      <c r="GK72" s="14">
        <v>0</v>
      </c>
      <c r="GL72" s="14">
        <v>0</v>
      </c>
      <c r="GM72" s="14">
        <v>0</v>
      </c>
      <c r="GN72" s="14">
        <v>0</v>
      </c>
      <c r="GO72" s="14">
        <v>0</v>
      </c>
      <c r="GP72" s="14">
        <v>50</v>
      </c>
      <c r="GQ72" s="14">
        <v>20</v>
      </c>
      <c r="GR72" s="14">
        <v>0</v>
      </c>
      <c r="GS72" s="14">
        <v>0</v>
      </c>
      <c r="GT72" s="14">
        <v>0</v>
      </c>
      <c r="GU72" s="14">
        <v>0</v>
      </c>
      <c r="GV72" s="14">
        <v>0</v>
      </c>
      <c r="GW72" s="14">
        <v>0</v>
      </c>
      <c r="GX72" s="14">
        <v>1</v>
      </c>
      <c r="GY72" s="14">
        <v>0</v>
      </c>
      <c r="GZ72" s="14">
        <v>1</v>
      </c>
      <c r="HA72" s="14">
        <v>0</v>
      </c>
      <c r="HB72" s="11">
        <v>1</v>
      </c>
      <c r="HC72" s="11">
        <v>0</v>
      </c>
      <c r="HD72" s="15">
        <v>1</v>
      </c>
      <c r="HE72" s="15">
        <v>0</v>
      </c>
      <c r="HF72" s="16">
        <v>40302.41747685185</v>
      </c>
    </row>
    <row r="73" spans="1:214" x14ac:dyDescent="0.2">
      <c r="A73" s="10" t="s">
        <v>1120</v>
      </c>
      <c r="B73" s="10">
        <v>58</v>
      </c>
      <c r="C73" s="10" t="s">
        <v>823</v>
      </c>
      <c r="D73" s="10" t="str">
        <f>VLOOKUP(Tabulka_Dotaz_z_MySQLDivadla_1[[#This Row],[Kraj]],Tabulka_Dotaz_z_SQL3[],3,TRUE)</f>
        <v>Královéhradecký kraj</v>
      </c>
      <c r="E73" s="10" t="str">
        <f>VLOOKUP(Tabulka_Dotaz_z_MySQLDivadla_1[[#This Row],[StatID]],Tabulka_Dotaz_z_SqlDivadla[#All],7,FALSE)</f>
        <v>71</v>
      </c>
      <c r="F73" s="10" t="str">
        <f>VLOOKUP(Tabulka_Dotaz_z_MySQLDivadla_1[[#This Row],[kodZriz]],Tabulka_Dotaz_z_SQL[],8,TRUE)</f>
        <v>crkve</v>
      </c>
      <c r="G73" s="10">
        <v>4</v>
      </c>
      <c r="H73" s="10">
        <v>0</v>
      </c>
      <c r="I73" s="10" t="s">
        <v>188</v>
      </c>
      <c r="J73" s="10">
        <v>407</v>
      </c>
      <c r="K73" s="10" t="s">
        <v>206</v>
      </c>
      <c r="L73" s="10">
        <v>130</v>
      </c>
      <c r="M73" s="10" t="s">
        <v>207</v>
      </c>
      <c r="N73" s="10">
        <v>50</v>
      </c>
      <c r="O73" s="10" t="s">
        <v>208</v>
      </c>
      <c r="P73" s="10">
        <v>120</v>
      </c>
      <c r="Q73" s="10">
        <v>1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 t="str">
        <f>IF(Tabulka_Dotaz_z_MySQLDivadla_1[[#This Row],[f0115_1]]=1,"ANO","NE")</f>
        <v>NE</v>
      </c>
      <c r="AB73" s="10">
        <v>85586</v>
      </c>
      <c r="AC73" s="10">
        <v>3093</v>
      </c>
      <c r="AD73" s="10">
        <v>69362</v>
      </c>
      <c r="AE73" s="10">
        <v>1785</v>
      </c>
      <c r="AF73" s="10">
        <v>68687</v>
      </c>
      <c r="AG73" s="10">
        <v>52463</v>
      </c>
      <c r="AH73" s="10">
        <v>1785</v>
      </c>
      <c r="AI73" s="10">
        <v>33718</v>
      </c>
      <c r="AJ73" s="10">
        <v>3134</v>
      </c>
      <c r="AK73" s="10">
        <v>34079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7334</v>
      </c>
      <c r="BG73" s="10">
        <v>0</v>
      </c>
      <c r="BH73" s="10">
        <v>7334</v>
      </c>
      <c r="BI73" s="10">
        <v>0</v>
      </c>
      <c r="BJ73" s="10">
        <v>6737</v>
      </c>
      <c r="BK73" s="10">
        <v>6737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  <c r="CP73" s="10">
        <v>0</v>
      </c>
      <c r="CQ73" s="10">
        <v>0</v>
      </c>
      <c r="CR73" s="10">
        <v>0</v>
      </c>
      <c r="CS73" s="10">
        <v>0</v>
      </c>
      <c r="CT73" s="10">
        <v>0</v>
      </c>
      <c r="CU73" s="10">
        <v>0</v>
      </c>
      <c r="CV73" s="10">
        <v>0</v>
      </c>
      <c r="CW73" s="10">
        <v>0</v>
      </c>
      <c r="CX73" s="10">
        <v>0</v>
      </c>
      <c r="CY73" s="10">
        <v>0</v>
      </c>
      <c r="CZ73" s="10">
        <v>0</v>
      </c>
      <c r="DA73" s="10">
        <v>0</v>
      </c>
      <c r="DB73" s="10">
        <v>0</v>
      </c>
      <c r="DC73" s="10">
        <v>0</v>
      </c>
      <c r="DD73" s="10">
        <v>0</v>
      </c>
      <c r="DE73" s="10">
        <v>0</v>
      </c>
      <c r="DF73" s="10">
        <v>0</v>
      </c>
      <c r="DG73" s="10">
        <v>0</v>
      </c>
      <c r="DH73" s="10">
        <v>0</v>
      </c>
      <c r="DI73" s="10">
        <v>0</v>
      </c>
      <c r="DJ73" s="10">
        <v>0</v>
      </c>
      <c r="DK73" s="10">
        <v>0</v>
      </c>
      <c r="DL73" s="10">
        <v>0</v>
      </c>
      <c r="DM73" s="10">
        <v>0</v>
      </c>
      <c r="DN73" s="10">
        <v>0</v>
      </c>
      <c r="DO73" s="10">
        <v>0</v>
      </c>
      <c r="DP73" s="10">
        <v>0</v>
      </c>
      <c r="DQ73" s="10">
        <v>0</v>
      </c>
      <c r="DR73" s="10">
        <v>0</v>
      </c>
      <c r="DS73" s="10">
        <v>0</v>
      </c>
      <c r="DT73" s="10">
        <v>0</v>
      </c>
      <c r="DU73" s="10">
        <v>0</v>
      </c>
      <c r="DV73" s="10">
        <v>0</v>
      </c>
      <c r="DW73" s="10">
        <v>0</v>
      </c>
      <c r="DX73" s="10">
        <v>92920</v>
      </c>
      <c r="DY73" s="10">
        <v>3093</v>
      </c>
      <c r="DZ73" s="10">
        <v>76696</v>
      </c>
      <c r="EA73" s="10">
        <v>1785</v>
      </c>
      <c r="EB73" s="10">
        <v>75424</v>
      </c>
      <c r="EC73" s="10">
        <v>59200</v>
      </c>
      <c r="ED73" s="10">
        <v>1785</v>
      </c>
      <c r="EE73" s="10">
        <v>33718</v>
      </c>
      <c r="EF73" s="10">
        <v>3134</v>
      </c>
      <c r="EG73" s="10">
        <v>34079</v>
      </c>
      <c r="EH73" s="10">
        <v>40419</v>
      </c>
      <c r="EI73" s="10">
        <v>0</v>
      </c>
      <c r="EJ73" s="10">
        <v>36674</v>
      </c>
      <c r="EK73" s="10">
        <v>0</v>
      </c>
      <c r="EL73" s="10">
        <v>32765</v>
      </c>
      <c r="EM73" s="10">
        <v>29020</v>
      </c>
      <c r="EN73" s="10">
        <v>0</v>
      </c>
      <c r="EO73" s="10">
        <v>1288</v>
      </c>
      <c r="EP73" s="10">
        <v>0</v>
      </c>
      <c r="EQ73" s="10">
        <v>1319</v>
      </c>
      <c r="ER73" s="10">
        <v>13867</v>
      </c>
      <c r="ES73" s="10">
        <v>6080</v>
      </c>
      <c r="ET73" s="10">
        <v>1314</v>
      </c>
      <c r="EU73" s="10">
        <v>273.60000000000002</v>
      </c>
      <c r="EV73" s="10">
        <v>3400</v>
      </c>
      <c r="EW73" s="10">
        <v>2450</v>
      </c>
      <c r="EX73" s="10">
        <v>32180</v>
      </c>
      <c r="EY73" s="10">
        <v>0</v>
      </c>
      <c r="EZ73" s="10">
        <v>0</v>
      </c>
      <c r="FA73" s="10">
        <v>0</v>
      </c>
      <c r="FB73" s="10">
        <v>420</v>
      </c>
      <c r="FC73" s="10">
        <v>2984</v>
      </c>
      <c r="FD73" s="10">
        <v>55301</v>
      </c>
      <c r="FE73" s="10">
        <v>0</v>
      </c>
      <c r="FF73" s="10">
        <v>0</v>
      </c>
      <c r="FG73" s="10">
        <v>169</v>
      </c>
      <c r="FH73" s="10">
        <v>0</v>
      </c>
      <c r="FI73" s="10">
        <v>0</v>
      </c>
      <c r="FJ73" s="10">
        <v>0</v>
      </c>
      <c r="FK73" s="10">
        <v>169</v>
      </c>
      <c r="FL73" s="10">
        <v>14755</v>
      </c>
      <c r="FM73" s="10">
        <v>1425</v>
      </c>
      <c r="FN73" s="10">
        <v>30695</v>
      </c>
      <c r="FO73" s="10">
        <v>22611</v>
      </c>
      <c r="FP73" s="10">
        <v>279</v>
      </c>
      <c r="FQ73" s="10">
        <v>7259</v>
      </c>
      <c r="FR73" s="10">
        <v>546</v>
      </c>
      <c r="FS73" s="10">
        <v>3943</v>
      </c>
      <c r="FT73" s="10">
        <v>134</v>
      </c>
      <c r="FU73" s="10">
        <v>0</v>
      </c>
      <c r="FV73" s="10">
        <v>1056</v>
      </c>
      <c r="FW73" s="10">
        <v>3985</v>
      </c>
      <c r="FX73" s="10">
        <v>54568</v>
      </c>
      <c r="FY73" s="10">
        <v>169</v>
      </c>
      <c r="FZ73" s="10">
        <v>169</v>
      </c>
      <c r="GA73" s="10">
        <v>0</v>
      </c>
      <c r="GB73" s="10">
        <v>490</v>
      </c>
      <c r="GC73" s="10">
        <v>90</v>
      </c>
      <c r="GD73" s="10">
        <v>490</v>
      </c>
      <c r="GE73" s="10">
        <v>90</v>
      </c>
      <c r="GF73" s="10">
        <v>0</v>
      </c>
      <c r="GG73" s="10">
        <v>0</v>
      </c>
      <c r="GH73" s="10">
        <v>0</v>
      </c>
      <c r="GI73" s="14">
        <v>0</v>
      </c>
      <c r="GJ73" s="14">
        <v>250</v>
      </c>
      <c r="GK73" s="14">
        <v>90</v>
      </c>
      <c r="GL73" s="14">
        <v>0</v>
      </c>
      <c r="GM73" s="14">
        <v>0</v>
      </c>
      <c r="GN73" s="14">
        <v>0</v>
      </c>
      <c r="GO73" s="14">
        <v>0</v>
      </c>
      <c r="GP73" s="14">
        <v>0</v>
      </c>
      <c r="GQ73" s="14">
        <v>0</v>
      </c>
      <c r="GR73" s="14">
        <v>0</v>
      </c>
      <c r="GS73" s="14">
        <v>0</v>
      </c>
      <c r="GT73" s="14">
        <v>0</v>
      </c>
      <c r="GU73" s="14">
        <v>0</v>
      </c>
      <c r="GV73" s="14">
        <v>0</v>
      </c>
      <c r="GW73" s="14">
        <v>0</v>
      </c>
      <c r="GX73" s="14">
        <v>0</v>
      </c>
      <c r="GY73" s="14">
        <v>40</v>
      </c>
      <c r="GZ73" s="14">
        <v>0</v>
      </c>
      <c r="HA73" s="14">
        <v>10</v>
      </c>
      <c r="HB73" s="11">
        <v>1</v>
      </c>
      <c r="HC73" s="11">
        <v>0</v>
      </c>
      <c r="HD73" s="15">
        <v>1</v>
      </c>
      <c r="HE73" s="15">
        <v>1</v>
      </c>
      <c r="HF73" s="16">
        <v>40262.599317129629</v>
      </c>
    </row>
    <row r="74" spans="1:214" x14ac:dyDescent="0.2">
      <c r="A74" s="10" t="s">
        <v>1126</v>
      </c>
      <c r="B74" s="10">
        <v>65</v>
      </c>
      <c r="C74" s="10" t="s">
        <v>823</v>
      </c>
      <c r="D74" s="10" t="str">
        <f>VLOOKUP(Tabulka_Dotaz_z_MySQLDivadla_1[[#This Row],[Kraj]],Tabulka_Dotaz_z_SQL3[],3,TRUE)</f>
        <v>Královéhradecký kraj</v>
      </c>
      <c r="E74" s="10" t="str">
        <f>VLOOKUP(Tabulka_Dotaz_z_MySQLDivadla_1[[#This Row],[StatID]],Tabulka_Dotaz_z_SqlDivadla[#All],7,FALSE)</f>
        <v>71</v>
      </c>
      <c r="F74" s="10" t="str">
        <f>VLOOKUP(Tabulka_Dotaz_z_MySQLDivadla_1[[#This Row],[kodZriz]],Tabulka_Dotaz_z_SQL[],8,TRUE)</f>
        <v>crkve</v>
      </c>
      <c r="G74" s="10">
        <v>2</v>
      </c>
      <c r="H74" s="10">
        <v>0</v>
      </c>
      <c r="I74" s="10" t="s">
        <v>212</v>
      </c>
      <c r="J74" s="10">
        <v>164</v>
      </c>
      <c r="K74" s="10" t="s">
        <v>213</v>
      </c>
      <c r="L74" s="10">
        <v>50</v>
      </c>
      <c r="M74" s="10" t="s">
        <v>163</v>
      </c>
      <c r="N74" s="10">
        <v>0</v>
      </c>
      <c r="O74" s="10" t="s">
        <v>163</v>
      </c>
      <c r="P74" s="10">
        <v>0</v>
      </c>
      <c r="Q74" s="10">
        <v>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</v>
      </c>
      <c r="Y74" s="10">
        <v>0</v>
      </c>
      <c r="Z74" s="10">
        <v>0</v>
      </c>
      <c r="AA74" s="10" t="str">
        <f>IF(Tabulka_Dotaz_z_MySQLDivadla_1[[#This Row],[f0115_1]]=1,"ANO","NE")</f>
        <v>NE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74028</v>
      </c>
      <c r="CK74" s="10">
        <v>150</v>
      </c>
      <c r="CL74" s="10">
        <v>14432</v>
      </c>
      <c r="CM74" s="10">
        <v>2235</v>
      </c>
      <c r="CN74" s="10">
        <v>72324</v>
      </c>
      <c r="CO74" s="10">
        <v>12606</v>
      </c>
      <c r="CP74" s="10">
        <v>2235</v>
      </c>
      <c r="CQ74" s="10">
        <v>2460</v>
      </c>
      <c r="CR74" s="10">
        <v>164</v>
      </c>
      <c r="CS74" s="10">
        <v>2300</v>
      </c>
      <c r="CT74" s="10">
        <v>0</v>
      </c>
      <c r="CU74" s="10">
        <v>0</v>
      </c>
      <c r="CV74" s="10">
        <v>0</v>
      </c>
      <c r="CW74" s="10">
        <v>0</v>
      </c>
      <c r="CX74" s="10">
        <v>0</v>
      </c>
      <c r="CY74" s="10">
        <v>0</v>
      </c>
      <c r="CZ74" s="10">
        <v>0</v>
      </c>
      <c r="DA74" s="10">
        <v>0</v>
      </c>
      <c r="DB74" s="10">
        <v>0</v>
      </c>
      <c r="DC74" s="10">
        <v>0</v>
      </c>
      <c r="DD74" s="10">
        <v>0</v>
      </c>
      <c r="DE74" s="10">
        <v>0</v>
      </c>
      <c r="DF74" s="10">
        <v>0</v>
      </c>
      <c r="DG74" s="10">
        <v>0</v>
      </c>
      <c r="DH74" s="10">
        <v>0</v>
      </c>
      <c r="DI74" s="10">
        <v>0</v>
      </c>
      <c r="DJ74" s="10">
        <v>0</v>
      </c>
      <c r="DK74" s="10">
        <v>0</v>
      </c>
      <c r="DL74" s="10">
        <v>0</v>
      </c>
      <c r="DM74" s="10">
        <v>0</v>
      </c>
      <c r="DN74" s="10">
        <v>0</v>
      </c>
      <c r="DO74" s="10">
        <v>290</v>
      </c>
      <c r="DP74" s="10">
        <v>0</v>
      </c>
      <c r="DQ74" s="10">
        <v>0</v>
      </c>
      <c r="DR74" s="10">
        <v>0</v>
      </c>
      <c r="DS74" s="10">
        <v>0</v>
      </c>
      <c r="DT74" s="10">
        <v>0</v>
      </c>
      <c r="DU74" s="10">
        <v>1312</v>
      </c>
      <c r="DV74" s="10">
        <v>328</v>
      </c>
      <c r="DW74" s="10">
        <v>1300</v>
      </c>
      <c r="DX74" s="10">
        <v>74028</v>
      </c>
      <c r="DY74" s="10">
        <v>440</v>
      </c>
      <c r="DZ74" s="10">
        <v>14432</v>
      </c>
      <c r="EA74" s="10">
        <v>2235</v>
      </c>
      <c r="EB74" s="10">
        <v>72324</v>
      </c>
      <c r="EC74" s="10">
        <v>12606</v>
      </c>
      <c r="ED74" s="10">
        <v>2235</v>
      </c>
      <c r="EE74" s="10">
        <v>3772</v>
      </c>
      <c r="EF74" s="10">
        <v>492</v>
      </c>
      <c r="EG74" s="10">
        <v>3600</v>
      </c>
      <c r="EH74" s="10">
        <v>74028</v>
      </c>
      <c r="EI74" s="10">
        <v>440</v>
      </c>
      <c r="EJ74" s="10">
        <v>14432</v>
      </c>
      <c r="EK74" s="10">
        <v>2235</v>
      </c>
      <c r="EL74" s="10">
        <v>72324</v>
      </c>
      <c r="EM74" s="10">
        <v>12606</v>
      </c>
      <c r="EN74" s="10">
        <v>2235</v>
      </c>
      <c r="EO74" s="10">
        <v>3772</v>
      </c>
      <c r="EP74" s="10">
        <v>492</v>
      </c>
      <c r="EQ74" s="10">
        <v>3600</v>
      </c>
      <c r="ER74" s="10">
        <v>3732</v>
      </c>
      <c r="ES74" s="10">
        <v>758</v>
      </c>
      <c r="ET74" s="10">
        <v>1337</v>
      </c>
      <c r="EU74" s="10">
        <v>674</v>
      </c>
      <c r="EV74" s="10">
        <v>790</v>
      </c>
      <c r="EW74" s="10">
        <v>1200</v>
      </c>
      <c r="EX74" s="10">
        <v>14006</v>
      </c>
      <c r="EY74" s="10">
        <v>0</v>
      </c>
      <c r="EZ74" s="10">
        <v>0</v>
      </c>
      <c r="FA74" s="10">
        <v>0</v>
      </c>
      <c r="FB74" s="10">
        <v>0</v>
      </c>
      <c r="FC74" s="10">
        <v>1218</v>
      </c>
      <c r="FD74" s="10">
        <v>20946</v>
      </c>
      <c r="FE74" s="10">
        <v>0</v>
      </c>
      <c r="FF74" s="10">
        <v>0</v>
      </c>
      <c r="FG74" s="10">
        <v>5000</v>
      </c>
      <c r="FH74" s="10">
        <v>0</v>
      </c>
      <c r="FI74" s="10">
        <v>0</v>
      </c>
      <c r="FJ74" s="10">
        <v>0</v>
      </c>
      <c r="FK74" s="10">
        <v>5000</v>
      </c>
      <c r="FL74" s="10">
        <v>3267</v>
      </c>
      <c r="FM74" s="10">
        <v>241</v>
      </c>
      <c r="FN74" s="10">
        <v>13175</v>
      </c>
      <c r="FO74" s="10">
        <v>9407</v>
      </c>
      <c r="FP74" s="10">
        <v>295</v>
      </c>
      <c r="FQ74" s="10">
        <v>3140</v>
      </c>
      <c r="FR74" s="10">
        <v>333</v>
      </c>
      <c r="FS74" s="10">
        <v>936</v>
      </c>
      <c r="FT74" s="10">
        <v>64</v>
      </c>
      <c r="FU74" s="10">
        <v>0</v>
      </c>
      <c r="FV74" s="10">
        <v>2605</v>
      </c>
      <c r="FW74" s="10">
        <v>736</v>
      </c>
      <c r="FX74" s="10">
        <v>20783</v>
      </c>
      <c r="FY74" s="10">
        <v>5000</v>
      </c>
      <c r="FZ74" s="10">
        <v>5000</v>
      </c>
      <c r="GA74" s="10">
        <v>0</v>
      </c>
      <c r="GB74" s="10">
        <v>150</v>
      </c>
      <c r="GC74" s="10">
        <v>40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v>0</v>
      </c>
      <c r="GP74" s="14">
        <v>100</v>
      </c>
      <c r="GQ74" s="14">
        <v>40</v>
      </c>
      <c r="GR74" s="14">
        <v>0</v>
      </c>
      <c r="GS74" s="14">
        <v>0</v>
      </c>
      <c r="GT74" s="14">
        <v>0</v>
      </c>
      <c r="GU74" s="14">
        <v>0</v>
      </c>
      <c r="GV74" s="14">
        <v>150</v>
      </c>
      <c r="GW74" s="14">
        <v>100</v>
      </c>
      <c r="GX74" s="14">
        <v>0</v>
      </c>
      <c r="GY74" s="14">
        <v>20</v>
      </c>
      <c r="GZ74" s="14">
        <v>1</v>
      </c>
      <c r="HA74" s="14">
        <v>0</v>
      </c>
      <c r="HB74" s="11">
        <v>1</v>
      </c>
      <c r="HC74" s="11">
        <v>0</v>
      </c>
      <c r="HD74" s="15">
        <v>1</v>
      </c>
      <c r="HE74" s="15">
        <v>1</v>
      </c>
      <c r="HF74" s="16">
        <v>40245.615081018521</v>
      </c>
    </row>
    <row r="75" spans="1:214" x14ac:dyDescent="0.2">
      <c r="A75" s="10" t="s">
        <v>1089</v>
      </c>
      <c r="B75" s="10">
        <v>25</v>
      </c>
      <c r="C75" s="10" t="s">
        <v>791</v>
      </c>
      <c r="D75" s="10" t="str">
        <f>VLOOKUP(Tabulka_Dotaz_z_MySQLDivadla_1[[#This Row],[Kraj]],Tabulka_Dotaz_z_SQL3[],3,TRUE)</f>
        <v>Pardubický kraj</v>
      </c>
      <c r="E75" s="10" t="str">
        <f>VLOOKUP(Tabulka_Dotaz_z_MySQLDivadla_1[[#This Row],[StatID]],Tabulka_Dotaz_z_SqlDivadla[#All],7,FALSE)</f>
        <v>22</v>
      </c>
      <c r="F75" s="10" t="str">
        <f>VLOOKUP(Tabulka_Dotaz_z_MySQLDivadla_1[[#This Row],[kodZriz]],Tabulka_Dotaz_z_SQL[],8,TRUE)</f>
        <v>stati</v>
      </c>
      <c r="G75" s="10">
        <v>2</v>
      </c>
      <c r="H75" s="10">
        <v>0</v>
      </c>
      <c r="I75" s="10" t="s">
        <v>167</v>
      </c>
      <c r="J75" s="10">
        <v>485</v>
      </c>
      <c r="K75" s="10" t="s">
        <v>168</v>
      </c>
      <c r="L75" s="10">
        <v>60</v>
      </c>
      <c r="M75" s="10" t="s">
        <v>163</v>
      </c>
      <c r="N75" s="10">
        <v>0</v>
      </c>
      <c r="O75" s="10" t="s">
        <v>163</v>
      </c>
      <c r="P75" s="10">
        <v>0</v>
      </c>
      <c r="Q75" s="10">
        <v>1</v>
      </c>
      <c r="R75" s="10">
        <v>1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 t="str">
        <f>IF(Tabulka_Dotaz_z_MySQLDivadla_1[[#This Row],[f0115_1]]=1,"ANO","NE")</f>
        <v>NE</v>
      </c>
      <c r="AB75" s="10">
        <v>86087</v>
      </c>
      <c r="AC75" s="10">
        <v>0</v>
      </c>
      <c r="AD75" s="10">
        <v>71868</v>
      </c>
      <c r="AE75" s="10">
        <v>0</v>
      </c>
      <c r="AF75" s="10">
        <v>77869</v>
      </c>
      <c r="AG75" s="10">
        <v>63650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33084</v>
      </c>
      <c r="BG75" s="10">
        <v>0</v>
      </c>
      <c r="BH75" s="10">
        <v>26010</v>
      </c>
      <c r="BI75" s="10">
        <v>0</v>
      </c>
      <c r="BJ75" s="10">
        <v>31933</v>
      </c>
      <c r="BK75" s="10">
        <v>24859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  <c r="CP75" s="10">
        <v>0</v>
      </c>
      <c r="CQ75" s="10">
        <v>0</v>
      </c>
      <c r="CR75" s="10">
        <v>0</v>
      </c>
      <c r="CS75" s="10">
        <v>0</v>
      </c>
      <c r="CT75" s="10">
        <v>0</v>
      </c>
      <c r="CU75" s="10">
        <v>0</v>
      </c>
      <c r="CV75" s="10">
        <v>0</v>
      </c>
      <c r="CW75" s="10">
        <v>0</v>
      </c>
      <c r="CX75" s="10">
        <v>0</v>
      </c>
      <c r="CY75" s="10">
        <v>0</v>
      </c>
      <c r="CZ75" s="10">
        <v>0</v>
      </c>
      <c r="DA75" s="10">
        <v>0</v>
      </c>
      <c r="DB75" s="10">
        <v>0</v>
      </c>
      <c r="DC75" s="10">
        <v>0</v>
      </c>
      <c r="DD75" s="10">
        <v>0</v>
      </c>
      <c r="DE75" s="10">
        <v>0</v>
      </c>
      <c r="DF75" s="10">
        <v>0</v>
      </c>
      <c r="DG75" s="10">
        <v>0</v>
      </c>
      <c r="DH75" s="10">
        <v>0</v>
      </c>
      <c r="DI75" s="10">
        <v>0</v>
      </c>
      <c r="DJ75" s="10">
        <v>0</v>
      </c>
      <c r="DK75" s="10">
        <v>0</v>
      </c>
      <c r="DL75" s="10">
        <v>0</v>
      </c>
      <c r="DM75" s="10">
        <v>0</v>
      </c>
      <c r="DN75" s="10">
        <v>3619</v>
      </c>
      <c r="DO75" s="10">
        <v>0</v>
      </c>
      <c r="DP75" s="10">
        <v>3619</v>
      </c>
      <c r="DQ75" s="10">
        <v>0</v>
      </c>
      <c r="DR75" s="10">
        <v>3458</v>
      </c>
      <c r="DS75" s="10">
        <v>3458</v>
      </c>
      <c r="DT75" s="10">
        <v>0</v>
      </c>
      <c r="DU75" s="10">
        <v>0</v>
      </c>
      <c r="DV75" s="10">
        <v>0</v>
      </c>
      <c r="DW75" s="10">
        <v>0</v>
      </c>
      <c r="DX75" s="10">
        <v>122790</v>
      </c>
      <c r="DY75" s="10">
        <v>0</v>
      </c>
      <c r="DZ75" s="10">
        <v>101497</v>
      </c>
      <c r="EA75" s="10">
        <v>0</v>
      </c>
      <c r="EB75" s="10">
        <v>113260</v>
      </c>
      <c r="EC75" s="10">
        <v>91967</v>
      </c>
      <c r="ED75" s="10">
        <v>0</v>
      </c>
      <c r="EE75" s="10">
        <v>0</v>
      </c>
      <c r="EF75" s="10">
        <v>0</v>
      </c>
      <c r="EG75" s="10">
        <v>0</v>
      </c>
      <c r="EH75" s="10">
        <v>33340</v>
      </c>
      <c r="EI75" s="10">
        <v>0</v>
      </c>
      <c r="EJ75" s="10">
        <v>32996</v>
      </c>
      <c r="EK75" s="10">
        <v>0</v>
      </c>
      <c r="EL75" s="10">
        <v>29678</v>
      </c>
      <c r="EM75" s="10">
        <v>29334</v>
      </c>
      <c r="EN75" s="10">
        <v>0</v>
      </c>
      <c r="EO75" s="10">
        <v>0</v>
      </c>
      <c r="EP75" s="10">
        <v>0</v>
      </c>
      <c r="EQ75" s="10">
        <v>0</v>
      </c>
      <c r="ER75" s="10">
        <v>23811</v>
      </c>
      <c r="ES75" s="10">
        <v>11726</v>
      </c>
      <c r="ET75" s="10">
        <v>2104</v>
      </c>
      <c r="EU75" s="10">
        <v>0</v>
      </c>
      <c r="EV75" s="10">
        <v>1320</v>
      </c>
      <c r="EW75" s="10">
        <v>3900</v>
      </c>
      <c r="EX75" s="10">
        <v>33939</v>
      </c>
      <c r="EY75" s="10">
        <v>129</v>
      </c>
      <c r="EZ75" s="10">
        <v>0</v>
      </c>
      <c r="FA75" s="10">
        <v>0</v>
      </c>
      <c r="FB75" s="10">
        <v>360</v>
      </c>
      <c r="FC75" s="10">
        <v>103</v>
      </c>
      <c r="FD75" s="10">
        <v>63562</v>
      </c>
      <c r="FE75" s="10">
        <v>0</v>
      </c>
      <c r="FF75" s="10">
        <v>0</v>
      </c>
      <c r="FG75" s="10">
        <v>350</v>
      </c>
      <c r="FH75" s="10">
        <v>0</v>
      </c>
      <c r="FI75" s="10">
        <v>0</v>
      </c>
      <c r="FJ75" s="10">
        <v>0</v>
      </c>
      <c r="FK75" s="10">
        <v>350</v>
      </c>
      <c r="FL75" s="10">
        <v>19880</v>
      </c>
      <c r="FM75" s="10">
        <v>355</v>
      </c>
      <c r="FN75" s="10">
        <v>36462</v>
      </c>
      <c r="FO75" s="10">
        <v>24625</v>
      </c>
      <c r="FP75" s="10">
        <v>2006</v>
      </c>
      <c r="FQ75" s="10">
        <v>9800</v>
      </c>
      <c r="FR75" s="10">
        <v>31</v>
      </c>
      <c r="FS75" s="10">
        <v>3363</v>
      </c>
      <c r="FT75" s="10">
        <v>8</v>
      </c>
      <c r="FU75" s="10">
        <v>0</v>
      </c>
      <c r="FV75" s="10">
        <v>884</v>
      </c>
      <c r="FW75" s="10">
        <v>2787</v>
      </c>
      <c r="FX75" s="10">
        <v>63384</v>
      </c>
      <c r="FY75" s="10">
        <v>911</v>
      </c>
      <c r="FZ75" s="10">
        <v>911</v>
      </c>
      <c r="GA75" s="10">
        <v>0</v>
      </c>
      <c r="GB75" s="10">
        <v>400</v>
      </c>
      <c r="GC75" s="10">
        <v>1</v>
      </c>
      <c r="GD75" s="10">
        <v>400</v>
      </c>
      <c r="GE75" s="10">
        <v>60</v>
      </c>
      <c r="GF75" s="10">
        <v>0</v>
      </c>
      <c r="GG75" s="10">
        <v>0</v>
      </c>
      <c r="GH75" s="10">
        <v>0</v>
      </c>
      <c r="GI75" s="14">
        <v>0</v>
      </c>
      <c r="GJ75" s="14">
        <v>400</v>
      </c>
      <c r="GK75" s="14">
        <v>80</v>
      </c>
      <c r="GL75" s="14">
        <v>0</v>
      </c>
      <c r="GM75" s="14">
        <v>0</v>
      </c>
      <c r="GN75" s="14">
        <v>0</v>
      </c>
      <c r="GO75" s="14">
        <v>0</v>
      </c>
      <c r="GP75" s="14">
        <v>0</v>
      </c>
      <c r="GQ75" s="14">
        <v>0</v>
      </c>
      <c r="GR75" s="14">
        <v>0</v>
      </c>
      <c r="GS75" s="14">
        <v>0</v>
      </c>
      <c r="GT75" s="14">
        <v>0</v>
      </c>
      <c r="GU75" s="14">
        <v>0</v>
      </c>
      <c r="GV75" s="14">
        <v>150</v>
      </c>
      <c r="GW75" s="14">
        <v>1</v>
      </c>
      <c r="GX75" s="14">
        <v>1</v>
      </c>
      <c r="GY75" s="14">
        <v>0</v>
      </c>
      <c r="GZ75" s="14">
        <v>0</v>
      </c>
      <c r="HA75" s="14">
        <v>15</v>
      </c>
      <c r="HB75" s="11">
        <v>0</v>
      </c>
      <c r="HC75" s="11">
        <v>10</v>
      </c>
      <c r="HD75" s="15">
        <v>1</v>
      </c>
      <c r="HE75" s="15">
        <v>1</v>
      </c>
      <c r="HF75" s="16">
        <v>40211.355590277781</v>
      </c>
    </row>
    <row r="76" spans="1:214" x14ac:dyDescent="0.2">
      <c r="A76" s="10" t="s">
        <v>1178</v>
      </c>
      <c r="B76" s="10">
        <v>120</v>
      </c>
      <c r="C76" s="10" t="s">
        <v>790</v>
      </c>
      <c r="D76" s="10" t="str">
        <f>VLOOKUP(Tabulka_Dotaz_z_MySQLDivadla_1[[#This Row],[Kraj]],Tabulka_Dotaz_z_SQL3[],3,TRUE)</f>
        <v>Pardubický kraj</v>
      </c>
      <c r="E76" s="10" t="str">
        <f>VLOOKUP(Tabulka_Dotaz_z_MySQLDivadla_1[[#This Row],[StatID]],Tabulka_Dotaz_z_SqlDivadla[#All],7,FALSE)</f>
        <v>25</v>
      </c>
      <c r="F76" s="10" t="str">
        <f>VLOOKUP(Tabulka_Dotaz_z_MySQLDivadla_1[[#This Row],[kodZriz]],Tabulka_Dotaz_z_SQL[],8,TRUE)</f>
        <v>stati</v>
      </c>
      <c r="G76" s="10">
        <v>1</v>
      </c>
      <c r="H76" s="10">
        <v>0</v>
      </c>
      <c r="I76" s="10" t="s">
        <v>239</v>
      </c>
      <c r="J76" s="10">
        <v>305</v>
      </c>
      <c r="K76" s="10" t="s">
        <v>163</v>
      </c>
      <c r="L76" s="10">
        <v>0</v>
      </c>
      <c r="M76" s="10" t="s">
        <v>163</v>
      </c>
      <c r="N76" s="10">
        <v>0</v>
      </c>
      <c r="O76" s="10" t="s">
        <v>163</v>
      </c>
      <c r="P76" s="10">
        <v>0</v>
      </c>
      <c r="Q76" s="10">
        <v>1</v>
      </c>
      <c r="R76" s="10">
        <v>1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 t="str">
        <f>IF(Tabulka_Dotaz_z_MySQLDivadla_1[[#This Row],[f0115_1]]=1,"ANO","NE")</f>
        <v>NE</v>
      </c>
      <c r="AB76" s="10">
        <v>60124</v>
      </c>
      <c r="AC76" s="10">
        <v>0</v>
      </c>
      <c r="AD76" s="10">
        <v>59780</v>
      </c>
      <c r="AE76" s="10">
        <v>0</v>
      </c>
      <c r="AF76" s="10">
        <v>53725</v>
      </c>
      <c r="AG76" s="10">
        <v>53381</v>
      </c>
      <c r="AH76" s="10">
        <v>0</v>
      </c>
      <c r="AI76" s="10">
        <v>1830</v>
      </c>
      <c r="AJ76" s="10">
        <v>0</v>
      </c>
      <c r="AK76" s="10">
        <v>1830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  <c r="CP76" s="10">
        <v>0</v>
      </c>
      <c r="CQ76" s="10">
        <v>0</v>
      </c>
      <c r="CR76" s="10">
        <v>0</v>
      </c>
      <c r="CS76" s="10">
        <v>0</v>
      </c>
      <c r="CT76" s="10">
        <v>0</v>
      </c>
      <c r="CU76" s="10">
        <v>0</v>
      </c>
      <c r="CV76" s="10">
        <v>0</v>
      </c>
      <c r="CW76" s="10">
        <v>0</v>
      </c>
      <c r="CX76" s="10">
        <v>0</v>
      </c>
      <c r="CY76" s="10">
        <v>0</v>
      </c>
      <c r="CZ76" s="10">
        <v>0</v>
      </c>
      <c r="DA76" s="10">
        <v>0</v>
      </c>
      <c r="DB76" s="10">
        <v>0</v>
      </c>
      <c r="DC76" s="10">
        <v>0</v>
      </c>
      <c r="DD76" s="10">
        <v>0</v>
      </c>
      <c r="DE76" s="10">
        <v>0</v>
      </c>
      <c r="DF76" s="10">
        <v>0</v>
      </c>
      <c r="DG76" s="10">
        <v>0</v>
      </c>
      <c r="DH76" s="10">
        <v>0</v>
      </c>
      <c r="DI76" s="10">
        <v>0</v>
      </c>
      <c r="DJ76" s="10">
        <v>0</v>
      </c>
      <c r="DK76" s="10">
        <v>0</v>
      </c>
      <c r="DL76" s="10">
        <v>0</v>
      </c>
      <c r="DM76" s="10">
        <v>0</v>
      </c>
      <c r="DN76" s="10">
        <v>0</v>
      </c>
      <c r="DO76" s="10">
        <v>0</v>
      </c>
      <c r="DP76" s="10">
        <v>0</v>
      </c>
      <c r="DQ76" s="10">
        <v>0</v>
      </c>
      <c r="DR76" s="10">
        <v>0</v>
      </c>
      <c r="DS76" s="10">
        <v>0</v>
      </c>
      <c r="DT76" s="10">
        <v>0</v>
      </c>
      <c r="DU76" s="10">
        <v>0</v>
      </c>
      <c r="DV76" s="10">
        <v>0</v>
      </c>
      <c r="DW76" s="10">
        <v>0</v>
      </c>
      <c r="DX76" s="10">
        <v>60124</v>
      </c>
      <c r="DY76" s="10">
        <v>0</v>
      </c>
      <c r="DZ76" s="10">
        <v>59780</v>
      </c>
      <c r="EA76" s="10">
        <v>0</v>
      </c>
      <c r="EB76" s="10">
        <v>53725</v>
      </c>
      <c r="EC76" s="10">
        <v>53381</v>
      </c>
      <c r="ED76" s="10">
        <v>0</v>
      </c>
      <c r="EE76" s="10">
        <v>1830</v>
      </c>
      <c r="EF76" s="10">
        <v>0</v>
      </c>
      <c r="EG76" s="10">
        <v>1830</v>
      </c>
      <c r="EH76" s="10">
        <v>6405</v>
      </c>
      <c r="EI76" s="10">
        <v>0</v>
      </c>
      <c r="EJ76" s="10">
        <v>6405</v>
      </c>
      <c r="EK76" s="10">
        <v>0</v>
      </c>
      <c r="EL76" s="10">
        <v>5639</v>
      </c>
      <c r="EM76" s="10">
        <v>5539</v>
      </c>
      <c r="EN76" s="10">
        <v>0</v>
      </c>
      <c r="EO76" s="10">
        <v>0</v>
      </c>
      <c r="EP76" s="10">
        <v>0</v>
      </c>
      <c r="EQ76" s="10">
        <v>0</v>
      </c>
      <c r="ER76" s="10">
        <v>7927</v>
      </c>
      <c r="ES76" s="10">
        <v>5652</v>
      </c>
      <c r="ET76" s="10">
        <v>30</v>
      </c>
      <c r="EU76" s="10">
        <v>0</v>
      </c>
      <c r="EV76" s="10">
        <v>780</v>
      </c>
      <c r="EW76" s="10">
        <v>29153</v>
      </c>
      <c r="EX76" s="10">
        <v>160</v>
      </c>
      <c r="EY76" s="10">
        <v>0</v>
      </c>
      <c r="EZ76" s="10">
        <v>0</v>
      </c>
      <c r="FA76" s="10">
        <v>0</v>
      </c>
      <c r="FB76" s="10">
        <v>40</v>
      </c>
      <c r="FC76" s="10">
        <v>1250</v>
      </c>
      <c r="FD76" s="10">
        <v>39310</v>
      </c>
      <c r="FE76" s="10">
        <v>0</v>
      </c>
      <c r="FF76" s="10">
        <v>0</v>
      </c>
      <c r="FG76" s="10">
        <v>0</v>
      </c>
      <c r="FH76" s="10">
        <v>0</v>
      </c>
      <c r="FI76" s="10">
        <v>0</v>
      </c>
      <c r="FJ76" s="10">
        <v>0</v>
      </c>
      <c r="FK76" s="10">
        <v>0</v>
      </c>
      <c r="FL76" s="10">
        <v>9471</v>
      </c>
      <c r="FM76" s="10">
        <v>352</v>
      </c>
      <c r="FN76" s="10">
        <v>23420</v>
      </c>
      <c r="FO76" s="10">
        <v>16300</v>
      </c>
      <c r="FP76" s="10">
        <v>787</v>
      </c>
      <c r="FQ76" s="10">
        <v>5567</v>
      </c>
      <c r="FR76" s="10">
        <v>766</v>
      </c>
      <c r="FS76" s="10">
        <v>1193</v>
      </c>
      <c r="FT76" s="10">
        <v>196</v>
      </c>
      <c r="FU76" s="10">
        <v>176</v>
      </c>
      <c r="FV76" s="10">
        <v>2784</v>
      </c>
      <c r="FW76" s="10">
        <v>1638</v>
      </c>
      <c r="FX76" s="10">
        <v>38878</v>
      </c>
      <c r="FY76" s="10">
        <v>3076</v>
      </c>
      <c r="FZ76" s="10">
        <v>3076</v>
      </c>
      <c r="GA76" s="10">
        <v>0</v>
      </c>
      <c r="GB76" s="10">
        <v>300</v>
      </c>
      <c r="GC76" s="10">
        <v>50</v>
      </c>
      <c r="GD76" s="10">
        <v>140</v>
      </c>
      <c r="GE76" s="10">
        <v>50</v>
      </c>
      <c r="GF76" s="10">
        <v>0</v>
      </c>
      <c r="GG76" s="10">
        <v>0</v>
      </c>
      <c r="GH76" s="10">
        <v>0</v>
      </c>
      <c r="GI76" s="14">
        <v>0</v>
      </c>
      <c r="GJ76" s="14">
        <v>0</v>
      </c>
      <c r="GK76" s="14">
        <v>0</v>
      </c>
      <c r="GL76" s="14">
        <v>0</v>
      </c>
      <c r="GM76" s="14">
        <v>0</v>
      </c>
      <c r="GN76" s="14">
        <v>0</v>
      </c>
      <c r="GO76" s="14">
        <v>0</v>
      </c>
      <c r="GP76" s="14">
        <v>0</v>
      </c>
      <c r="GQ76" s="14">
        <v>0</v>
      </c>
      <c r="GR76" s="14">
        <v>0</v>
      </c>
      <c r="GS76" s="14">
        <v>0</v>
      </c>
      <c r="GT76" s="14">
        <v>0</v>
      </c>
      <c r="GU76" s="14">
        <v>0</v>
      </c>
      <c r="GV76" s="14">
        <v>300</v>
      </c>
      <c r="GW76" s="14">
        <v>270</v>
      </c>
      <c r="GX76" s="14">
        <v>0</v>
      </c>
      <c r="GY76" s="14">
        <v>6</v>
      </c>
      <c r="GZ76" s="14">
        <v>1</v>
      </c>
      <c r="HA76" s="14">
        <v>0</v>
      </c>
      <c r="HB76" s="11">
        <v>1</v>
      </c>
      <c r="HC76" s="11">
        <v>0</v>
      </c>
      <c r="HD76" s="15">
        <v>1</v>
      </c>
      <c r="HE76" s="15">
        <v>1</v>
      </c>
      <c r="HF76" s="16">
        <v>40267.446701388886</v>
      </c>
    </row>
    <row r="77" spans="1:214" x14ac:dyDescent="0.2">
      <c r="A77" s="10" t="s">
        <v>1214</v>
      </c>
      <c r="B77" s="10">
        <v>156</v>
      </c>
      <c r="C77" s="10" t="s">
        <v>786</v>
      </c>
      <c r="D77" s="10" t="str">
        <f>VLOOKUP(Tabulka_Dotaz_z_MySQLDivadla_1[[#This Row],[Kraj]],Tabulka_Dotaz_z_SQL3[],3,TRUE)</f>
        <v>Pardubický kraj</v>
      </c>
      <c r="E77" s="10" t="str">
        <f>VLOOKUP(Tabulka_Dotaz_z_MySQLDivadla_1[[#This Row],[StatID]],Tabulka_Dotaz_z_SqlDivadla[#All],7,FALSE)</f>
        <v>22</v>
      </c>
      <c r="F77" s="10" t="str">
        <f>VLOOKUP(Tabulka_Dotaz_z_MySQLDivadla_1[[#This Row],[kodZriz]],Tabulka_Dotaz_z_SQL[],8,TRUE)</f>
        <v>stati</v>
      </c>
      <c r="G77" s="10">
        <v>7</v>
      </c>
      <c r="H77" s="10">
        <v>0</v>
      </c>
      <c r="I77" s="10" t="s">
        <v>256</v>
      </c>
      <c r="J77" s="10">
        <v>1142</v>
      </c>
      <c r="K77" s="10" t="s">
        <v>257</v>
      </c>
      <c r="L77" s="10">
        <v>875</v>
      </c>
      <c r="M77" s="10" t="s">
        <v>258</v>
      </c>
      <c r="N77" s="10">
        <v>634</v>
      </c>
      <c r="O77" s="10" t="s">
        <v>259</v>
      </c>
      <c r="P77" s="10">
        <v>177</v>
      </c>
      <c r="Q77" s="10">
        <v>3</v>
      </c>
      <c r="R77" s="10">
        <v>1</v>
      </c>
      <c r="S77" s="10">
        <v>1</v>
      </c>
      <c r="T77" s="10">
        <v>0</v>
      </c>
      <c r="U77" s="10">
        <v>0</v>
      </c>
      <c r="V77" s="10">
        <v>1</v>
      </c>
      <c r="W77" s="10">
        <v>0</v>
      </c>
      <c r="X77" s="10">
        <v>0</v>
      </c>
      <c r="Y77" s="10">
        <v>0</v>
      </c>
      <c r="Z77" s="10">
        <v>0</v>
      </c>
      <c r="AA77" s="10" t="str">
        <f>IF(Tabulka_Dotaz_z_MySQLDivadla_1[[#This Row],[f0115_1]]=1,"ANO","NE")</f>
        <v>NE</v>
      </c>
      <c r="AB77" s="10">
        <v>134330</v>
      </c>
      <c r="AC77" s="10">
        <v>1077</v>
      </c>
      <c r="AD77" s="10">
        <v>132032</v>
      </c>
      <c r="AE77" s="10">
        <v>0</v>
      </c>
      <c r="AF77" s="10">
        <v>107129</v>
      </c>
      <c r="AG77" s="10">
        <v>104831</v>
      </c>
      <c r="AH77" s="10">
        <v>0</v>
      </c>
      <c r="AI77" s="10">
        <v>10234</v>
      </c>
      <c r="AJ77" s="10">
        <v>1884</v>
      </c>
      <c r="AK77" s="10">
        <v>7978</v>
      </c>
      <c r="AL77" s="10">
        <v>96535</v>
      </c>
      <c r="AM77" s="10">
        <v>939</v>
      </c>
      <c r="AN77" s="10">
        <v>95295</v>
      </c>
      <c r="AO77" s="10">
        <v>18000</v>
      </c>
      <c r="AP77" s="10">
        <v>68773</v>
      </c>
      <c r="AQ77" s="10">
        <v>67533</v>
      </c>
      <c r="AR77" s="10">
        <v>18000</v>
      </c>
      <c r="AS77" s="10">
        <v>1055</v>
      </c>
      <c r="AT77" s="10">
        <v>1055</v>
      </c>
      <c r="AU77" s="10">
        <v>939</v>
      </c>
      <c r="AV77" s="10">
        <v>13718</v>
      </c>
      <c r="AW77" s="10">
        <v>0</v>
      </c>
      <c r="AX77" s="10">
        <v>13718</v>
      </c>
      <c r="AY77" s="10">
        <v>0</v>
      </c>
      <c r="AZ77" s="10">
        <v>9238</v>
      </c>
      <c r="BA77" s="10">
        <v>9238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58852</v>
      </c>
      <c r="BQ77" s="10">
        <v>1830</v>
      </c>
      <c r="BR77" s="10">
        <v>55788</v>
      </c>
      <c r="BS77" s="10">
        <v>15865</v>
      </c>
      <c r="BT77" s="10">
        <v>46945</v>
      </c>
      <c r="BU77" s="10">
        <v>43881</v>
      </c>
      <c r="BV77" s="10">
        <v>15865</v>
      </c>
      <c r="BW77" s="10">
        <v>3473</v>
      </c>
      <c r="BX77" s="10">
        <v>2120</v>
      </c>
      <c r="BY77" s="10">
        <v>2973</v>
      </c>
      <c r="BZ77" s="10">
        <v>2353</v>
      </c>
      <c r="CA77" s="10">
        <v>0</v>
      </c>
      <c r="CB77" s="10">
        <v>2353</v>
      </c>
      <c r="CC77" s="10">
        <v>0</v>
      </c>
      <c r="CD77" s="10">
        <v>1926</v>
      </c>
      <c r="CE77" s="10">
        <v>1926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  <c r="CP77" s="10">
        <v>0</v>
      </c>
      <c r="CQ77" s="10">
        <v>0</v>
      </c>
      <c r="CR77" s="10">
        <v>0</v>
      </c>
      <c r="CS77" s="10">
        <v>0</v>
      </c>
      <c r="CT77" s="10">
        <v>0</v>
      </c>
      <c r="CU77" s="10">
        <v>0</v>
      </c>
      <c r="CV77" s="10">
        <v>0</v>
      </c>
      <c r="CW77" s="10">
        <v>0</v>
      </c>
      <c r="CX77" s="10">
        <v>0</v>
      </c>
      <c r="CY77" s="10">
        <v>0</v>
      </c>
      <c r="CZ77" s="10">
        <v>0</v>
      </c>
      <c r="DA77" s="10">
        <v>0</v>
      </c>
      <c r="DB77" s="10">
        <v>0</v>
      </c>
      <c r="DC77" s="10">
        <v>0</v>
      </c>
      <c r="DD77" s="10">
        <v>0</v>
      </c>
      <c r="DE77" s="10">
        <v>0</v>
      </c>
      <c r="DF77" s="10">
        <v>0</v>
      </c>
      <c r="DG77" s="10">
        <v>0</v>
      </c>
      <c r="DH77" s="10">
        <v>0</v>
      </c>
      <c r="DI77" s="10">
        <v>0</v>
      </c>
      <c r="DJ77" s="10">
        <v>0</v>
      </c>
      <c r="DK77" s="10">
        <v>0</v>
      </c>
      <c r="DL77" s="10">
        <v>0</v>
      </c>
      <c r="DM77" s="10">
        <v>0</v>
      </c>
      <c r="DN77" s="10">
        <v>4086</v>
      </c>
      <c r="DO77" s="10">
        <v>2933</v>
      </c>
      <c r="DP77" s="10">
        <v>2203</v>
      </c>
      <c r="DQ77" s="10">
        <v>0</v>
      </c>
      <c r="DR77" s="10">
        <v>2836</v>
      </c>
      <c r="DS77" s="10">
        <v>953</v>
      </c>
      <c r="DT77" s="10">
        <v>0</v>
      </c>
      <c r="DU77" s="10">
        <v>4426</v>
      </c>
      <c r="DV77" s="10">
        <v>4089</v>
      </c>
      <c r="DW77" s="10">
        <v>3266</v>
      </c>
      <c r="DX77" s="10">
        <v>309874</v>
      </c>
      <c r="DY77" s="10">
        <v>6779</v>
      </c>
      <c r="DZ77" s="10">
        <v>301389</v>
      </c>
      <c r="EA77" s="10">
        <v>33865</v>
      </c>
      <c r="EB77" s="10">
        <v>236847</v>
      </c>
      <c r="EC77" s="10">
        <v>228362</v>
      </c>
      <c r="ED77" s="10">
        <v>33865</v>
      </c>
      <c r="EE77" s="10">
        <v>19188</v>
      </c>
      <c r="EF77" s="10">
        <v>9148</v>
      </c>
      <c r="EG77" s="10">
        <v>15156</v>
      </c>
      <c r="EH77" s="10">
        <v>44447</v>
      </c>
      <c r="EI77" s="10">
        <v>265</v>
      </c>
      <c r="EJ77" s="10">
        <v>44447</v>
      </c>
      <c r="EK77" s="10">
        <v>1215</v>
      </c>
      <c r="EL77" s="10">
        <v>36793</v>
      </c>
      <c r="EM77" s="10">
        <v>36793</v>
      </c>
      <c r="EN77" s="10">
        <v>1215</v>
      </c>
      <c r="EO77" s="10">
        <v>266</v>
      </c>
      <c r="EP77" s="10">
        <v>266</v>
      </c>
      <c r="EQ77" s="10">
        <v>265</v>
      </c>
      <c r="ER77" s="10">
        <v>57531</v>
      </c>
      <c r="ES77" s="10">
        <v>41959</v>
      </c>
      <c r="ET77" s="10">
        <v>1093</v>
      </c>
      <c r="EU77" s="10">
        <v>1907</v>
      </c>
      <c r="EV77" s="10">
        <v>7560</v>
      </c>
      <c r="EW77" s="10">
        <v>930</v>
      </c>
      <c r="EX77" s="10">
        <v>279028</v>
      </c>
      <c r="EY77" s="10">
        <v>0</v>
      </c>
      <c r="EZ77" s="10">
        <v>0</v>
      </c>
      <c r="FA77" s="10">
        <v>0</v>
      </c>
      <c r="FB77" s="10">
        <v>1924</v>
      </c>
      <c r="FC77" s="10">
        <v>2383</v>
      </c>
      <c r="FD77" s="10">
        <v>349356</v>
      </c>
      <c r="FE77" s="10">
        <v>0</v>
      </c>
      <c r="FF77" s="10">
        <v>0</v>
      </c>
      <c r="FG77" s="10">
        <v>407</v>
      </c>
      <c r="FH77" s="10">
        <v>0</v>
      </c>
      <c r="FI77" s="10">
        <v>0</v>
      </c>
      <c r="FJ77" s="10">
        <v>0</v>
      </c>
      <c r="FK77" s="10">
        <v>407</v>
      </c>
      <c r="FL77" s="10">
        <v>73645</v>
      </c>
      <c r="FM77" s="10">
        <v>131</v>
      </c>
      <c r="FN77" s="10">
        <v>189117</v>
      </c>
      <c r="FO77" s="10">
        <v>137285</v>
      </c>
      <c r="FP77" s="10">
        <v>1721</v>
      </c>
      <c r="FQ77" s="10">
        <v>45082</v>
      </c>
      <c r="FR77" s="10">
        <v>5029</v>
      </c>
      <c r="FS77" s="10">
        <v>15110</v>
      </c>
      <c r="FT77" s="10">
        <v>213</v>
      </c>
      <c r="FU77" s="10">
        <v>0</v>
      </c>
      <c r="FV77" s="10">
        <v>69662</v>
      </c>
      <c r="FW77" s="10">
        <v>1589</v>
      </c>
      <c r="FX77" s="10">
        <v>349336</v>
      </c>
      <c r="FY77" s="10">
        <v>3252</v>
      </c>
      <c r="FZ77" s="10">
        <v>3252</v>
      </c>
      <c r="GA77" s="10">
        <v>0</v>
      </c>
      <c r="GB77" s="10">
        <v>999</v>
      </c>
      <c r="GC77" s="10">
        <v>20</v>
      </c>
      <c r="GD77" s="10">
        <v>500</v>
      </c>
      <c r="GE77" s="10">
        <v>40</v>
      </c>
      <c r="GF77" s="10">
        <v>600</v>
      </c>
      <c r="GG77" s="10">
        <v>110</v>
      </c>
      <c r="GH77" s="10">
        <v>430</v>
      </c>
      <c r="GI77" s="14">
        <v>110</v>
      </c>
      <c r="GJ77" s="14">
        <v>0</v>
      </c>
      <c r="GK77" s="14">
        <v>0</v>
      </c>
      <c r="GL77" s="14">
        <v>600</v>
      </c>
      <c r="GM77" s="14">
        <v>40</v>
      </c>
      <c r="GN77" s="14">
        <v>249</v>
      </c>
      <c r="GO77" s="14">
        <v>159</v>
      </c>
      <c r="GP77" s="14">
        <v>0</v>
      </c>
      <c r="GQ77" s="14">
        <v>0</v>
      </c>
      <c r="GR77" s="14">
        <v>0</v>
      </c>
      <c r="GS77" s="14">
        <v>0</v>
      </c>
      <c r="GT77" s="14">
        <v>0</v>
      </c>
      <c r="GU77" s="14">
        <v>0</v>
      </c>
      <c r="GV77" s="14">
        <v>999</v>
      </c>
      <c r="GW77" s="14">
        <v>20</v>
      </c>
      <c r="GX77" s="14">
        <v>0</v>
      </c>
      <c r="GY77" s="14">
        <v>65</v>
      </c>
      <c r="GZ77" s="14">
        <v>0</v>
      </c>
      <c r="HA77" s="14">
        <v>5</v>
      </c>
      <c r="HB77" s="11">
        <v>0</v>
      </c>
      <c r="HC77" s="11">
        <v>15</v>
      </c>
      <c r="HD77" s="15">
        <v>1</v>
      </c>
      <c r="HE77" s="15">
        <v>1</v>
      </c>
      <c r="HF77" s="16">
        <v>40280.570567129631</v>
      </c>
    </row>
    <row r="78" spans="1:214" x14ac:dyDescent="0.2">
      <c r="A78" s="10" t="s">
        <v>1175</v>
      </c>
      <c r="B78" s="10">
        <v>117</v>
      </c>
      <c r="C78" s="10" t="s">
        <v>786</v>
      </c>
      <c r="D78" s="10" t="str">
        <f>VLOOKUP(Tabulka_Dotaz_z_MySQLDivadla_1[[#This Row],[Kraj]],Tabulka_Dotaz_z_SQL3[],3,TRUE)</f>
        <v>Pardubický kraj</v>
      </c>
      <c r="E78" s="10" t="str">
        <f>VLOOKUP(Tabulka_Dotaz_z_MySQLDivadla_1[[#This Row],[StatID]],Tabulka_Dotaz_z_SqlDivadla[#All],7,FALSE)</f>
        <v>22</v>
      </c>
      <c r="F78" s="10" t="str">
        <f>VLOOKUP(Tabulka_Dotaz_z_MySQLDivadla_1[[#This Row],[kodZriz]],Tabulka_Dotaz_z_SQL[],8,TRUE)</f>
        <v>stati</v>
      </c>
      <c r="G78" s="10">
        <v>2</v>
      </c>
      <c r="H78" s="10">
        <v>0</v>
      </c>
      <c r="I78" s="10" t="s">
        <v>237</v>
      </c>
      <c r="J78" s="10">
        <v>344</v>
      </c>
      <c r="K78" s="10" t="s">
        <v>238</v>
      </c>
      <c r="L78" s="10">
        <v>642</v>
      </c>
      <c r="M78" s="10" t="s">
        <v>163</v>
      </c>
      <c r="N78" s="10">
        <v>0</v>
      </c>
      <c r="O78" s="10" t="s">
        <v>163</v>
      </c>
      <c r="P78" s="10">
        <v>0</v>
      </c>
      <c r="Q78" s="10">
        <v>3</v>
      </c>
      <c r="R78" s="10">
        <v>1</v>
      </c>
      <c r="S78" s="10">
        <v>0</v>
      </c>
      <c r="T78" s="10">
        <v>1</v>
      </c>
      <c r="U78" s="10">
        <v>1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 t="str">
        <f>IF(Tabulka_Dotaz_z_MySQLDivadla_1[[#This Row],[f0115_1]]=1,"ANO","NE")</f>
        <v>NE</v>
      </c>
      <c r="AB78" s="10">
        <v>80669</v>
      </c>
      <c r="AC78" s="10">
        <v>149</v>
      </c>
      <c r="AD78" s="10">
        <v>77169</v>
      </c>
      <c r="AE78" s="10">
        <v>2727</v>
      </c>
      <c r="AF78" s="10">
        <v>81541</v>
      </c>
      <c r="AG78" s="10">
        <v>78041</v>
      </c>
      <c r="AH78" s="10">
        <v>2727</v>
      </c>
      <c r="AI78" s="10">
        <v>687</v>
      </c>
      <c r="AJ78" s="10">
        <v>327</v>
      </c>
      <c r="AK78" s="10">
        <v>495</v>
      </c>
      <c r="AL78" s="10">
        <v>0</v>
      </c>
      <c r="AM78" s="10">
        <v>235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552</v>
      </c>
      <c r="AT78" s="10">
        <v>552</v>
      </c>
      <c r="AU78" s="10">
        <v>235</v>
      </c>
      <c r="AV78" s="10">
        <v>58884</v>
      </c>
      <c r="AW78" s="10">
        <v>688</v>
      </c>
      <c r="AX78" s="10">
        <v>51759</v>
      </c>
      <c r="AY78" s="10">
        <v>450</v>
      </c>
      <c r="AZ78" s="10">
        <v>56953</v>
      </c>
      <c r="BA78" s="10">
        <v>49828</v>
      </c>
      <c r="BB78" s="10">
        <v>450</v>
      </c>
      <c r="BC78" s="10">
        <v>3537</v>
      </c>
      <c r="BD78" s="10">
        <v>1284</v>
      </c>
      <c r="BE78" s="10">
        <v>2789</v>
      </c>
      <c r="BF78" s="10">
        <v>85446</v>
      </c>
      <c r="BG78" s="10">
        <v>640</v>
      </c>
      <c r="BH78" s="10">
        <v>79620</v>
      </c>
      <c r="BI78" s="10">
        <v>90288</v>
      </c>
      <c r="BJ78" s="10">
        <v>83337</v>
      </c>
      <c r="BK78" s="10">
        <v>77511</v>
      </c>
      <c r="BL78" s="10">
        <v>90288</v>
      </c>
      <c r="BM78" s="10">
        <v>3559</v>
      </c>
      <c r="BN78" s="10">
        <v>654</v>
      </c>
      <c r="BO78" s="10">
        <v>3376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327</v>
      </c>
      <c r="CH78" s="10">
        <v>0</v>
      </c>
      <c r="CI78" s="10">
        <v>313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  <c r="CP78" s="10">
        <v>0</v>
      </c>
      <c r="CQ78" s="10">
        <v>0</v>
      </c>
      <c r="CR78" s="10">
        <v>0</v>
      </c>
      <c r="CS78" s="10">
        <v>0</v>
      </c>
      <c r="CT78" s="10">
        <v>0</v>
      </c>
      <c r="CU78" s="10">
        <v>0</v>
      </c>
      <c r="CV78" s="10">
        <v>0</v>
      </c>
      <c r="CW78" s="10">
        <v>0</v>
      </c>
      <c r="CX78" s="10">
        <v>0</v>
      </c>
      <c r="CY78" s="10">
        <v>0</v>
      </c>
      <c r="CZ78" s="10">
        <v>0</v>
      </c>
      <c r="DA78" s="10">
        <v>0</v>
      </c>
      <c r="DB78" s="10">
        <v>0</v>
      </c>
      <c r="DC78" s="10">
        <v>0</v>
      </c>
      <c r="DD78" s="10">
        <v>0</v>
      </c>
      <c r="DE78" s="10">
        <v>0</v>
      </c>
      <c r="DF78" s="10">
        <v>0</v>
      </c>
      <c r="DG78" s="10">
        <v>0</v>
      </c>
      <c r="DH78" s="10">
        <v>0</v>
      </c>
      <c r="DI78" s="10">
        <v>0</v>
      </c>
      <c r="DJ78" s="10">
        <v>0</v>
      </c>
      <c r="DK78" s="10">
        <v>0</v>
      </c>
      <c r="DL78" s="10">
        <v>0</v>
      </c>
      <c r="DM78" s="10">
        <v>0</v>
      </c>
      <c r="DN78" s="10">
        <v>0</v>
      </c>
      <c r="DO78" s="10">
        <v>65</v>
      </c>
      <c r="DP78" s="10">
        <v>0</v>
      </c>
      <c r="DQ78" s="10">
        <v>0</v>
      </c>
      <c r="DR78" s="10">
        <v>0</v>
      </c>
      <c r="DS78" s="10">
        <v>0</v>
      </c>
      <c r="DT78" s="10">
        <v>0</v>
      </c>
      <c r="DU78" s="10">
        <v>1992</v>
      </c>
      <c r="DV78" s="10">
        <v>65</v>
      </c>
      <c r="DW78" s="10">
        <v>1992</v>
      </c>
      <c r="DX78" s="10">
        <v>224999</v>
      </c>
      <c r="DY78" s="10">
        <v>1777</v>
      </c>
      <c r="DZ78" s="10">
        <v>208548</v>
      </c>
      <c r="EA78" s="10">
        <v>93465</v>
      </c>
      <c r="EB78" s="10">
        <v>221831</v>
      </c>
      <c r="EC78" s="10">
        <v>205380</v>
      </c>
      <c r="ED78" s="10">
        <v>93465</v>
      </c>
      <c r="EE78" s="10">
        <v>10654</v>
      </c>
      <c r="EF78" s="10">
        <v>2882</v>
      </c>
      <c r="EG78" s="10">
        <v>9200</v>
      </c>
      <c r="EH78" s="10">
        <v>15408</v>
      </c>
      <c r="EI78" s="10">
        <v>0</v>
      </c>
      <c r="EJ78" s="10">
        <v>15408</v>
      </c>
      <c r="EK78" s="10">
        <v>0</v>
      </c>
      <c r="EL78" s="10">
        <v>13942</v>
      </c>
      <c r="EM78" s="10">
        <v>13942</v>
      </c>
      <c r="EN78" s="10">
        <v>0</v>
      </c>
      <c r="EO78" s="10">
        <v>0</v>
      </c>
      <c r="EP78" s="10">
        <v>0</v>
      </c>
      <c r="EQ78" s="10">
        <v>0</v>
      </c>
      <c r="ER78" s="10">
        <v>77559</v>
      </c>
      <c r="ES78" s="10">
        <v>45496</v>
      </c>
      <c r="ET78" s="10">
        <v>2715</v>
      </c>
      <c r="EU78" s="10">
        <v>8953</v>
      </c>
      <c r="EV78" s="10">
        <v>2375</v>
      </c>
      <c r="EW78" s="10">
        <v>800</v>
      </c>
      <c r="EX78" s="10">
        <v>171576</v>
      </c>
      <c r="EY78" s="10">
        <v>0</v>
      </c>
      <c r="EZ78" s="10">
        <v>0</v>
      </c>
      <c r="FA78" s="10">
        <v>0</v>
      </c>
      <c r="FB78" s="10">
        <v>0</v>
      </c>
      <c r="FC78" s="10">
        <v>8336</v>
      </c>
      <c r="FD78" s="10">
        <v>260646</v>
      </c>
      <c r="FE78" s="10">
        <v>0</v>
      </c>
      <c r="FF78" s="10">
        <v>0</v>
      </c>
      <c r="FG78" s="10">
        <v>0</v>
      </c>
      <c r="FH78" s="10">
        <v>0</v>
      </c>
      <c r="FI78" s="10">
        <v>0</v>
      </c>
      <c r="FJ78" s="10">
        <v>0</v>
      </c>
      <c r="FK78" s="10">
        <v>0</v>
      </c>
      <c r="FL78" s="10">
        <v>80452</v>
      </c>
      <c r="FM78" s="10">
        <v>3468</v>
      </c>
      <c r="FN78" s="10">
        <v>118822</v>
      </c>
      <c r="FO78" s="10">
        <v>86899</v>
      </c>
      <c r="FP78" s="10">
        <v>0</v>
      </c>
      <c r="FQ78" s="10">
        <v>31764</v>
      </c>
      <c r="FR78" s="10">
        <v>159</v>
      </c>
      <c r="FS78" s="10">
        <v>9754</v>
      </c>
      <c r="FT78" s="10">
        <v>187</v>
      </c>
      <c r="FU78" s="10">
        <v>0</v>
      </c>
      <c r="FV78" s="10">
        <v>35742</v>
      </c>
      <c r="FW78" s="10">
        <v>15673</v>
      </c>
      <c r="FX78" s="10">
        <v>260630</v>
      </c>
      <c r="FY78" s="10">
        <v>0</v>
      </c>
      <c r="FZ78" s="10">
        <v>0</v>
      </c>
      <c r="GA78" s="10">
        <v>0</v>
      </c>
      <c r="GB78" s="10">
        <v>580</v>
      </c>
      <c r="GC78" s="10">
        <v>60</v>
      </c>
      <c r="GD78" s="10">
        <v>380</v>
      </c>
      <c r="GE78" s="10">
        <v>60</v>
      </c>
      <c r="GF78" s="10">
        <v>0</v>
      </c>
      <c r="GG78" s="10">
        <v>0</v>
      </c>
      <c r="GH78" s="10">
        <v>580</v>
      </c>
      <c r="GI78" s="14">
        <v>120</v>
      </c>
      <c r="GJ78" s="14">
        <v>580</v>
      </c>
      <c r="GK78" s="14">
        <v>130</v>
      </c>
      <c r="GL78" s="14">
        <v>0</v>
      </c>
      <c r="GM78" s="14">
        <v>0</v>
      </c>
      <c r="GN78" s="14">
        <v>380</v>
      </c>
      <c r="GO78" s="14">
        <v>60</v>
      </c>
      <c r="GP78" s="14">
        <v>0</v>
      </c>
      <c r="GQ78" s="14">
        <v>0</v>
      </c>
      <c r="GR78" s="14">
        <v>0</v>
      </c>
      <c r="GS78" s="14">
        <v>0</v>
      </c>
      <c r="GT78" s="14">
        <v>0</v>
      </c>
      <c r="GU78" s="14">
        <v>0</v>
      </c>
      <c r="GV78" s="14">
        <v>580</v>
      </c>
      <c r="GW78" s="14">
        <v>120</v>
      </c>
      <c r="GX78" s="14">
        <v>0</v>
      </c>
      <c r="GY78" s="14">
        <v>18</v>
      </c>
      <c r="GZ78" s="14">
        <v>1</v>
      </c>
      <c r="HA78" s="14">
        <v>0</v>
      </c>
      <c r="HB78" s="11">
        <v>1</v>
      </c>
      <c r="HC78" s="11">
        <v>0</v>
      </c>
      <c r="HD78" s="15">
        <v>1</v>
      </c>
      <c r="HE78" s="15">
        <v>1</v>
      </c>
      <c r="HF78" s="16">
        <v>40266.483773148146</v>
      </c>
    </row>
    <row r="79" spans="1:214" x14ac:dyDescent="0.2">
      <c r="A79" s="10" t="s">
        <v>1117</v>
      </c>
      <c r="B79" s="10">
        <v>55</v>
      </c>
      <c r="C79" s="10" t="s">
        <v>786</v>
      </c>
      <c r="D79" s="10" t="str">
        <f>VLOOKUP(Tabulka_Dotaz_z_MySQLDivadla_1[[#This Row],[Kraj]],Tabulka_Dotaz_z_SQL3[],3,TRUE)</f>
        <v>Pardubický kraj</v>
      </c>
      <c r="E79" s="10" t="str">
        <f>VLOOKUP(Tabulka_Dotaz_z_MySQLDivadla_1[[#This Row],[StatID]],Tabulka_Dotaz_z_SqlDivadla[#All],7,FALSE)</f>
        <v>22</v>
      </c>
      <c r="F79" s="10" t="str">
        <f>VLOOKUP(Tabulka_Dotaz_z_MySQLDivadla_1[[#This Row],[kodZriz]],Tabulka_Dotaz_z_SQL[],8,TRUE)</f>
        <v>stati</v>
      </c>
      <c r="G79" s="10">
        <v>4</v>
      </c>
      <c r="H79" s="10">
        <v>0</v>
      </c>
      <c r="I79" s="10" t="s">
        <v>201</v>
      </c>
      <c r="J79" s="10">
        <v>200</v>
      </c>
      <c r="K79" s="10" t="s">
        <v>202</v>
      </c>
      <c r="L79" s="10">
        <v>70</v>
      </c>
      <c r="M79" s="10" t="s">
        <v>203</v>
      </c>
      <c r="N79" s="10">
        <v>180</v>
      </c>
      <c r="O79" s="10" t="s">
        <v>204</v>
      </c>
      <c r="P79" s="10">
        <v>230</v>
      </c>
      <c r="Q79" s="10">
        <v>3</v>
      </c>
      <c r="R79" s="10">
        <v>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1</v>
      </c>
      <c r="AA79" s="10" t="str">
        <f>IF(Tabulka_Dotaz_z_MySQLDivadla_1[[#This Row],[f0115_1]]=1,"ANO","NE")</f>
        <v>ANO</v>
      </c>
      <c r="AB79" s="10">
        <v>49028</v>
      </c>
      <c r="AC79" s="10">
        <v>909</v>
      </c>
      <c r="AD79" s="10">
        <v>41149</v>
      </c>
      <c r="AE79" s="10">
        <v>350</v>
      </c>
      <c r="AF79" s="10">
        <v>37930</v>
      </c>
      <c r="AG79" s="10">
        <v>32396</v>
      </c>
      <c r="AH79" s="10">
        <v>350</v>
      </c>
      <c r="AI79" s="10">
        <v>12334</v>
      </c>
      <c r="AJ79" s="10">
        <v>1050</v>
      </c>
      <c r="AK79" s="10">
        <v>11184</v>
      </c>
      <c r="AL79" s="10">
        <v>4930</v>
      </c>
      <c r="AM79" s="10">
        <v>0</v>
      </c>
      <c r="AN79" s="10">
        <v>3680</v>
      </c>
      <c r="AO79" s="10">
        <v>0</v>
      </c>
      <c r="AP79" s="10">
        <v>4850</v>
      </c>
      <c r="AQ79" s="10">
        <v>3607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3429</v>
      </c>
      <c r="BG79" s="10">
        <v>0</v>
      </c>
      <c r="BH79" s="10">
        <v>3429</v>
      </c>
      <c r="BI79" s="10">
        <v>0</v>
      </c>
      <c r="BJ79" s="10">
        <v>3413</v>
      </c>
      <c r="BK79" s="10">
        <v>3413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360</v>
      </c>
      <c r="CH79" s="10">
        <v>0</v>
      </c>
      <c r="CI79" s="10">
        <v>307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  <c r="CP79" s="10">
        <v>0</v>
      </c>
      <c r="CQ79" s="10">
        <v>0</v>
      </c>
      <c r="CR79" s="10">
        <v>0</v>
      </c>
      <c r="CS79" s="10">
        <v>0</v>
      </c>
      <c r="CT79" s="10">
        <v>0</v>
      </c>
      <c r="CU79" s="10">
        <v>3875</v>
      </c>
      <c r="CV79" s="10">
        <v>0</v>
      </c>
      <c r="CW79" s="10">
        <v>0</v>
      </c>
      <c r="CX79" s="10">
        <v>0</v>
      </c>
      <c r="CY79" s="10">
        <v>0</v>
      </c>
      <c r="CZ79" s="10">
        <v>0</v>
      </c>
      <c r="DA79" s="10">
        <v>12188</v>
      </c>
      <c r="DB79" s="10">
        <v>3875</v>
      </c>
      <c r="DC79" s="10">
        <v>12188</v>
      </c>
      <c r="DD79" s="10">
        <v>762</v>
      </c>
      <c r="DE79" s="10">
        <v>166</v>
      </c>
      <c r="DF79" s="10">
        <v>362</v>
      </c>
      <c r="DG79" s="10">
        <v>300</v>
      </c>
      <c r="DH79" s="10">
        <v>762</v>
      </c>
      <c r="DI79" s="10">
        <v>362</v>
      </c>
      <c r="DJ79" s="10">
        <v>300</v>
      </c>
      <c r="DK79" s="10">
        <v>565</v>
      </c>
      <c r="DL79" s="10">
        <v>175</v>
      </c>
      <c r="DM79" s="10">
        <v>533</v>
      </c>
      <c r="DN79" s="10">
        <v>3462</v>
      </c>
      <c r="DO79" s="10">
        <v>0</v>
      </c>
      <c r="DP79" s="10">
        <v>3462</v>
      </c>
      <c r="DQ79" s="10">
        <v>0</v>
      </c>
      <c r="DR79" s="10">
        <v>3442</v>
      </c>
      <c r="DS79" s="10">
        <v>3442</v>
      </c>
      <c r="DT79" s="10">
        <v>0</v>
      </c>
      <c r="DU79" s="10">
        <v>1030</v>
      </c>
      <c r="DV79" s="10">
        <v>0</v>
      </c>
      <c r="DW79" s="10">
        <v>1416</v>
      </c>
      <c r="DX79" s="10">
        <v>61611</v>
      </c>
      <c r="DY79" s="10">
        <v>4950</v>
      </c>
      <c r="DZ79" s="10">
        <v>52082</v>
      </c>
      <c r="EA79" s="10">
        <v>650</v>
      </c>
      <c r="EB79" s="10">
        <v>50397</v>
      </c>
      <c r="EC79" s="10">
        <v>43220</v>
      </c>
      <c r="ED79" s="10">
        <v>650</v>
      </c>
      <c r="EE79" s="10">
        <v>26477</v>
      </c>
      <c r="EF79" s="10">
        <v>5100</v>
      </c>
      <c r="EG79" s="10">
        <v>25628</v>
      </c>
      <c r="EH79" s="10">
        <v>682</v>
      </c>
      <c r="EI79" s="10">
        <v>800</v>
      </c>
      <c r="EJ79" s="10">
        <v>682</v>
      </c>
      <c r="EK79" s="10">
        <v>0</v>
      </c>
      <c r="EL79" s="10">
        <v>633</v>
      </c>
      <c r="EM79" s="10">
        <v>633</v>
      </c>
      <c r="EN79" s="10">
        <v>0</v>
      </c>
      <c r="EO79" s="10">
        <v>2489</v>
      </c>
      <c r="EP79" s="10">
        <v>800</v>
      </c>
      <c r="EQ79" s="10">
        <v>2015</v>
      </c>
      <c r="ER79" s="10">
        <v>8977</v>
      </c>
      <c r="ES79" s="10">
        <v>6639</v>
      </c>
      <c r="ET79" s="10">
        <v>962</v>
      </c>
      <c r="EU79" s="10">
        <v>71</v>
      </c>
      <c r="EV79" s="10">
        <v>2632</v>
      </c>
      <c r="EW79" s="10">
        <v>100</v>
      </c>
      <c r="EX79" s="10">
        <v>35147</v>
      </c>
      <c r="EY79" s="10">
        <v>645</v>
      </c>
      <c r="EZ79" s="10">
        <v>0</v>
      </c>
      <c r="FA79" s="10">
        <v>0</v>
      </c>
      <c r="FB79" s="10">
        <v>6</v>
      </c>
      <c r="FC79" s="10">
        <v>399</v>
      </c>
      <c r="FD79" s="10">
        <v>47906</v>
      </c>
      <c r="FE79" s="10">
        <v>0</v>
      </c>
      <c r="FF79" s="10">
        <v>0</v>
      </c>
      <c r="FG79" s="10">
        <v>0</v>
      </c>
      <c r="FH79" s="10">
        <v>0</v>
      </c>
      <c r="FI79" s="10">
        <v>0</v>
      </c>
      <c r="FJ79" s="10">
        <v>0</v>
      </c>
      <c r="FK79" s="10">
        <v>0</v>
      </c>
      <c r="FL79" s="10">
        <v>13366</v>
      </c>
      <c r="FM79" s="10">
        <v>666</v>
      </c>
      <c r="FN79" s="10">
        <v>26272</v>
      </c>
      <c r="FO79" s="10">
        <v>18396</v>
      </c>
      <c r="FP79" s="10">
        <v>1179</v>
      </c>
      <c r="FQ79" s="10">
        <v>6008</v>
      </c>
      <c r="FR79" s="10">
        <v>689</v>
      </c>
      <c r="FS79" s="10">
        <v>4580</v>
      </c>
      <c r="FT79" s="10">
        <v>16</v>
      </c>
      <c r="FU79" s="10">
        <v>33</v>
      </c>
      <c r="FV79" s="10">
        <v>3348</v>
      </c>
      <c r="FW79" s="10">
        <v>221</v>
      </c>
      <c r="FX79" s="10">
        <v>47836</v>
      </c>
      <c r="FY79" s="10">
        <v>778</v>
      </c>
      <c r="FZ79" s="10">
        <v>778</v>
      </c>
      <c r="GA79" s="10">
        <v>0</v>
      </c>
      <c r="GB79" s="10">
        <v>800</v>
      </c>
      <c r="GC79" s="10">
        <v>10</v>
      </c>
      <c r="GD79" s="10">
        <v>800</v>
      </c>
      <c r="GE79" s="10">
        <v>10</v>
      </c>
      <c r="GF79" s="10">
        <v>320</v>
      </c>
      <c r="GG79" s="10">
        <v>10</v>
      </c>
      <c r="GH79" s="10">
        <v>0</v>
      </c>
      <c r="GI79" s="14">
        <v>0</v>
      </c>
      <c r="GJ79" s="14">
        <v>320</v>
      </c>
      <c r="GK79" s="14">
        <v>10</v>
      </c>
      <c r="GL79" s="14">
        <v>0</v>
      </c>
      <c r="GM79" s="14">
        <v>0</v>
      </c>
      <c r="GN79" s="14">
        <v>140</v>
      </c>
      <c r="GO79" s="14">
        <v>15</v>
      </c>
      <c r="GP79" s="14">
        <v>0</v>
      </c>
      <c r="GQ79" s="14">
        <v>0</v>
      </c>
      <c r="GR79" s="14">
        <v>100</v>
      </c>
      <c r="GS79" s="14">
        <v>15</v>
      </c>
      <c r="GT79" s="14">
        <v>30</v>
      </c>
      <c r="GU79" s="14">
        <v>15</v>
      </c>
      <c r="GV79" s="14">
        <v>250</v>
      </c>
      <c r="GW79" s="14">
        <v>10</v>
      </c>
      <c r="GX79" s="14">
        <v>0</v>
      </c>
      <c r="GY79" s="14">
        <v>30</v>
      </c>
      <c r="GZ79" s="14">
        <v>0</v>
      </c>
      <c r="HA79" s="14">
        <v>32</v>
      </c>
      <c r="HB79" s="11">
        <v>1</v>
      </c>
      <c r="HC79" s="11">
        <v>0</v>
      </c>
      <c r="HD79" s="15">
        <v>1</v>
      </c>
      <c r="HE79" s="15">
        <v>1</v>
      </c>
      <c r="HF79" s="16">
        <v>40217.465613425928</v>
      </c>
    </row>
    <row r="80" spans="1:214" x14ac:dyDescent="0.2">
      <c r="A80" s="10" t="s">
        <v>1177</v>
      </c>
      <c r="B80" s="10">
        <v>119</v>
      </c>
      <c r="C80" s="10" t="s">
        <v>786</v>
      </c>
      <c r="D80" s="10" t="str">
        <f>VLOOKUP(Tabulka_Dotaz_z_MySQLDivadla_1[[#This Row],[Kraj]],Tabulka_Dotaz_z_SQL3[],3,TRUE)</f>
        <v>Pardubický kraj</v>
      </c>
      <c r="E80" s="10" t="str">
        <f>VLOOKUP(Tabulka_Dotaz_z_MySQLDivadla_1[[#This Row],[StatID]],Tabulka_Dotaz_z_SqlDivadla[#All],7,FALSE)</f>
        <v>22</v>
      </c>
      <c r="F80" s="10" t="str">
        <f>VLOOKUP(Tabulka_Dotaz_z_MySQLDivadla_1[[#This Row],[kodZriz]],Tabulka_Dotaz_z_SQL[],8,TRUE)</f>
        <v>stati</v>
      </c>
      <c r="G80" s="10">
        <v>3</v>
      </c>
      <c r="H80" s="10">
        <v>0</v>
      </c>
      <c r="I80" s="10" t="s">
        <v>195</v>
      </c>
      <c r="J80" s="10">
        <v>225</v>
      </c>
      <c r="K80" s="10" t="s">
        <v>199</v>
      </c>
      <c r="L80" s="10">
        <v>80</v>
      </c>
      <c r="M80" s="10" t="s">
        <v>208</v>
      </c>
      <c r="N80" s="10">
        <v>110</v>
      </c>
      <c r="O80" s="10" t="s">
        <v>163</v>
      </c>
      <c r="P80" s="10">
        <v>0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1</v>
      </c>
      <c r="Y80" s="10">
        <v>0</v>
      </c>
      <c r="Z80" s="10">
        <v>0</v>
      </c>
      <c r="AA80" s="10" t="str">
        <f>IF(Tabulka_Dotaz_z_MySQLDivadla_1[[#This Row],[f0115_1]]=1,"ANO","NE")</f>
        <v>NE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1575</v>
      </c>
      <c r="AJ80" s="10">
        <v>0</v>
      </c>
      <c r="AK80" s="10">
        <v>1253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81745</v>
      </c>
      <c r="CK80" s="10">
        <v>0</v>
      </c>
      <c r="CL80" s="10">
        <v>73870</v>
      </c>
      <c r="CM80" s="10">
        <v>225</v>
      </c>
      <c r="CN80" s="10">
        <v>73053</v>
      </c>
      <c r="CO80" s="10">
        <v>65178</v>
      </c>
      <c r="CP80" s="10">
        <v>225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>
        <v>0</v>
      </c>
      <c r="DJ80" s="10">
        <v>0</v>
      </c>
      <c r="DK80" s="10">
        <v>0</v>
      </c>
      <c r="DL80" s="10">
        <v>0</v>
      </c>
      <c r="DM80" s="10">
        <v>0</v>
      </c>
      <c r="DN80" s="10">
        <v>0</v>
      </c>
      <c r="DO80" s="10">
        <v>0</v>
      </c>
      <c r="DP80" s="10">
        <v>0</v>
      </c>
      <c r="DQ80" s="10">
        <v>0</v>
      </c>
      <c r="DR80" s="10">
        <v>0</v>
      </c>
      <c r="DS80" s="10">
        <v>0</v>
      </c>
      <c r="DT80" s="10">
        <v>0</v>
      </c>
      <c r="DU80" s="10">
        <v>0</v>
      </c>
      <c r="DV80" s="10">
        <v>0</v>
      </c>
      <c r="DW80" s="10">
        <v>0</v>
      </c>
      <c r="DX80" s="10">
        <v>81745</v>
      </c>
      <c r="DY80" s="10">
        <v>0</v>
      </c>
      <c r="DZ80" s="10">
        <v>73870</v>
      </c>
      <c r="EA80" s="10">
        <v>225</v>
      </c>
      <c r="EB80" s="10">
        <v>73053</v>
      </c>
      <c r="EC80" s="10">
        <v>65178</v>
      </c>
      <c r="ED80" s="10">
        <v>225</v>
      </c>
      <c r="EE80" s="10">
        <v>1575</v>
      </c>
      <c r="EF80" s="10">
        <v>0</v>
      </c>
      <c r="EG80" s="10">
        <v>1253</v>
      </c>
      <c r="EH80" s="10">
        <v>81745</v>
      </c>
      <c r="EI80" s="10">
        <v>0</v>
      </c>
      <c r="EJ80" s="10">
        <v>73870</v>
      </c>
      <c r="EK80" s="10">
        <v>225</v>
      </c>
      <c r="EL80" s="10">
        <v>73053</v>
      </c>
      <c r="EM80" s="10">
        <v>65178</v>
      </c>
      <c r="EN80" s="10">
        <v>225</v>
      </c>
      <c r="EO80" s="10">
        <v>1575</v>
      </c>
      <c r="EP80" s="10">
        <v>0</v>
      </c>
      <c r="EQ80" s="10">
        <v>1253</v>
      </c>
      <c r="ER80" s="10">
        <v>5324</v>
      </c>
      <c r="ES80" s="10">
        <v>3724</v>
      </c>
      <c r="ET80" s="10">
        <v>304</v>
      </c>
      <c r="EU80" s="10">
        <v>34</v>
      </c>
      <c r="EV80" s="10">
        <v>610</v>
      </c>
      <c r="EW80" s="10">
        <v>90</v>
      </c>
      <c r="EX80" s="10">
        <v>20080</v>
      </c>
      <c r="EY80" s="10">
        <v>0</v>
      </c>
      <c r="EZ80" s="10">
        <v>0</v>
      </c>
      <c r="FA80" s="10">
        <v>0</v>
      </c>
      <c r="FB80" s="10">
        <v>50</v>
      </c>
      <c r="FC80" s="10">
        <v>0</v>
      </c>
      <c r="FD80" s="10">
        <v>26154</v>
      </c>
      <c r="FE80" s="10">
        <v>0</v>
      </c>
      <c r="FF80" s="10">
        <v>0</v>
      </c>
      <c r="FG80" s="10">
        <v>0</v>
      </c>
      <c r="FH80" s="10">
        <v>0</v>
      </c>
      <c r="FI80" s="10">
        <v>0</v>
      </c>
      <c r="FJ80" s="10">
        <v>0</v>
      </c>
      <c r="FK80" s="10">
        <v>0</v>
      </c>
      <c r="FL80" s="10">
        <v>5112</v>
      </c>
      <c r="FM80" s="10">
        <v>0</v>
      </c>
      <c r="FN80" s="10">
        <v>14776</v>
      </c>
      <c r="FO80" s="10">
        <v>10354</v>
      </c>
      <c r="FP80" s="10">
        <v>550</v>
      </c>
      <c r="FQ80" s="10">
        <v>3414</v>
      </c>
      <c r="FR80" s="10">
        <v>458</v>
      </c>
      <c r="FS80" s="10">
        <v>2408</v>
      </c>
      <c r="FT80" s="10">
        <v>33</v>
      </c>
      <c r="FU80" s="10">
        <v>17</v>
      </c>
      <c r="FV80" s="10">
        <v>3177</v>
      </c>
      <c r="FW80" s="10">
        <v>269</v>
      </c>
      <c r="FX80" s="10">
        <v>25792</v>
      </c>
      <c r="FY80" s="10">
        <v>0</v>
      </c>
      <c r="FZ80" s="10">
        <v>0</v>
      </c>
      <c r="GA80" s="10">
        <v>0</v>
      </c>
      <c r="GB80" s="10">
        <v>140</v>
      </c>
      <c r="GC80" s="10">
        <v>20</v>
      </c>
      <c r="GD80" s="10">
        <v>140</v>
      </c>
      <c r="GE80" s="10">
        <v>20</v>
      </c>
      <c r="GF80" s="10">
        <v>0</v>
      </c>
      <c r="GG80" s="10">
        <v>0</v>
      </c>
      <c r="GH80" s="10">
        <v>0</v>
      </c>
      <c r="GI80" s="14">
        <v>0</v>
      </c>
      <c r="GJ80" s="14">
        <v>0</v>
      </c>
      <c r="GK80" s="14">
        <v>0</v>
      </c>
      <c r="GL80" s="14">
        <v>0</v>
      </c>
      <c r="GM80" s="14">
        <v>0</v>
      </c>
      <c r="GN80" s="14">
        <v>0</v>
      </c>
      <c r="GO80" s="14">
        <v>0</v>
      </c>
      <c r="GP80" s="14">
        <v>130</v>
      </c>
      <c r="GQ80" s="14">
        <v>20</v>
      </c>
      <c r="GR80" s="14">
        <v>0</v>
      </c>
      <c r="GS80" s="14">
        <v>0</v>
      </c>
      <c r="GT80" s="14">
        <v>0</v>
      </c>
      <c r="GU80" s="14">
        <v>0</v>
      </c>
      <c r="GV80" s="14">
        <v>0</v>
      </c>
      <c r="GW80" s="14">
        <v>0</v>
      </c>
      <c r="GX80" s="14">
        <v>1</v>
      </c>
      <c r="GY80" s="14">
        <v>0</v>
      </c>
      <c r="GZ80" s="14">
        <v>1</v>
      </c>
      <c r="HA80" s="14">
        <v>0</v>
      </c>
      <c r="HB80" s="11">
        <v>0</v>
      </c>
      <c r="HC80" s="11">
        <v>30</v>
      </c>
      <c r="HD80" s="15">
        <v>1</v>
      </c>
      <c r="HE80" s="15">
        <v>1</v>
      </c>
      <c r="HF80" s="16">
        <v>40267.433055555557</v>
      </c>
    </row>
    <row r="81" spans="1:214" x14ac:dyDescent="0.2">
      <c r="A81" s="10" t="s">
        <v>1238</v>
      </c>
      <c r="B81" s="10">
        <v>180</v>
      </c>
      <c r="C81" s="10" t="s">
        <v>786</v>
      </c>
      <c r="D81" s="10" t="str">
        <f>VLOOKUP(Tabulka_Dotaz_z_MySQLDivadla_1[[#This Row],[Kraj]],Tabulka_Dotaz_z_SQL3[],3,TRUE)</f>
        <v>Pardubický kraj</v>
      </c>
      <c r="E81" s="10" t="str">
        <f>VLOOKUP(Tabulka_Dotaz_z_MySQLDivadla_1[[#This Row],[StatID]],Tabulka_Dotaz_z_SqlDivadla[#All],7,FALSE)</f>
        <v>02</v>
      </c>
      <c r="F81" s="10" t="str">
        <f>VLOOKUP(Tabulka_Dotaz_z_MySQLDivadla_1[[#This Row],[kodZriz]],Tabulka_Dotaz_z_SQL[],8,TRUE)</f>
        <v>stati</v>
      </c>
      <c r="G81" s="10">
        <v>1</v>
      </c>
      <c r="H81" s="10">
        <v>0</v>
      </c>
      <c r="I81" s="10" t="s">
        <v>275</v>
      </c>
      <c r="J81" s="10">
        <v>144</v>
      </c>
      <c r="K81" s="10" t="s">
        <v>163</v>
      </c>
      <c r="L81" s="10">
        <v>0</v>
      </c>
      <c r="M81" s="10" t="s">
        <v>163</v>
      </c>
      <c r="N81" s="10">
        <v>0</v>
      </c>
      <c r="O81" s="10" t="s">
        <v>163</v>
      </c>
      <c r="P81" s="10">
        <v>0</v>
      </c>
      <c r="Q81" s="10">
        <v>4</v>
      </c>
      <c r="R81" s="10">
        <v>1</v>
      </c>
      <c r="S81" s="10">
        <v>0</v>
      </c>
      <c r="T81" s="10">
        <v>0</v>
      </c>
      <c r="U81" s="10">
        <v>1</v>
      </c>
      <c r="V81" s="10">
        <v>0</v>
      </c>
      <c r="W81" s="10">
        <v>0</v>
      </c>
      <c r="X81" s="10">
        <v>0</v>
      </c>
      <c r="Y81" s="10">
        <v>2</v>
      </c>
      <c r="Z81" s="10">
        <v>0</v>
      </c>
      <c r="AA81" s="10" t="str">
        <f>IF(Tabulka_Dotaz_z_MySQLDivadla_1[[#This Row],[f0115_1]]=1,"ANO","NE")</f>
        <v>NE</v>
      </c>
      <c r="AB81" s="10">
        <v>7627</v>
      </c>
      <c r="AC81" s="10">
        <v>288</v>
      </c>
      <c r="AD81" s="10">
        <v>7412</v>
      </c>
      <c r="AE81" s="10">
        <v>0</v>
      </c>
      <c r="AF81" s="10">
        <v>7430</v>
      </c>
      <c r="AG81" s="10">
        <v>7330</v>
      </c>
      <c r="AH81" s="10">
        <v>0</v>
      </c>
      <c r="AI81" s="10">
        <v>288</v>
      </c>
      <c r="AJ81" s="10">
        <v>288</v>
      </c>
      <c r="AK81" s="10">
        <v>288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4538</v>
      </c>
      <c r="BG81" s="10">
        <v>0</v>
      </c>
      <c r="BH81" s="10">
        <v>4338</v>
      </c>
      <c r="BI81" s="10">
        <v>200</v>
      </c>
      <c r="BJ81" s="10">
        <v>4214</v>
      </c>
      <c r="BK81" s="10">
        <v>4214</v>
      </c>
      <c r="BL81" s="10">
        <v>200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1180</v>
      </c>
      <c r="CA81" s="10">
        <v>0</v>
      </c>
      <c r="CB81" s="10">
        <v>780</v>
      </c>
      <c r="CC81" s="10">
        <v>200</v>
      </c>
      <c r="CD81" s="10">
        <v>1170</v>
      </c>
      <c r="CE81" s="10">
        <v>760</v>
      </c>
      <c r="CF81" s="10">
        <v>200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>
        <v>0</v>
      </c>
      <c r="DJ81" s="10">
        <v>0</v>
      </c>
      <c r="DK81" s="10">
        <v>0</v>
      </c>
      <c r="DL81" s="10">
        <v>0</v>
      </c>
      <c r="DM81" s="10">
        <v>0</v>
      </c>
      <c r="DN81" s="10">
        <v>1214</v>
      </c>
      <c r="DO81" s="10">
        <v>0</v>
      </c>
      <c r="DP81" s="10">
        <v>864</v>
      </c>
      <c r="DQ81" s="10">
        <v>360</v>
      </c>
      <c r="DR81" s="10">
        <v>1116</v>
      </c>
      <c r="DS81" s="10">
        <v>800</v>
      </c>
      <c r="DT81" s="10">
        <v>360</v>
      </c>
      <c r="DU81" s="10">
        <v>0</v>
      </c>
      <c r="DV81" s="10">
        <v>0</v>
      </c>
      <c r="DW81" s="10">
        <v>0</v>
      </c>
      <c r="DX81" s="10">
        <v>14559</v>
      </c>
      <c r="DY81" s="10">
        <v>288</v>
      </c>
      <c r="DZ81" s="10">
        <v>13394</v>
      </c>
      <c r="EA81" s="10">
        <v>760</v>
      </c>
      <c r="EB81" s="10">
        <v>13930</v>
      </c>
      <c r="EC81" s="10">
        <v>13104</v>
      </c>
      <c r="ED81" s="10">
        <v>760</v>
      </c>
      <c r="EE81" s="10">
        <v>288</v>
      </c>
      <c r="EF81" s="10">
        <v>288</v>
      </c>
      <c r="EG81" s="10">
        <v>288</v>
      </c>
      <c r="EH81" s="10">
        <v>0</v>
      </c>
      <c r="EI81" s="10">
        <v>0</v>
      </c>
      <c r="EJ81" s="10">
        <v>0</v>
      </c>
      <c r="EK81" s="10">
        <v>0</v>
      </c>
      <c r="EL81" s="10">
        <v>0</v>
      </c>
      <c r="EM81" s="10">
        <v>0</v>
      </c>
      <c r="EN81" s="10">
        <v>0</v>
      </c>
      <c r="EO81" s="10">
        <v>0</v>
      </c>
      <c r="EP81" s="10">
        <v>0</v>
      </c>
      <c r="EQ81" s="10">
        <v>0</v>
      </c>
      <c r="ER81" s="10">
        <v>0</v>
      </c>
      <c r="ES81" s="10">
        <v>0</v>
      </c>
      <c r="ET81" s="10">
        <v>0</v>
      </c>
      <c r="EU81" s="10">
        <v>0</v>
      </c>
      <c r="EV81" s="10">
        <v>0</v>
      </c>
      <c r="EW81" s="10">
        <v>0</v>
      </c>
      <c r="EX81" s="10">
        <v>0</v>
      </c>
      <c r="EY81" s="10">
        <v>0</v>
      </c>
      <c r="EZ81" s="10">
        <v>0</v>
      </c>
      <c r="FA81" s="10">
        <v>0</v>
      </c>
      <c r="FB81" s="10">
        <v>0</v>
      </c>
      <c r="FC81" s="10">
        <v>0</v>
      </c>
      <c r="FD81" s="10">
        <v>0</v>
      </c>
      <c r="FE81" s="10">
        <v>0</v>
      </c>
      <c r="FF81" s="10">
        <v>0</v>
      </c>
      <c r="FG81" s="10">
        <v>0</v>
      </c>
      <c r="FH81" s="10">
        <v>0</v>
      </c>
      <c r="FI81" s="10">
        <v>0</v>
      </c>
      <c r="FJ81" s="10">
        <v>0</v>
      </c>
      <c r="FK81" s="10">
        <v>0</v>
      </c>
      <c r="FL81" s="10">
        <v>0</v>
      </c>
      <c r="FM81" s="10">
        <v>0</v>
      </c>
      <c r="FN81" s="10">
        <v>0</v>
      </c>
      <c r="FO81" s="10">
        <v>0</v>
      </c>
      <c r="FP81" s="10">
        <v>0</v>
      </c>
      <c r="FQ81" s="10">
        <v>0</v>
      </c>
      <c r="FR81" s="10">
        <v>0</v>
      </c>
      <c r="FS81" s="10">
        <v>0</v>
      </c>
      <c r="FT81" s="10">
        <v>0</v>
      </c>
      <c r="FU81" s="10">
        <v>0</v>
      </c>
      <c r="FV81" s="10">
        <v>0</v>
      </c>
      <c r="FW81" s="10">
        <v>0</v>
      </c>
      <c r="FX81" s="10">
        <v>0</v>
      </c>
      <c r="FY81" s="10">
        <v>0</v>
      </c>
      <c r="FZ81" s="10">
        <v>0</v>
      </c>
      <c r="GA81" s="10">
        <v>0</v>
      </c>
      <c r="GB81" s="10">
        <v>70</v>
      </c>
      <c r="GC81" s="10">
        <v>50</v>
      </c>
      <c r="GD81" s="10">
        <v>50</v>
      </c>
      <c r="GE81" s="10">
        <v>50</v>
      </c>
      <c r="GF81" s="10">
        <v>0</v>
      </c>
      <c r="GG81" s="10">
        <v>0</v>
      </c>
      <c r="GH81" s="10">
        <v>0</v>
      </c>
      <c r="GI81" s="14">
        <v>0</v>
      </c>
      <c r="GJ81" s="14">
        <v>70</v>
      </c>
      <c r="GK81" s="14">
        <v>70</v>
      </c>
      <c r="GL81" s="14">
        <v>0</v>
      </c>
      <c r="GM81" s="14">
        <v>0</v>
      </c>
      <c r="GN81" s="14">
        <v>0</v>
      </c>
      <c r="GO81" s="14">
        <v>0</v>
      </c>
      <c r="GP81" s="14">
        <v>0</v>
      </c>
      <c r="GQ81" s="14">
        <v>0</v>
      </c>
      <c r="GR81" s="14">
        <v>0</v>
      </c>
      <c r="GS81" s="14">
        <v>0</v>
      </c>
      <c r="GT81" s="14">
        <v>0</v>
      </c>
      <c r="GU81" s="14">
        <v>0</v>
      </c>
      <c r="GV81" s="14">
        <v>70</v>
      </c>
      <c r="GW81" s="14">
        <v>70</v>
      </c>
      <c r="GX81" s="14">
        <v>1</v>
      </c>
      <c r="GY81" s="14">
        <v>0</v>
      </c>
      <c r="GZ81" s="14">
        <v>0</v>
      </c>
      <c r="HA81" s="14">
        <v>30</v>
      </c>
      <c r="HB81" s="11">
        <v>1</v>
      </c>
      <c r="HC81" s="11">
        <v>0</v>
      </c>
      <c r="HD81" s="15">
        <v>1</v>
      </c>
      <c r="HE81" s="15">
        <v>1</v>
      </c>
      <c r="HF81" s="16">
        <v>40284.448414351849</v>
      </c>
    </row>
    <row r="82" spans="1:214" x14ac:dyDescent="0.2">
      <c r="A82" s="10" t="s">
        <v>1118</v>
      </c>
      <c r="B82" s="10">
        <v>56</v>
      </c>
      <c r="C82" s="10" t="s">
        <v>786</v>
      </c>
      <c r="D82" s="10" t="str">
        <f>VLOOKUP(Tabulka_Dotaz_z_MySQLDivadla_1[[#This Row],[Kraj]],Tabulka_Dotaz_z_SQL3[],3,TRUE)</f>
        <v>Pardubický kraj</v>
      </c>
      <c r="E82" s="10" t="str">
        <f>VLOOKUP(Tabulka_Dotaz_z_MySQLDivadla_1[[#This Row],[StatID]],Tabulka_Dotaz_z_SqlDivadla[#All],7,FALSE)</f>
        <v>60</v>
      </c>
      <c r="F82" s="10" t="str">
        <f>VLOOKUP(Tabulka_Dotaz_z_MySQLDivadla_1[[#This Row],[kodZriz]],Tabulka_Dotaz_z_SQL[],8,TRUE)</f>
        <v>podnk</v>
      </c>
      <c r="G82" s="10">
        <v>0</v>
      </c>
      <c r="H82" s="10">
        <v>0</v>
      </c>
      <c r="I82" s="10" t="s">
        <v>163</v>
      </c>
      <c r="J82" s="10">
        <v>0</v>
      </c>
      <c r="K82" s="10" t="s">
        <v>163</v>
      </c>
      <c r="L82" s="10">
        <v>0</v>
      </c>
      <c r="M82" s="10" t="s">
        <v>163</v>
      </c>
      <c r="N82" s="10">
        <v>0</v>
      </c>
      <c r="O82" s="10" t="s">
        <v>163</v>
      </c>
      <c r="P82" s="10">
        <v>0</v>
      </c>
      <c r="Q82" s="10">
        <v>1</v>
      </c>
      <c r="R82" s="10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</v>
      </c>
      <c r="AA82" s="10" t="str">
        <f>IF(Tabulka_Dotaz_z_MySQLDivadla_1[[#This Row],[f0115_1]]=1,"ANO","NE")</f>
        <v>ANO</v>
      </c>
      <c r="AB82" s="10">
        <v>19980</v>
      </c>
      <c r="AC82" s="10">
        <v>0</v>
      </c>
      <c r="AD82" s="10">
        <v>0</v>
      </c>
      <c r="AE82" s="10">
        <v>12100</v>
      </c>
      <c r="AF82" s="10">
        <v>14578</v>
      </c>
      <c r="AG82" s="10">
        <v>0</v>
      </c>
      <c r="AH82" s="10">
        <v>10800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>
        <v>0</v>
      </c>
      <c r="DJ82" s="10">
        <v>0</v>
      </c>
      <c r="DK82" s="10">
        <v>0</v>
      </c>
      <c r="DL82" s="10">
        <v>0</v>
      </c>
      <c r="DM82" s="10">
        <v>0</v>
      </c>
      <c r="DN82" s="10">
        <v>0</v>
      </c>
      <c r="DO82" s="10">
        <v>0</v>
      </c>
      <c r="DP82" s="10">
        <v>0</v>
      </c>
      <c r="DQ82" s="10">
        <v>0</v>
      </c>
      <c r="DR82" s="10">
        <v>0</v>
      </c>
      <c r="DS82" s="10">
        <v>0</v>
      </c>
      <c r="DT82" s="10">
        <v>0</v>
      </c>
      <c r="DU82" s="10">
        <v>0</v>
      </c>
      <c r="DV82" s="10">
        <v>0</v>
      </c>
      <c r="DW82" s="10">
        <v>0</v>
      </c>
      <c r="DX82" s="10">
        <v>19980</v>
      </c>
      <c r="DY82" s="10">
        <v>0</v>
      </c>
      <c r="DZ82" s="10">
        <v>0</v>
      </c>
      <c r="EA82" s="10">
        <v>12100</v>
      </c>
      <c r="EB82" s="10">
        <v>14578</v>
      </c>
      <c r="EC82" s="10">
        <v>0</v>
      </c>
      <c r="ED82" s="10">
        <v>10800</v>
      </c>
      <c r="EE82" s="10">
        <v>0</v>
      </c>
      <c r="EF82" s="10">
        <v>0</v>
      </c>
      <c r="EG82" s="10">
        <v>0</v>
      </c>
      <c r="EH82" s="10">
        <v>0</v>
      </c>
      <c r="EI82" s="10">
        <v>0</v>
      </c>
      <c r="EJ82" s="10">
        <v>0</v>
      </c>
      <c r="EK82" s="10">
        <v>0</v>
      </c>
      <c r="EL82" s="10">
        <v>0</v>
      </c>
      <c r="EM82" s="10">
        <v>0</v>
      </c>
      <c r="EN82" s="10">
        <v>0</v>
      </c>
      <c r="EO82" s="10">
        <v>0</v>
      </c>
      <c r="EP82" s="10">
        <v>0</v>
      </c>
      <c r="EQ82" s="10">
        <v>0</v>
      </c>
      <c r="ER82" s="10">
        <v>995</v>
      </c>
      <c r="ES82" s="10">
        <v>241</v>
      </c>
      <c r="ET82" s="10">
        <v>650</v>
      </c>
      <c r="EU82" s="10">
        <v>104</v>
      </c>
      <c r="EV82" s="10">
        <v>0</v>
      </c>
      <c r="EW82" s="10">
        <v>0</v>
      </c>
      <c r="EX82" s="10">
        <v>0</v>
      </c>
      <c r="EY82" s="10">
        <v>0</v>
      </c>
      <c r="EZ82" s="10">
        <v>0</v>
      </c>
      <c r="FA82" s="10">
        <v>0</v>
      </c>
      <c r="FB82" s="10">
        <v>20</v>
      </c>
      <c r="FC82" s="10">
        <v>0</v>
      </c>
      <c r="FD82" s="10">
        <v>1015</v>
      </c>
      <c r="FE82" s="10">
        <v>0</v>
      </c>
      <c r="FF82" s="10">
        <v>0</v>
      </c>
      <c r="FG82" s="10">
        <v>0</v>
      </c>
      <c r="FH82" s="10">
        <v>0</v>
      </c>
      <c r="FI82" s="10">
        <v>0</v>
      </c>
      <c r="FJ82" s="10">
        <v>0</v>
      </c>
      <c r="FK82" s="10">
        <v>0</v>
      </c>
      <c r="FL82" s="10">
        <v>270</v>
      </c>
      <c r="FM82" s="10">
        <v>72</v>
      </c>
      <c r="FN82" s="10">
        <v>288</v>
      </c>
      <c r="FO82" s="10">
        <v>0</v>
      </c>
      <c r="FP82" s="10">
        <v>127</v>
      </c>
      <c r="FQ82" s="10">
        <v>48</v>
      </c>
      <c r="FR82" s="10">
        <v>113</v>
      </c>
      <c r="FS82" s="10">
        <v>150</v>
      </c>
      <c r="FT82" s="10">
        <v>0</v>
      </c>
      <c r="FU82" s="10">
        <v>21</v>
      </c>
      <c r="FV82" s="10">
        <v>0</v>
      </c>
      <c r="FW82" s="10">
        <v>0</v>
      </c>
      <c r="FX82" s="10">
        <v>729</v>
      </c>
      <c r="FY82" s="10">
        <v>242</v>
      </c>
      <c r="FZ82" s="10">
        <v>242</v>
      </c>
      <c r="GA82" s="10">
        <v>0</v>
      </c>
      <c r="GB82" s="10">
        <v>250</v>
      </c>
      <c r="GC82" s="10">
        <v>35</v>
      </c>
      <c r="GD82" s="10">
        <v>250</v>
      </c>
      <c r="GE82" s="10">
        <v>35</v>
      </c>
      <c r="GF82" s="10">
        <v>0</v>
      </c>
      <c r="GG82" s="10">
        <v>0</v>
      </c>
      <c r="GH82" s="10">
        <v>0</v>
      </c>
      <c r="GI82" s="14">
        <v>0</v>
      </c>
      <c r="GJ82" s="14">
        <v>0</v>
      </c>
      <c r="GK82" s="14">
        <v>0</v>
      </c>
      <c r="GL82" s="14">
        <v>0</v>
      </c>
      <c r="GM82" s="14">
        <v>0</v>
      </c>
      <c r="GN82" s="14">
        <v>0</v>
      </c>
      <c r="GO82" s="14">
        <v>0</v>
      </c>
      <c r="GP82" s="14">
        <v>0</v>
      </c>
      <c r="GQ82" s="14">
        <v>0</v>
      </c>
      <c r="GR82" s="14">
        <v>0</v>
      </c>
      <c r="GS82" s="14">
        <v>0</v>
      </c>
      <c r="GT82" s="14">
        <v>0</v>
      </c>
      <c r="GU82" s="14">
        <v>0</v>
      </c>
      <c r="GV82" s="14">
        <v>0</v>
      </c>
      <c r="GW82" s="14">
        <v>0</v>
      </c>
      <c r="GX82" s="14">
        <v>1</v>
      </c>
      <c r="GY82" s="14">
        <v>0</v>
      </c>
      <c r="GZ82" s="14">
        <v>0</v>
      </c>
      <c r="HA82" s="14">
        <v>30</v>
      </c>
      <c r="HB82" s="11">
        <v>1</v>
      </c>
      <c r="HC82" s="11">
        <v>0</v>
      </c>
      <c r="HD82" s="15">
        <v>1</v>
      </c>
      <c r="HE82" s="15">
        <v>1</v>
      </c>
      <c r="HF82" s="16">
        <v>40266.49359953704</v>
      </c>
    </row>
    <row r="83" spans="1:214" x14ac:dyDescent="0.2">
      <c r="A83" s="10" t="s">
        <v>1179</v>
      </c>
      <c r="B83" s="10">
        <v>121</v>
      </c>
      <c r="C83" s="10" t="s">
        <v>786</v>
      </c>
      <c r="D83" s="10" t="str">
        <f>VLOOKUP(Tabulka_Dotaz_z_MySQLDivadla_1[[#This Row],[Kraj]],Tabulka_Dotaz_z_SQL3[],3,TRUE)</f>
        <v>Pardubický kraj</v>
      </c>
      <c r="E83" s="10" t="str">
        <f>VLOOKUP(Tabulka_Dotaz_z_MySQLDivadla_1[[#This Row],[StatID]],Tabulka_Dotaz_z_SqlDivadla[#All],7,FALSE)</f>
        <v>71</v>
      </c>
      <c r="F83" s="10" t="str">
        <f>VLOOKUP(Tabulka_Dotaz_z_MySQLDivadla_1[[#This Row],[kodZriz]],Tabulka_Dotaz_z_SQL[],8,TRUE)</f>
        <v>crkve</v>
      </c>
      <c r="G83" s="10">
        <v>2</v>
      </c>
      <c r="H83" s="10">
        <v>1</v>
      </c>
      <c r="I83" s="10" t="s">
        <v>240</v>
      </c>
      <c r="J83" s="10">
        <v>122</v>
      </c>
      <c r="K83" s="10" t="s">
        <v>163</v>
      </c>
      <c r="L83" s="10">
        <v>0</v>
      </c>
      <c r="M83" s="10" t="s">
        <v>163</v>
      </c>
      <c r="N83" s="10">
        <v>0</v>
      </c>
      <c r="O83" s="10" t="s">
        <v>163</v>
      </c>
      <c r="P83" s="10">
        <v>0</v>
      </c>
      <c r="Q83" s="10">
        <v>1</v>
      </c>
      <c r="R83" s="10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1</v>
      </c>
      <c r="AA83" s="10" t="str">
        <f>IF(Tabulka_Dotaz_z_MySQLDivadla_1[[#This Row],[f0115_1]]=1,"ANO","NE")</f>
        <v>ANO</v>
      </c>
      <c r="AB83" s="10">
        <v>52002</v>
      </c>
      <c r="AC83" s="10">
        <v>1463</v>
      </c>
      <c r="AD83" s="10">
        <v>28914</v>
      </c>
      <c r="AE83" s="10">
        <v>0</v>
      </c>
      <c r="AF83" s="10">
        <v>50065</v>
      </c>
      <c r="AG83" s="10">
        <v>24762</v>
      </c>
      <c r="AH83" s="10">
        <v>0</v>
      </c>
      <c r="AI83" s="10">
        <v>3416</v>
      </c>
      <c r="AJ83" s="10">
        <v>1586</v>
      </c>
      <c r="AK83" s="10">
        <v>3982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366</v>
      </c>
      <c r="AT83" s="10">
        <v>0</v>
      </c>
      <c r="AU83" s="10">
        <v>345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610</v>
      </c>
      <c r="CA83" s="10">
        <v>0</v>
      </c>
      <c r="CB83" s="10">
        <v>610</v>
      </c>
      <c r="CC83" s="10">
        <v>0</v>
      </c>
      <c r="CD83" s="10">
        <v>605</v>
      </c>
      <c r="CE83" s="10">
        <v>605</v>
      </c>
      <c r="CF83" s="10">
        <v>0</v>
      </c>
      <c r="CG83" s="10">
        <v>244</v>
      </c>
      <c r="CH83" s="10">
        <v>0</v>
      </c>
      <c r="CI83" s="10">
        <v>241</v>
      </c>
      <c r="CJ83" s="10">
        <v>4310</v>
      </c>
      <c r="CK83" s="10">
        <v>0</v>
      </c>
      <c r="CL83" s="10">
        <v>2440</v>
      </c>
      <c r="CM83" s="10">
        <v>0</v>
      </c>
      <c r="CN83" s="10">
        <v>4220</v>
      </c>
      <c r="CO83" s="10">
        <v>2420</v>
      </c>
      <c r="CP83" s="10">
        <v>0</v>
      </c>
      <c r="CQ83" s="10">
        <v>0</v>
      </c>
      <c r="CR83" s="10">
        <v>0</v>
      </c>
      <c r="CS83" s="10">
        <v>0</v>
      </c>
      <c r="CT83" s="10">
        <v>244</v>
      </c>
      <c r="CU83" s="10">
        <v>0</v>
      </c>
      <c r="CV83" s="10">
        <v>244</v>
      </c>
      <c r="CW83" s="10">
        <v>0</v>
      </c>
      <c r="CX83" s="10">
        <v>200</v>
      </c>
      <c r="CY83" s="10">
        <v>200</v>
      </c>
      <c r="CZ83" s="10">
        <v>0</v>
      </c>
      <c r="DA83" s="10">
        <v>366</v>
      </c>
      <c r="DB83" s="10">
        <v>0</v>
      </c>
      <c r="DC83" s="10">
        <v>328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>
        <v>0</v>
      </c>
      <c r="DJ83" s="10">
        <v>0</v>
      </c>
      <c r="DK83" s="10">
        <v>0</v>
      </c>
      <c r="DL83" s="10">
        <v>0</v>
      </c>
      <c r="DM83" s="10">
        <v>0</v>
      </c>
      <c r="DN83" s="10">
        <v>488</v>
      </c>
      <c r="DO83" s="10">
        <v>0</v>
      </c>
      <c r="DP83" s="10">
        <v>488</v>
      </c>
      <c r="DQ83" s="10">
        <v>0</v>
      </c>
      <c r="DR83" s="10">
        <v>453</v>
      </c>
      <c r="DS83" s="10">
        <v>453</v>
      </c>
      <c r="DT83" s="10">
        <v>0</v>
      </c>
      <c r="DU83" s="10">
        <v>122</v>
      </c>
      <c r="DV83" s="10">
        <v>0</v>
      </c>
      <c r="DW83" s="10">
        <v>113</v>
      </c>
      <c r="DX83" s="10">
        <v>57654</v>
      </c>
      <c r="DY83" s="10">
        <v>1463</v>
      </c>
      <c r="DZ83" s="10">
        <v>32696</v>
      </c>
      <c r="EA83" s="10">
        <v>0</v>
      </c>
      <c r="EB83" s="10">
        <v>55543</v>
      </c>
      <c r="EC83" s="10">
        <v>28440</v>
      </c>
      <c r="ED83" s="10">
        <v>0</v>
      </c>
      <c r="EE83" s="10">
        <v>4514</v>
      </c>
      <c r="EF83" s="10">
        <v>1586</v>
      </c>
      <c r="EG83" s="10">
        <v>5009</v>
      </c>
      <c r="EH83" s="10">
        <v>57654</v>
      </c>
      <c r="EI83" s="10">
        <v>1463</v>
      </c>
      <c r="EJ83" s="10">
        <v>32696</v>
      </c>
      <c r="EK83" s="10">
        <v>0</v>
      </c>
      <c r="EL83" s="10">
        <v>55543</v>
      </c>
      <c r="EM83" s="10">
        <v>28440</v>
      </c>
      <c r="EN83" s="10">
        <v>0</v>
      </c>
      <c r="EO83" s="10">
        <v>4514</v>
      </c>
      <c r="EP83" s="10">
        <v>1586</v>
      </c>
      <c r="EQ83" s="10">
        <v>5009</v>
      </c>
      <c r="ER83" s="10">
        <v>2571</v>
      </c>
      <c r="ES83" s="10">
        <v>1714</v>
      </c>
      <c r="ET83" s="10">
        <v>857</v>
      </c>
      <c r="EU83" s="10">
        <v>0</v>
      </c>
      <c r="EV83" s="10">
        <v>725</v>
      </c>
      <c r="EW83" s="10">
        <v>50</v>
      </c>
      <c r="EX83" s="10">
        <v>4309</v>
      </c>
      <c r="EY83" s="10">
        <v>0</v>
      </c>
      <c r="EZ83" s="10">
        <v>0</v>
      </c>
      <c r="FA83" s="10">
        <v>0</v>
      </c>
      <c r="FB83" s="10">
        <v>20</v>
      </c>
      <c r="FC83" s="10">
        <v>114</v>
      </c>
      <c r="FD83" s="10">
        <v>7789</v>
      </c>
      <c r="FE83" s="10">
        <v>0</v>
      </c>
      <c r="FF83" s="10">
        <v>0</v>
      </c>
      <c r="FG83" s="10">
        <v>0</v>
      </c>
      <c r="FH83" s="10">
        <v>0</v>
      </c>
      <c r="FI83" s="10">
        <v>0</v>
      </c>
      <c r="FJ83" s="10">
        <v>0</v>
      </c>
      <c r="FK83" s="10">
        <v>0</v>
      </c>
      <c r="FL83" s="10">
        <v>2862</v>
      </c>
      <c r="FM83" s="10">
        <v>0</v>
      </c>
      <c r="FN83" s="10">
        <v>3807</v>
      </c>
      <c r="FO83" s="10">
        <v>2689</v>
      </c>
      <c r="FP83" s="10">
        <v>211</v>
      </c>
      <c r="FQ83" s="10">
        <v>907</v>
      </c>
      <c r="FR83" s="10">
        <v>0</v>
      </c>
      <c r="FS83" s="10">
        <v>947</v>
      </c>
      <c r="FT83" s="10">
        <v>0</v>
      </c>
      <c r="FU83" s="10">
        <v>0</v>
      </c>
      <c r="FV83" s="10">
        <v>0</v>
      </c>
      <c r="FW83" s="10">
        <v>173</v>
      </c>
      <c r="FX83" s="10">
        <v>7789</v>
      </c>
      <c r="FY83" s="10">
        <v>0</v>
      </c>
      <c r="FZ83" s="10">
        <v>0</v>
      </c>
      <c r="GA83" s="10">
        <v>0</v>
      </c>
      <c r="GB83" s="10">
        <v>100</v>
      </c>
      <c r="GC83" s="10">
        <v>10</v>
      </c>
      <c r="GD83" s="10">
        <v>100</v>
      </c>
      <c r="GE83" s="10">
        <v>50</v>
      </c>
      <c r="GF83" s="10">
        <v>100</v>
      </c>
      <c r="GG83" s="10">
        <v>70</v>
      </c>
      <c r="GH83" s="10">
        <v>0</v>
      </c>
      <c r="GI83" s="14">
        <v>0</v>
      </c>
      <c r="GJ83" s="14">
        <v>0</v>
      </c>
      <c r="GK83" s="14">
        <v>0</v>
      </c>
      <c r="GL83" s="14">
        <v>0</v>
      </c>
      <c r="GM83" s="14">
        <v>0</v>
      </c>
      <c r="GN83" s="14">
        <v>100</v>
      </c>
      <c r="GO83" s="14">
        <v>60</v>
      </c>
      <c r="GP83" s="14">
        <v>90</v>
      </c>
      <c r="GQ83" s="14">
        <v>50</v>
      </c>
      <c r="GR83" s="14">
        <v>100</v>
      </c>
      <c r="GS83" s="14">
        <v>60</v>
      </c>
      <c r="GT83" s="14">
        <v>0</v>
      </c>
      <c r="GU83" s="14">
        <v>0</v>
      </c>
      <c r="GV83" s="14">
        <v>100</v>
      </c>
      <c r="GW83" s="14">
        <v>10</v>
      </c>
      <c r="GX83" s="14">
        <v>1</v>
      </c>
      <c r="GY83" s="14">
        <v>0</v>
      </c>
      <c r="GZ83" s="14">
        <v>0</v>
      </c>
      <c r="HA83" s="14">
        <v>85</v>
      </c>
      <c r="HB83" s="11">
        <v>1</v>
      </c>
      <c r="HC83" s="11">
        <v>0</v>
      </c>
      <c r="HD83" s="15">
        <v>1</v>
      </c>
      <c r="HE83" s="15">
        <v>1</v>
      </c>
      <c r="HF83" s="16">
        <v>40267.459652777776</v>
      </c>
    </row>
    <row r="84" spans="1:214" x14ac:dyDescent="0.2">
      <c r="A84" s="10" t="s">
        <v>1218</v>
      </c>
      <c r="B84" s="10">
        <v>160</v>
      </c>
      <c r="C84" s="10" t="s">
        <v>786</v>
      </c>
      <c r="D84" s="10" t="str">
        <f>VLOOKUP(Tabulka_Dotaz_z_MySQLDivadla_1[[#This Row],[Kraj]],Tabulka_Dotaz_z_SQL3[],3,TRUE)</f>
        <v>Pardubický kraj</v>
      </c>
      <c r="E84" s="10" t="str">
        <f>VLOOKUP(Tabulka_Dotaz_z_MySQLDivadla_1[[#This Row],[StatID]],Tabulka_Dotaz_z_SqlDivadla[#All],7,FALSE)</f>
        <v>70</v>
      </c>
      <c r="F84" s="10" t="str">
        <f>VLOOKUP(Tabulka_Dotaz_z_MySQLDivadla_1[[#This Row],[kodZriz]],Tabulka_Dotaz_z_SQL[],8,TRUE)</f>
        <v>crkve</v>
      </c>
      <c r="G84" s="10">
        <v>0</v>
      </c>
      <c r="H84" s="10">
        <v>0</v>
      </c>
      <c r="I84" s="10" t="s">
        <v>163</v>
      </c>
      <c r="J84" s="10">
        <v>0</v>
      </c>
      <c r="K84" s="10" t="s">
        <v>163</v>
      </c>
      <c r="L84" s="10">
        <v>0</v>
      </c>
      <c r="M84" s="10" t="s">
        <v>163</v>
      </c>
      <c r="N84" s="10">
        <v>0</v>
      </c>
      <c r="O84" s="10" t="s">
        <v>163</v>
      </c>
      <c r="P84" s="10">
        <v>0</v>
      </c>
      <c r="Q84" s="10">
        <v>1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1</v>
      </c>
      <c r="AA84" s="10" t="str">
        <f>IF(Tabulka_Dotaz_z_MySQLDivadla_1[[#This Row],[f0115_1]]=1,"ANO","NE")</f>
        <v>ANO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1000</v>
      </c>
      <c r="CA84" s="10">
        <v>0</v>
      </c>
      <c r="CB84" s="10">
        <v>0</v>
      </c>
      <c r="CC84" s="10">
        <v>700</v>
      </c>
      <c r="CD84" s="10">
        <v>820</v>
      </c>
      <c r="CE84" s="10">
        <v>0</v>
      </c>
      <c r="CF84" s="10">
        <v>700</v>
      </c>
      <c r="CG84" s="10">
        <v>0</v>
      </c>
      <c r="CH84" s="10">
        <v>0</v>
      </c>
      <c r="CI84" s="10">
        <v>0</v>
      </c>
      <c r="CJ84" s="10">
        <v>1200</v>
      </c>
      <c r="CK84" s="10">
        <v>0</v>
      </c>
      <c r="CL84" s="10">
        <v>0</v>
      </c>
      <c r="CM84" s="10">
        <v>0</v>
      </c>
      <c r="CN84" s="10">
        <v>1073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>
        <v>0</v>
      </c>
      <c r="DJ84" s="10">
        <v>0</v>
      </c>
      <c r="DK84" s="10">
        <v>0</v>
      </c>
      <c r="DL84" s="10">
        <v>0</v>
      </c>
      <c r="DM84" s="10">
        <v>0</v>
      </c>
      <c r="DN84" s="10">
        <v>0</v>
      </c>
      <c r="DO84" s="10">
        <v>0</v>
      </c>
      <c r="DP84" s="10">
        <v>0</v>
      </c>
      <c r="DQ84" s="10">
        <v>0</v>
      </c>
      <c r="DR84" s="10">
        <v>0</v>
      </c>
      <c r="DS84" s="10">
        <v>0</v>
      </c>
      <c r="DT84" s="10">
        <v>0</v>
      </c>
      <c r="DU84" s="10">
        <v>0</v>
      </c>
      <c r="DV84" s="10">
        <v>0</v>
      </c>
      <c r="DW84" s="10">
        <v>0</v>
      </c>
      <c r="DX84" s="10">
        <v>2200</v>
      </c>
      <c r="DY84" s="10">
        <v>0</v>
      </c>
      <c r="DZ84" s="10">
        <v>0</v>
      </c>
      <c r="EA84" s="10">
        <v>700</v>
      </c>
      <c r="EB84" s="10">
        <v>1893</v>
      </c>
      <c r="EC84" s="10">
        <v>0</v>
      </c>
      <c r="ED84" s="10">
        <v>700</v>
      </c>
      <c r="EE84" s="10">
        <v>0</v>
      </c>
      <c r="EF84" s="10">
        <v>0</v>
      </c>
      <c r="EG84" s="10">
        <v>0</v>
      </c>
      <c r="EH84" s="10">
        <v>0</v>
      </c>
      <c r="EI84" s="10">
        <v>0</v>
      </c>
      <c r="EJ84" s="10">
        <v>0</v>
      </c>
      <c r="EK84" s="10">
        <v>0</v>
      </c>
      <c r="EL84" s="10">
        <v>0</v>
      </c>
      <c r="EM84" s="10">
        <v>0</v>
      </c>
      <c r="EN84" s="10">
        <v>0</v>
      </c>
      <c r="EO84" s="10">
        <v>0</v>
      </c>
      <c r="EP84" s="10">
        <v>0</v>
      </c>
      <c r="EQ84" s="10">
        <v>0</v>
      </c>
      <c r="ER84" s="10">
        <v>247.4</v>
      </c>
      <c r="ES84" s="10">
        <v>0</v>
      </c>
      <c r="ET84" s="10">
        <v>247.4</v>
      </c>
      <c r="EU84" s="10">
        <v>0</v>
      </c>
      <c r="EV84" s="10">
        <v>845</v>
      </c>
      <c r="EW84" s="10">
        <v>0</v>
      </c>
      <c r="EX84" s="10">
        <v>150</v>
      </c>
      <c r="EY84" s="10">
        <v>20</v>
      </c>
      <c r="EZ84" s="10">
        <v>0</v>
      </c>
      <c r="FA84" s="10">
        <v>0</v>
      </c>
      <c r="FB84" s="10">
        <v>248</v>
      </c>
      <c r="FC84" s="10">
        <v>46.2</v>
      </c>
      <c r="FD84" s="10">
        <v>1556.6</v>
      </c>
      <c r="FE84" s="10">
        <v>0</v>
      </c>
      <c r="FF84" s="10">
        <v>0</v>
      </c>
      <c r="FG84" s="10">
        <v>0</v>
      </c>
      <c r="FH84" s="10">
        <v>0</v>
      </c>
      <c r="FI84" s="10">
        <v>0</v>
      </c>
      <c r="FJ84" s="10">
        <v>0</v>
      </c>
      <c r="FK84" s="10">
        <v>0</v>
      </c>
      <c r="FL84" s="10">
        <v>717.5</v>
      </c>
      <c r="FM84" s="10">
        <v>0</v>
      </c>
      <c r="FN84" s="10">
        <v>316</v>
      </c>
      <c r="FO84" s="10">
        <v>291.5</v>
      </c>
      <c r="FP84" s="10">
        <v>0</v>
      </c>
      <c r="FQ84" s="10">
        <v>24.5</v>
      </c>
      <c r="FR84" s="10">
        <v>0</v>
      </c>
      <c r="FS84" s="10">
        <v>582</v>
      </c>
      <c r="FT84" s="10">
        <v>0</v>
      </c>
      <c r="FU84" s="10">
        <v>0</v>
      </c>
      <c r="FV84" s="10">
        <v>0</v>
      </c>
      <c r="FW84" s="10">
        <v>20.9</v>
      </c>
      <c r="FX84" s="10">
        <v>1636.4</v>
      </c>
      <c r="FY84" s="10">
        <v>0</v>
      </c>
      <c r="FZ84" s="10">
        <v>0</v>
      </c>
      <c r="GA84" s="10">
        <v>0</v>
      </c>
      <c r="GB84" s="10">
        <v>130</v>
      </c>
      <c r="GC84" s="10">
        <v>40</v>
      </c>
      <c r="GD84" s="10">
        <v>0</v>
      </c>
      <c r="GE84" s="10">
        <v>0</v>
      </c>
      <c r="GF84" s="10">
        <v>0</v>
      </c>
      <c r="GG84" s="10">
        <v>0</v>
      </c>
      <c r="GH84" s="10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130</v>
      </c>
      <c r="GO84" s="14">
        <v>70</v>
      </c>
      <c r="GP84" s="14">
        <v>70</v>
      </c>
      <c r="GQ84" s="14">
        <v>40</v>
      </c>
      <c r="GR84" s="14">
        <v>0</v>
      </c>
      <c r="GS84" s="14">
        <v>0</v>
      </c>
      <c r="GT84" s="14">
        <v>0</v>
      </c>
      <c r="GU84" s="14">
        <v>0</v>
      </c>
      <c r="GV84" s="14">
        <v>0</v>
      </c>
      <c r="GW84" s="14">
        <v>0</v>
      </c>
      <c r="GX84" s="14">
        <v>1</v>
      </c>
      <c r="GY84" s="14">
        <v>0</v>
      </c>
      <c r="GZ84" s="14">
        <v>1</v>
      </c>
      <c r="HA84" s="14">
        <v>0</v>
      </c>
      <c r="HB84" s="11">
        <v>1</v>
      </c>
      <c r="HC84" s="11">
        <v>0</v>
      </c>
      <c r="HD84" s="15">
        <v>1</v>
      </c>
      <c r="HE84" s="15">
        <v>0</v>
      </c>
      <c r="HF84" s="16">
        <v>40280.666145833333</v>
      </c>
    </row>
    <row r="85" spans="1:214" x14ac:dyDescent="0.2">
      <c r="A85" s="10" t="s">
        <v>1113</v>
      </c>
      <c r="B85" s="10">
        <v>51</v>
      </c>
      <c r="C85" s="10" t="s">
        <v>786</v>
      </c>
      <c r="D85" s="10" t="str">
        <f>VLOOKUP(Tabulka_Dotaz_z_MySQLDivadla_1[[#This Row],[Kraj]],Tabulka_Dotaz_z_SQL3[],3,TRUE)</f>
        <v>Pardubický kraj</v>
      </c>
      <c r="E85" s="10" t="str">
        <f>VLOOKUP(Tabulka_Dotaz_z_MySQLDivadla_1[[#This Row],[StatID]],Tabulka_Dotaz_z_SqlDivadla[#All],7,FALSE)</f>
        <v>70</v>
      </c>
      <c r="F85" s="10" t="str">
        <f>VLOOKUP(Tabulka_Dotaz_z_MySQLDivadla_1[[#This Row],[kodZriz]],Tabulka_Dotaz_z_SQL[],8,TRUE)</f>
        <v>crkve</v>
      </c>
      <c r="G85" s="10">
        <v>0</v>
      </c>
      <c r="H85" s="10">
        <v>0</v>
      </c>
      <c r="I85" s="10" t="s">
        <v>163</v>
      </c>
      <c r="J85" s="10">
        <v>0</v>
      </c>
      <c r="K85" s="10" t="s">
        <v>163</v>
      </c>
      <c r="L85" s="10">
        <v>0</v>
      </c>
      <c r="M85" s="10" t="s">
        <v>163</v>
      </c>
      <c r="N85" s="10">
        <v>0</v>
      </c>
      <c r="O85" s="10" t="s">
        <v>163</v>
      </c>
      <c r="P85" s="10">
        <v>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1</v>
      </c>
      <c r="W85" s="10">
        <v>0</v>
      </c>
      <c r="X85" s="10">
        <v>0</v>
      </c>
      <c r="Y85" s="10">
        <v>0</v>
      </c>
      <c r="Z85" s="10">
        <v>1</v>
      </c>
      <c r="AA85" s="10" t="str">
        <f>IF(Tabulka_Dotaz_z_MySQLDivadla_1[[#This Row],[f0115_1]]=1,"ANO","NE")</f>
        <v>ANO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5250</v>
      </c>
      <c r="BQ85" s="10">
        <v>0</v>
      </c>
      <c r="BR85" s="10">
        <v>0</v>
      </c>
      <c r="BS85" s="10">
        <v>2400</v>
      </c>
      <c r="BT85" s="10">
        <v>4775</v>
      </c>
      <c r="BU85" s="10">
        <v>0</v>
      </c>
      <c r="BV85" s="10">
        <v>2400</v>
      </c>
      <c r="BW85" s="10">
        <v>0</v>
      </c>
      <c r="BX85" s="10">
        <v>0</v>
      </c>
      <c r="BY85" s="10">
        <v>0</v>
      </c>
      <c r="BZ85" s="10">
        <v>3780</v>
      </c>
      <c r="CA85" s="10">
        <v>0</v>
      </c>
      <c r="CB85" s="10">
        <v>0</v>
      </c>
      <c r="CC85" s="10">
        <v>1800</v>
      </c>
      <c r="CD85" s="10">
        <v>3240</v>
      </c>
      <c r="CE85" s="10">
        <v>0</v>
      </c>
      <c r="CF85" s="10">
        <v>1800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>
        <v>0</v>
      </c>
      <c r="DJ85" s="10">
        <v>0</v>
      </c>
      <c r="DK85" s="10">
        <v>0</v>
      </c>
      <c r="DL85" s="10">
        <v>0</v>
      </c>
      <c r="DM85" s="10">
        <v>0</v>
      </c>
      <c r="DN85" s="10">
        <v>0</v>
      </c>
      <c r="DO85" s="10">
        <v>0</v>
      </c>
      <c r="DP85" s="10">
        <v>0</v>
      </c>
      <c r="DQ85" s="10">
        <v>0</v>
      </c>
      <c r="DR85" s="10">
        <v>0</v>
      </c>
      <c r="DS85" s="10">
        <v>0</v>
      </c>
      <c r="DT85" s="10">
        <v>0</v>
      </c>
      <c r="DU85" s="10">
        <v>0</v>
      </c>
      <c r="DV85" s="10">
        <v>0</v>
      </c>
      <c r="DW85" s="10">
        <v>0</v>
      </c>
      <c r="DX85" s="10">
        <v>9030</v>
      </c>
      <c r="DY85" s="10">
        <v>0</v>
      </c>
      <c r="DZ85" s="10">
        <v>0</v>
      </c>
      <c r="EA85" s="10">
        <v>4200</v>
      </c>
      <c r="EB85" s="10">
        <v>8015</v>
      </c>
      <c r="EC85" s="10">
        <v>0</v>
      </c>
      <c r="ED85" s="10">
        <v>4200</v>
      </c>
      <c r="EE85" s="10">
        <v>0</v>
      </c>
      <c r="EF85" s="10">
        <v>0</v>
      </c>
      <c r="EG85" s="10">
        <v>0</v>
      </c>
      <c r="EH85" s="10">
        <v>0</v>
      </c>
      <c r="EI85" s="10">
        <v>0</v>
      </c>
      <c r="EJ85" s="10">
        <v>0</v>
      </c>
      <c r="EK85" s="10">
        <v>0</v>
      </c>
      <c r="EL85" s="10">
        <v>0</v>
      </c>
      <c r="EM85" s="10">
        <v>0</v>
      </c>
      <c r="EN85" s="10">
        <v>0</v>
      </c>
      <c r="EO85" s="10">
        <v>0</v>
      </c>
      <c r="EP85" s="10">
        <v>0</v>
      </c>
      <c r="EQ85" s="10">
        <v>0</v>
      </c>
      <c r="ER85" s="10">
        <v>59</v>
      </c>
      <c r="ES85" s="10">
        <v>21</v>
      </c>
      <c r="ET85" s="10">
        <v>37</v>
      </c>
      <c r="EU85" s="10">
        <v>0</v>
      </c>
      <c r="EV85" s="10">
        <v>80</v>
      </c>
      <c r="EW85" s="10">
        <v>0</v>
      </c>
      <c r="EX85" s="10">
        <v>0</v>
      </c>
      <c r="EY85" s="10">
        <v>26</v>
      </c>
      <c r="EZ85" s="10">
        <v>0</v>
      </c>
      <c r="FA85" s="10">
        <v>0</v>
      </c>
      <c r="FB85" s="10">
        <v>171</v>
      </c>
      <c r="FC85" s="10">
        <v>0</v>
      </c>
      <c r="FD85" s="10">
        <v>336</v>
      </c>
      <c r="FE85" s="10">
        <v>0</v>
      </c>
      <c r="FF85" s="10">
        <v>0</v>
      </c>
      <c r="FG85" s="10">
        <v>0</v>
      </c>
      <c r="FH85" s="10">
        <v>0</v>
      </c>
      <c r="FI85" s="10">
        <v>0</v>
      </c>
      <c r="FJ85" s="10">
        <v>0</v>
      </c>
      <c r="FK85" s="10">
        <v>0</v>
      </c>
      <c r="FL85" s="10">
        <v>324</v>
      </c>
      <c r="FM85" s="10">
        <v>31</v>
      </c>
      <c r="FN85" s="10">
        <v>0</v>
      </c>
      <c r="FO85" s="10">
        <v>0</v>
      </c>
      <c r="FP85" s="10">
        <v>0</v>
      </c>
      <c r="FQ85" s="10">
        <v>0</v>
      </c>
      <c r="FR85" s="10">
        <v>0</v>
      </c>
      <c r="FS85" s="10">
        <v>6</v>
      </c>
      <c r="FT85" s="10">
        <v>0</v>
      </c>
      <c r="FU85" s="10">
        <v>0</v>
      </c>
      <c r="FV85" s="10">
        <v>0</v>
      </c>
      <c r="FW85" s="10">
        <v>0</v>
      </c>
      <c r="FX85" s="10">
        <v>330</v>
      </c>
      <c r="FY85" s="10">
        <v>0</v>
      </c>
      <c r="FZ85" s="10">
        <v>0</v>
      </c>
      <c r="GA85" s="10">
        <v>0</v>
      </c>
      <c r="GB85" s="10">
        <v>100</v>
      </c>
      <c r="GC85" s="10">
        <v>70</v>
      </c>
      <c r="GD85" s="10">
        <v>0</v>
      </c>
      <c r="GE85" s="10">
        <v>0</v>
      </c>
      <c r="GF85" s="10">
        <v>0</v>
      </c>
      <c r="GG85" s="10">
        <v>0</v>
      </c>
      <c r="GH85" s="10">
        <v>0</v>
      </c>
      <c r="GI85" s="14">
        <v>0</v>
      </c>
      <c r="GJ85" s="14">
        <v>0</v>
      </c>
      <c r="GK85" s="14">
        <v>0</v>
      </c>
      <c r="GL85" s="14">
        <v>100</v>
      </c>
      <c r="GM85" s="14">
        <v>70</v>
      </c>
      <c r="GN85" s="14">
        <v>70</v>
      </c>
      <c r="GO85" s="14">
        <v>70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1</v>
      </c>
      <c r="GY85" s="14">
        <v>0</v>
      </c>
      <c r="GZ85" s="14">
        <v>1</v>
      </c>
      <c r="HA85" s="14">
        <v>0</v>
      </c>
      <c r="HB85" s="11">
        <v>1</v>
      </c>
      <c r="HC85" s="11">
        <v>0</v>
      </c>
      <c r="HD85" s="15">
        <v>1</v>
      </c>
      <c r="HE85" s="15">
        <v>1</v>
      </c>
      <c r="HF85" s="16">
        <v>40301.605231481481</v>
      </c>
    </row>
    <row r="86" spans="1:214" x14ac:dyDescent="0.2">
      <c r="A86" s="10" t="s">
        <v>1186</v>
      </c>
      <c r="B86" s="10">
        <v>128</v>
      </c>
      <c r="C86" s="10" t="s">
        <v>795</v>
      </c>
      <c r="D86" s="10" t="str">
        <f>VLOOKUP(Tabulka_Dotaz_z_MySQLDivadla_1[[#This Row],[Kraj]],Tabulka_Dotaz_z_SQL3[],3,TRUE)</f>
        <v>Olomoucký kraj</v>
      </c>
      <c r="E86" s="10" t="str">
        <f>VLOOKUP(Tabulka_Dotaz_z_MySQLDivadla_1[[#This Row],[StatID]],Tabulka_Dotaz_z_SqlDivadla[#All],7,FALSE)</f>
        <v>22</v>
      </c>
      <c r="F86" s="10" t="str">
        <f>VLOOKUP(Tabulka_Dotaz_z_MySQLDivadla_1[[#This Row],[kodZriz]],Tabulka_Dotaz_z_SQL[],8,TRUE)</f>
        <v>stati</v>
      </c>
      <c r="G86" s="10">
        <v>1</v>
      </c>
      <c r="H86" s="10">
        <v>0</v>
      </c>
      <c r="I86" s="10" t="s">
        <v>192</v>
      </c>
      <c r="J86" s="10">
        <v>424</v>
      </c>
      <c r="K86" s="10" t="s">
        <v>163</v>
      </c>
      <c r="L86" s="10">
        <v>0</v>
      </c>
      <c r="M86" s="10" t="s">
        <v>163</v>
      </c>
      <c r="N86" s="10">
        <v>0</v>
      </c>
      <c r="O86" s="10" t="s">
        <v>163</v>
      </c>
      <c r="P86" s="10">
        <v>0</v>
      </c>
      <c r="Q86" s="10">
        <v>3</v>
      </c>
      <c r="R86" s="10">
        <v>1</v>
      </c>
      <c r="S86" s="10">
        <v>1</v>
      </c>
      <c r="T86" s="10">
        <v>0</v>
      </c>
      <c r="U86" s="10">
        <v>0</v>
      </c>
      <c r="V86" s="10">
        <v>1</v>
      </c>
      <c r="W86" s="10">
        <v>0</v>
      </c>
      <c r="X86" s="10">
        <v>0</v>
      </c>
      <c r="Y86" s="10">
        <v>0</v>
      </c>
      <c r="Z86" s="10">
        <v>0</v>
      </c>
      <c r="AA86" s="10" t="str">
        <f>IF(Tabulka_Dotaz_z_MySQLDivadla_1[[#This Row],[f0115_1]]=1,"ANO","NE")</f>
        <v>NE</v>
      </c>
      <c r="AB86" s="10">
        <v>56438</v>
      </c>
      <c r="AC86" s="10">
        <v>609</v>
      </c>
      <c r="AD86" s="10">
        <v>49218</v>
      </c>
      <c r="AE86" s="10">
        <v>0</v>
      </c>
      <c r="AF86" s="10">
        <v>44343</v>
      </c>
      <c r="AG86" s="10">
        <v>37455</v>
      </c>
      <c r="AH86" s="10">
        <v>0</v>
      </c>
      <c r="AI86" s="10">
        <v>8743</v>
      </c>
      <c r="AJ86" s="10">
        <v>654</v>
      </c>
      <c r="AK86" s="10">
        <v>8464</v>
      </c>
      <c r="AL86" s="10">
        <v>33986</v>
      </c>
      <c r="AM86" s="10">
        <v>0</v>
      </c>
      <c r="AN86" s="10">
        <v>20879</v>
      </c>
      <c r="AO86" s="10">
        <v>5500</v>
      </c>
      <c r="AP86" s="10">
        <v>26515</v>
      </c>
      <c r="AQ86" s="10">
        <v>13908</v>
      </c>
      <c r="AR86" s="10">
        <v>5500</v>
      </c>
      <c r="AS86" s="10">
        <v>879</v>
      </c>
      <c r="AT86" s="10">
        <v>0</v>
      </c>
      <c r="AU86" s="10">
        <v>502</v>
      </c>
      <c r="AV86" s="10">
        <v>12807</v>
      </c>
      <c r="AW86" s="10">
        <v>0</v>
      </c>
      <c r="AX86" s="10">
        <v>10220</v>
      </c>
      <c r="AY86" s="10">
        <v>0</v>
      </c>
      <c r="AZ86" s="10">
        <v>10437</v>
      </c>
      <c r="BA86" s="10">
        <v>7850</v>
      </c>
      <c r="BB86" s="10">
        <v>0</v>
      </c>
      <c r="BC86" s="10">
        <v>0</v>
      </c>
      <c r="BD86" s="10">
        <v>0</v>
      </c>
      <c r="BE86" s="10">
        <v>0</v>
      </c>
      <c r="BF86" s="10">
        <v>12833</v>
      </c>
      <c r="BG86" s="10">
        <v>0</v>
      </c>
      <c r="BH86" s="10">
        <v>12833</v>
      </c>
      <c r="BI86" s="10">
        <v>0</v>
      </c>
      <c r="BJ86" s="10">
        <v>11528</v>
      </c>
      <c r="BK86" s="10">
        <v>11528</v>
      </c>
      <c r="BL86" s="10">
        <v>0</v>
      </c>
      <c r="BM86" s="10">
        <v>880</v>
      </c>
      <c r="BN86" s="10">
        <v>0</v>
      </c>
      <c r="BO86" s="10">
        <v>793</v>
      </c>
      <c r="BP86" s="10">
        <v>14150</v>
      </c>
      <c r="BQ86" s="10">
        <v>764</v>
      </c>
      <c r="BR86" s="10">
        <v>13784</v>
      </c>
      <c r="BS86" s="10">
        <v>0</v>
      </c>
      <c r="BT86" s="10">
        <v>10152</v>
      </c>
      <c r="BU86" s="10">
        <v>9786</v>
      </c>
      <c r="BV86" s="10">
        <v>0</v>
      </c>
      <c r="BW86" s="10">
        <v>9721</v>
      </c>
      <c r="BX86" s="10">
        <v>1272</v>
      </c>
      <c r="BY86" s="10">
        <v>7758</v>
      </c>
      <c r="BZ86" s="10">
        <v>6705</v>
      </c>
      <c r="CA86" s="10">
        <v>401</v>
      </c>
      <c r="CB86" s="10">
        <v>4837</v>
      </c>
      <c r="CC86" s="10">
        <v>0</v>
      </c>
      <c r="CD86" s="10">
        <v>6638</v>
      </c>
      <c r="CE86" s="10">
        <v>4770</v>
      </c>
      <c r="CF86" s="10">
        <v>0</v>
      </c>
      <c r="CG86" s="10">
        <v>1843</v>
      </c>
      <c r="CH86" s="10">
        <v>460</v>
      </c>
      <c r="CI86" s="10">
        <v>1787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940</v>
      </c>
      <c r="CU86" s="10">
        <v>0</v>
      </c>
      <c r="CV86" s="10">
        <v>584</v>
      </c>
      <c r="CW86" s="10">
        <v>0</v>
      </c>
      <c r="CX86" s="10">
        <v>268</v>
      </c>
      <c r="CY86" s="10">
        <v>166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>
        <v>0</v>
      </c>
      <c r="DJ86" s="10">
        <v>0</v>
      </c>
      <c r="DK86" s="10">
        <v>0</v>
      </c>
      <c r="DL86" s="10">
        <v>0</v>
      </c>
      <c r="DM86" s="10">
        <v>0</v>
      </c>
      <c r="DN86" s="10">
        <v>0</v>
      </c>
      <c r="DO86" s="10">
        <v>0</v>
      </c>
      <c r="DP86" s="10">
        <v>0</v>
      </c>
      <c r="DQ86" s="10">
        <v>0</v>
      </c>
      <c r="DR86" s="10">
        <v>0</v>
      </c>
      <c r="DS86" s="10">
        <v>0</v>
      </c>
      <c r="DT86" s="10">
        <v>0</v>
      </c>
      <c r="DU86" s="10">
        <v>1406</v>
      </c>
      <c r="DV86" s="10">
        <v>0</v>
      </c>
      <c r="DW86" s="10">
        <v>968</v>
      </c>
      <c r="DX86" s="10">
        <v>137859</v>
      </c>
      <c r="DY86" s="10">
        <v>1774</v>
      </c>
      <c r="DZ86" s="10">
        <v>112355</v>
      </c>
      <c r="EA86" s="10">
        <v>5500</v>
      </c>
      <c r="EB86" s="10">
        <v>109881</v>
      </c>
      <c r="EC86" s="10">
        <v>85463</v>
      </c>
      <c r="ED86" s="10">
        <v>5500</v>
      </c>
      <c r="EE86" s="10">
        <v>23472</v>
      </c>
      <c r="EF86" s="10">
        <v>2386</v>
      </c>
      <c r="EG86" s="10">
        <v>20272</v>
      </c>
      <c r="EH86" s="10">
        <v>19585</v>
      </c>
      <c r="EI86" s="10">
        <v>0</v>
      </c>
      <c r="EJ86" s="10">
        <v>14236</v>
      </c>
      <c r="EK86" s="10">
        <v>0</v>
      </c>
      <c r="EL86" s="10">
        <v>16320</v>
      </c>
      <c r="EM86" s="10">
        <v>11135</v>
      </c>
      <c r="EN86" s="10">
        <v>0</v>
      </c>
      <c r="EO86" s="10">
        <v>14296</v>
      </c>
      <c r="EP86" s="10">
        <v>0</v>
      </c>
      <c r="EQ86" s="10">
        <v>12609</v>
      </c>
      <c r="ER86" s="10">
        <v>14192</v>
      </c>
      <c r="ES86" s="10">
        <v>12201</v>
      </c>
      <c r="ET86" s="10">
        <v>1027</v>
      </c>
      <c r="EU86" s="10">
        <v>321</v>
      </c>
      <c r="EV86" s="10">
        <v>4410</v>
      </c>
      <c r="EW86" s="10">
        <v>1532</v>
      </c>
      <c r="EX86" s="10">
        <v>93612</v>
      </c>
      <c r="EY86" s="10">
        <v>0</v>
      </c>
      <c r="EZ86" s="10">
        <v>0</v>
      </c>
      <c r="FA86" s="10">
        <v>0</v>
      </c>
      <c r="FB86" s="10">
        <v>0</v>
      </c>
      <c r="FC86" s="10">
        <v>3129</v>
      </c>
      <c r="FD86" s="10">
        <v>116875</v>
      </c>
      <c r="FE86" s="10">
        <v>0</v>
      </c>
      <c r="FF86" s="10">
        <v>0</v>
      </c>
      <c r="FG86" s="10">
        <v>0</v>
      </c>
      <c r="FH86" s="10">
        <v>0</v>
      </c>
      <c r="FI86" s="10">
        <v>0</v>
      </c>
      <c r="FJ86" s="10">
        <v>0</v>
      </c>
      <c r="FK86" s="10">
        <v>0</v>
      </c>
      <c r="FL86" s="10">
        <v>18222</v>
      </c>
      <c r="FM86" s="10">
        <v>1226</v>
      </c>
      <c r="FN86" s="10">
        <v>80185</v>
      </c>
      <c r="FO86" s="10">
        <v>57831</v>
      </c>
      <c r="FP86" s="10">
        <v>909</v>
      </c>
      <c r="FQ86" s="10">
        <v>19054</v>
      </c>
      <c r="FR86" s="10">
        <v>2391</v>
      </c>
      <c r="FS86" s="10">
        <v>5593</v>
      </c>
      <c r="FT86" s="10">
        <v>8</v>
      </c>
      <c r="FU86" s="10">
        <v>124</v>
      </c>
      <c r="FV86" s="10">
        <v>6949</v>
      </c>
      <c r="FW86" s="10">
        <v>3848</v>
      </c>
      <c r="FX86" s="10">
        <v>114929</v>
      </c>
      <c r="FY86" s="10">
        <v>759</v>
      </c>
      <c r="FZ86" s="10">
        <v>759</v>
      </c>
      <c r="GA86" s="10">
        <v>0</v>
      </c>
      <c r="GB86" s="10">
        <v>350</v>
      </c>
      <c r="GC86" s="10">
        <v>20</v>
      </c>
      <c r="GD86" s="10">
        <v>350</v>
      </c>
      <c r="GE86" s="10">
        <v>20</v>
      </c>
      <c r="GF86" s="10">
        <v>350</v>
      </c>
      <c r="GG86" s="10">
        <v>20</v>
      </c>
      <c r="GH86" s="10">
        <v>350</v>
      </c>
      <c r="GI86" s="14">
        <v>20</v>
      </c>
      <c r="GJ86" s="14">
        <v>350</v>
      </c>
      <c r="GK86" s="14">
        <v>20</v>
      </c>
      <c r="GL86" s="14">
        <v>350</v>
      </c>
      <c r="GM86" s="14">
        <v>20</v>
      </c>
      <c r="GN86" s="14">
        <v>350</v>
      </c>
      <c r="GO86" s="14">
        <v>20</v>
      </c>
      <c r="GP86" s="14">
        <v>0</v>
      </c>
      <c r="GQ86" s="14">
        <v>0</v>
      </c>
      <c r="GR86" s="14">
        <v>80</v>
      </c>
      <c r="GS86" s="14">
        <v>40</v>
      </c>
      <c r="GT86" s="14">
        <v>0</v>
      </c>
      <c r="GU86" s="14">
        <v>0</v>
      </c>
      <c r="GV86" s="14">
        <v>120</v>
      </c>
      <c r="GW86" s="14">
        <v>20</v>
      </c>
      <c r="GX86" s="14">
        <v>0</v>
      </c>
      <c r="GY86" s="14">
        <v>32</v>
      </c>
      <c r="GZ86" s="14">
        <v>0</v>
      </c>
      <c r="HA86" s="14">
        <v>3</v>
      </c>
      <c r="HB86" s="11">
        <v>1</v>
      </c>
      <c r="HC86" s="11">
        <v>0</v>
      </c>
      <c r="HD86" s="15">
        <v>1</v>
      </c>
      <c r="HE86" s="15">
        <v>1</v>
      </c>
      <c r="HF86" s="16">
        <v>40269.413842592592</v>
      </c>
    </row>
    <row r="87" spans="1:214" x14ac:dyDescent="0.2">
      <c r="A87" s="10" t="s">
        <v>1248</v>
      </c>
      <c r="B87" s="10">
        <v>190</v>
      </c>
      <c r="C87" s="10" t="s">
        <v>795</v>
      </c>
      <c r="D87" s="10" t="str">
        <f>VLOOKUP(Tabulka_Dotaz_z_MySQLDivadla_1[[#This Row],[Kraj]],Tabulka_Dotaz_z_SQL3[],3,TRUE)</f>
        <v>Olomoucký kraj</v>
      </c>
      <c r="E87" s="10" t="str">
        <f>VLOOKUP(Tabulka_Dotaz_z_MySQLDivadla_1[[#This Row],[StatID]],Tabulka_Dotaz_z_SqlDivadla[#All],7,FALSE)</f>
        <v>50</v>
      </c>
      <c r="F87" s="10" t="str">
        <f>VLOOKUP(Tabulka_Dotaz_z_MySQLDivadla_1[[#This Row],[kodZriz]],Tabulka_Dotaz_z_SQL[],8,TRUE)</f>
        <v>podnk</v>
      </c>
      <c r="G87" s="10">
        <v>1</v>
      </c>
      <c r="H87" s="10">
        <v>0</v>
      </c>
      <c r="I87" s="10" t="s">
        <v>279</v>
      </c>
      <c r="J87" s="10">
        <v>297</v>
      </c>
      <c r="K87" s="10" t="s">
        <v>163</v>
      </c>
      <c r="L87" s="10">
        <v>0</v>
      </c>
      <c r="M87" s="10" t="s">
        <v>163</v>
      </c>
      <c r="N87" s="10">
        <v>0</v>
      </c>
      <c r="O87" s="10" t="s">
        <v>163</v>
      </c>
      <c r="P87" s="10">
        <v>0</v>
      </c>
      <c r="Q87" s="10">
        <v>1</v>
      </c>
      <c r="R87" s="10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 t="str">
        <f>IF(Tabulka_Dotaz_z_MySQLDivadla_1[[#This Row],[f0115_1]]=1,"ANO","NE")</f>
        <v>NE</v>
      </c>
      <c r="AB87" s="10">
        <v>54670</v>
      </c>
      <c r="AC87" s="10">
        <v>0</v>
      </c>
      <c r="AD87" s="10">
        <v>40007</v>
      </c>
      <c r="AE87" s="10">
        <v>0</v>
      </c>
      <c r="AF87" s="10">
        <v>41978</v>
      </c>
      <c r="AG87" s="10">
        <v>27315</v>
      </c>
      <c r="AH87" s="10">
        <v>0</v>
      </c>
      <c r="AI87" s="10">
        <v>2382</v>
      </c>
      <c r="AJ87" s="10">
        <v>0</v>
      </c>
      <c r="AK87" s="10">
        <v>1320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297</v>
      </c>
      <c r="BD87" s="10">
        <v>0</v>
      </c>
      <c r="BE87" s="10">
        <v>253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297</v>
      </c>
      <c r="BX87" s="10">
        <v>0</v>
      </c>
      <c r="BY87" s="10">
        <v>172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297</v>
      </c>
      <c r="DB87" s="10">
        <v>0</v>
      </c>
      <c r="DC87" s="10">
        <v>76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>
        <v>0</v>
      </c>
      <c r="DJ87" s="10">
        <v>0</v>
      </c>
      <c r="DK87" s="10">
        <v>0</v>
      </c>
      <c r="DL87" s="10">
        <v>0</v>
      </c>
      <c r="DM87" s="10">
        <v>0</v>
      </c>
      <c r="DN87" s="10">
        <v>0</v>
      </c>
      <c r="DO87" s="10">
        <v>0</v>
      </c>
      <c r="DP87" s="10">
        <v>0</v>
      </c>
      <c r="DQ87" s="10">
        <v>0</v>
      </c>
      <c r="DR87" s="10">
        <v>0</v>
      </c>
      <c r="DS87" s="10">
        <v>0</v>
      </c>
      <c r="DT87" s="10">
        <v>0</v>
      </c>
      <c r="DU87" s="10">
        <v>297</v>
      </c>
      <c r="DV87" s="10">
        <v>0</v>
      </c>
      <c r="DW87" s="10">
        <v>293</v>
      </c>
      <c r="DX87" s="10">
        <v>54670</v>
      </c>
      <c r="DY87" s="10">
        <v>0</v>
      </c>
      <c r="DZ87" s="10">
        <v>40007</v>
      </c>
      <c r="EA87" s="10">
        <v>0</v>
      </c>
      <c r="EB87" s="10">
        <v>41978</v>
      </c>
      <c r="EC87" s="10">
        <v>27315</v>
      </c>
      <c r="ED87" s="10">
        <v>0</v>
      </c>
      <c r="EE87" s="10">
        <v>3570</v>
      </c>
      <c r="EF87" s="10">
        <v>0</v>
      </c>
      <c r="EG87" s="10">
        <v>2114</v>
      </c>
      <c r="EH87" s="10">
        <v>35669</v>
      </c>
      <c r="EI87" s="10">
        <v>0</v>
      </c>
      <c r="EJ87" s="10">
        <v>22000</v>
      </c>
      <c r="EK87" s="10">
        <v>0</v>
      </c>
      <c r="EL87" s="10">
        <v>26686</v>
      </c>
      <c r="EM87" s="10">
        <v>16000</v>
      </c>
      <c r="EN87" s="10">
        <v>0</v>
      </c>
      <c r="EO87" s="10">
        <v>1188</v>
      </c>
      <c r="EP87" s="10">
        <v>0</v>
      </c>
      <c r="EQ87" s="10">
        <v>618</v>
      </c>
      <c r="ER87" s="10">
        <v>6160.4</v>
      </c>
      <c r="ES87" s="10">
        <v>1505.3</v>
      </c>
      <c r="ET87" s="10">
        <v>295</v>
      </c>
      <c r="EU87" s="10">
        <v>0</v>
      </c>
      <c r="EV87" s="10">
        <v>900</v>
      </c>
      <c r="EW87" s="10">
        <v>454</v>
      </c>
      <c r="EX87" s="10">
        <v>12570</v>
      </c>
      <c r="EY87" s="10">
        <v>0</v>
      </c>
      <c r="EZ87" s="10">
        <v>0</v>
      </c>
      <c r="FA87" s="10">
        <v>0</v>
      </c>
      <c r="FB87" s="10">
        <v>0</v>
      </c>
      <c r="FC87" s="10">
        <v>0</v>
      </c>
      <c r="FD87" s="10">
        <v>20084.400000000001</v>
      </c>
      <c r="FE87" s="10">
        <v>0</v>
      </c>
      <c r="FF87" s="10">
        <v>0</v>
      </c>
      <c r="FG87" s="10">
        <v>0</v>
      </c>
      <c r="FH87" s="10">
        <v>0</v>
      </c>
      <c r="FI87" s="10">
        <v>0</v>
      </c>
      <c r="FJ87" s="10">
        <v>0</v>
      </c>
      <c r="FK87" s="10">
        <v>0</v>
      </c>
      <c r="FL87" s="10">
        <v>5173.1000000000004</v>
      </c>
      <c r="FM87" s="10">
        <v>54.4</v>
      </c>
      <c r="FN87" s="10">
        <v>7968.8</v>
      </c>
      <c r="FO87" s="10">
        <v>5905.6</v>
      </c>
      <c r="FP87" s="10">
        <v>0</v>
      </c>
      <c r="FQ87" s="10">
        <v>2033.7</v>
      </c>
      <c r="FR87" s="10">
        <v>29.5</v>
      </c>
      <c r="FS87" s="10">
        <v>3906.7</v>
      </c>
      <c r="FT87" s="10">
        <v>73.2</v>
      </c>
      <c r="FU87" s="10">
        <v>0</v>
      </c>
      <c r="FV87" s="10">
        <v>1151.5999999999999</v>
      </c>
      <c r="FW87" s="10">
        <v>3317.9</v>
      </c>
      <c r="FX87" s="10">
        <v>21591.3</v>
      </c>
      <c r="FY87" s="10">
        <v>0</v>
      </c>
      <c r="FZ87" s="10">
        <v>0</v>
      </c>
      <c r="GA87" s="10">
        <v>0</v>
      </c>
      <c r="GB87" s="10">
        <v>330</v>
      </c>
      <c r="GC87" s="10">
        <v>30</v>
      </c>
      <c r="GD87" s="10">
        <v>330</v>
      </c>
      <c r="GE87" s="10">
        <v>30</v>
      </c>
      <c r="GF87" s="10">
        <v>0</v>
      </c>
      <c r="GG87" s="10">
        <v>0</v>
      </c>
      <c r="GH87" s="10">
        <v>250</v>
      </c>
      <c r="GI87" s="14">
        <v>250</v>
      </c>
      <c r="GJ87" s="14">
        <v>0</v>
      </c>
      <c r="GK87" s="14">
        <v>0</v>
      </c>
      <c r="GL87" s="14">
        <v>0</v>
      </c>
      <c r="GM87" s="14">
        <v>0</v>
      </c>
      <c r="GN87" s="14">
        <v>100</v>
      </c>
      <c r="GO87" s="14">
        <v>80</v>
      </c>
      <c r="GP87" s="14">
        <v>0</v>
      </c>
      <c r="GQ87" s="14">
        <v>0</v>
      </c>
      <c r="GR87" s="14">
        <v>1</v>
      </c>
      <c r="GS87" s="14">
        <v>1</v>
      </c>
      <c r="GT87" s="14">
        <v>0</v>
      </c>
      <c r="GU87" s="14">
        <v>0</v>
      </c>
      <c r="GV87" s="14">
        <v>100</v>
      </c>
      <c r="GW87" s="14">
        <v>50</v>
      </c>
      <c r="GX87" s="14">
        <v>1</v>
      </c>
      <c r="GY87" s="14">
        <v>0</v>
      </c>
      <c r="GZ87" s="14">
        <v>1</v>
      </c>
      <c r="HA87" s="14">
        <v>0</v>
      </c>
      <c r="HB87" s="11">
        <v>1</v>
      </c>
      <c r="HC87" s="11">
        <v>0</v>
      </c>
      <c r="HD87" s="15">
        <v>1</v>
      </c>
      <c r="HE87" s="15">
        <v>1</v>
      </c>
      <c r="HF87" s="16">
        <v>40285.769537037035</v>
      </c>
    </row>
    <row r="88" spans="1:214" x14ac:dyDescent="0.2">
      <c r="A88" s="10" t="s">
        <v>1111</v>
      </c>
      <c r="B88" s="10">
        <v>49</v>
      </c>
      <c r="C88" s="10" t="s">
        <v>815</v>
      </c>
      <c r="D88" s="10" t="str">
        <f>VLOOKUP(Tabulka_Dotaz_z_MySQLDivadla_1[[#This Row],[Kraj]],Tabulka_Dotaz_z_SQL3[],3,TRUE)</f>
        <v>Zlínský kraj</v>
      </c>
      <c r="E88" s="10" t="str">
        <f>VLOOKUP(Tabulka_Dotaz_z_MySQLDivadla_1[[#This Row],[StatID]],Tabulka_Dotaz_z_SqlDivadla[#All],7,FALSE)</f>
        <v>30</v>
      </c>
      <c r="F88" s="10" t="str">
        <f>VLOOKUP(Tabulka_Dotaz_z_MySQLDivadla_1[[#This Row],[kodZriz]],Tabulka_Dotaz_z_SQL[],8,TRUE)</f>
        <v>stati</v>
      </c>
      <c r="G88" s="10">
        <v>2</v>
      </c>
      <c r="H88" s="10">
        <v>0</v>
      </c>
      <c r="I88" s="10" t="s">
        <v>198</v>
      </c>
      <c r="J88" s="10">
        <v>378</v>
      </c>
      <c r="K88" s="10" t="s">
        <v>199</v>
      </c>
      <c r="L88" s="10">
        <v>90</v>
      </c>
      <c r="M88" s="10" t="s">
        <v>163</v>
      </c>
      <c r="N88" s="10">
        <v>0</v>
      </c>
      <c r="O88" s="10" t="s">
        <v>163</v>
      </c>
      <c r="P88" s="10">
        <v>0</v>
      </c>
      <c r="Q88" s="10">
        <v>1</v>
      </c>
      <c r="R88" s="10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 t="str">
        <f>IF(Tabulka_Dotaz_z_MySQLDivadla_1[[#This Row],[f0115_1]]=1,"ANO","NE")</f>
        <v>NE</v>
      </c>
      <c r="AB88" s="10">
        <v>71501</v>
      </c>
      <c r="AC88" s="10">
        <v>0</v>
      </c>
      <c r="AD88" s="10">
        <v>63068</v>
      </c>
      <c r="AE88" s="10">
        <v>0</v>
      </c>
      <c r="AF88" s="10">
        <v>64127</v>
      </c>
      <c r="AG88" s="10">
        <v>55059</v>
      </c>
      <c r="AH88" s="10">
        <v>0</v>
      </c>
      <c r="AI88" s="10">
        <v>1134</v>
      </c>
      <c r="AJ88" s="10">
        <v>0</v>
      </c>
      <c r="AK88" s="10">
        <v>736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378</v>
      </c>
      <c r="BD88" s="10">
        <v>0</v>
      </c>
      <c r="BE88" s="10">
        <v>350</v>
      </c>
      <c r="BF88" s="10">
        <v>21043</v>
      </c>
      <c r="BG88" s="10">
        <v>0</v>
      </c>
      <c r="BH88" s="10">
        <v>18900</v>
      </c>
      <c r="BI88" s="10">
        <v>0</v>
      </c>
      <c r="BJ88" s="10">
        <v>20338</v>
      </c>
      <c r="BK88" s="10">
        <v>18951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>
        <v>0</v>
      </c>
      <c r="DJ88" s="10">
        <v>0</v>
      </c>
      <c r="DK88" s="10">
        <v>0</v>
      </c>
      <c r="DL88" s="10">
        <v>0</v>
      </c>
      <c r="DM88" s="10">
        <v>0</v>
      </c>
      <c r="DN88" s="10">
        <v>0</v>
      </c>
      <c r="DO88" s="10">
        <v>0</v>
      </c>
      <c r="DP88" s="10">
        <v>0</v>
      </c>
      <c r="DQ88" s="10">
        <v>0</v>
      </c>
      <c r="DR88" s="10">
        <v>0</v>
      </c>
      <c r="DS88" s="10">
        <v>0</v>
      </c>
      <c r="DT88" s="10">
        <v>0</v>
      </c>
      <c r="DU88" s="10">
        <v>450</v>
      </c>
      <c r="DV88" s="10">
        <v>0</v>
      </c>
      <c r="DW88" s="10">
        <v>450</v>
      </c>
      <c r="DX88" s="10">
        <v>92544</v>
      </c>
      <c r="DY88" s="10">
        <v>0</v>
      </c>
      <c r="DZ88" s="10">
        <v>81968</v>
      </c>
      <c r="EA88" s="10">
        <v>0</v>
      </c>
      <c r="EB88" s="10">
        <v>84465</v>
      </c>
      <c r="EC88" s="10">
        <v>74010</v>
      </c>
      <c r="ED88" s="10">
        <v>0</v>
      </c>
      <c r="EE88" s="10">
        <v>1962</v>
      </c>
      <c r="EF88" s="10">
        <v>0</v>
      </c>
      <c r="EG88" s="10">
        <v>1536</v>
      </c>
      <c r="EH88" s="10">
        <v>0</v>
      </c>
      <c r="EI88" s="10">
        <v>0</v>
      </c>
      <c r="EJ88" s="10">
        <v>0</v>
      </c>
      <c r="EK88" s="10">
        <v>0</v>
      </c>
      <c r="EL88" s="10">
        <v>0</v>
      </c>
      <c r="EM88" s="10">
        <v>0</v>
      </c>
      <c r="EN88" s="10">
        <v>0</v>
      </c>
      <c r="EO88" s="10">
        <v>0</v>
      </c>
      <c r="EP88" s="10">
        <v>0</v>
      </c>
      <c r="EQ88" s="10">
        <v>0</v>
      </c>
      <c r="ER88" s="10">
        <v>11483</v>
      </c>
      <c r="ES88" s="10">
        <v>10681</v>
      </c>
      <c r="ET88" s="10">
        <v>52</v>
      </c>
      <c r="EU88" s="10">
        <v>0</v>
      </c>
      <c r="EV88" s="10">
        <v>1335</v>
      </c>
      <c r="EW88" s="10">
        <v>650</v>
      </c>
      <c r="EX88" s="10">
        <v>23127</v>
      </c>
      <c r="EY88" s="10">
        <v>0</v>
      </c>
      <c r="EZ88" s="10">
        <v>0</v>
      </c>
      <c r="FA88" s="10">
        <v>0</v>
      </c>
      <c r="FB88" s="10">
        <v>20</v>
      </c>
      <c r="FC88" s="10">
        <v>865</v>
      </c>
      <c r="FD88" s="10">
        <v>37480</v>
      </c>
      <c r="FE88" s="10">
        <v>0</v>
      </c>
      <c r="FF88" s="10">
        <v>0</v>
      </c>
      <c r="FG88" s="10">
        <v>0</v>
      </c>
      <c r="FH88" s="10">
        <v>400</v>
      </c>
      <c r="FI88" s="10">
        <v>0</v>
      </c>
      <c r="FJ88" s="10">
        <v>0</v>
      </c>
      <c r="FK88" s="10">
        <v>400</v>
      </c>
      <c r="FL88" s="10">
        <v>8579</v>
      </c>
      <c r="FM88" s="10">
        <v>284</v>
      </c>
      <c r="FN88" s="10">
        <v>23281</v>
      </c>
      <c r="FO88" s="10">
        <v>16570</v>
      </c>
      <c r="FP88" s="10">
        <v>770</v>
      </c>
      <c r="FQ88" s="10">
        <v>5602</v>
      </c>
      <c r="FR88" s="10">
        <v>339</v>
      </c>
      <c r="FS88" s="10">
        <v>2959</v>
      </c>
      <c r="FT88" s="10">
        <v>12</v>
      </c>
      <c r="FU88" s="10">
        <v>0</v>
      </c>
      <c r="FV88" s="10">
        <v>1263</v>
      </c>
      <c r="FW88" s="10">
        <v>967</v>
      </c>
      <c r="FX88" s="10">
        <v>37061</v>
      </c>
      <c r="FY88" s="10">
        <v>1087</v>
      </c>
      <c r="FZ88" s="10">
        <v>1087</v>
      </c>
      <c r="GA88" s="10">
        <v>0</v>
      </c>
      <c r="GB88" s="10">
        <v>500</v>
      </c>
      <c r="GC88" s="10">
        <v>40</v>
      </c>
      <c r="GD88" s="10">
        <v>500</v>
      </c>
      <c r="GE88" s="10">
        <v>40</v>
      </c>
      <c r="GF88" s="10">
        <v>0</v>
      </c>
      <c r="GG88" s="10">
        <v>0</v>
      </c>
      <c r="GH88" s="10">
        <v>0</v>
      </c>
      <c r="GI88" s="14">
        <v>0</v>
      </c>
      <c r="GJ88" s="14">
        <v>250</v>
      </c>
      <c r="GK88" s="14">
        <v>50</v>
      </c>
      <c r="GL88" s="14">
        <v>0</v>
      </c>
      <c r="GM88" s="14">
        <v>0</v>
      </c>
      <c r="GN88" s="14">
        <v>0</v>
      </c>
      <c r="GO88" s="14">
        <v>0</v>
      </c>
      <c r="GP88" s="14">
        <v>0</v>
      </c>
      <c r="GQ88" s="14">
        <v>0</v>
      </c>
      <c r="GR88" s="14">
        <v>0</v>
      </c>
      <c r="GS88" s="14">
        <v>0</v>
      </c>
      <c r="GT88" s="14">
        <v>0</v>
      </c>
      <c r="GU88" s="14">
        <v>0</v>
      </c>
      <c r="GV88" s="14">
        <v>0</v>
      </c>
      <c r="GW88" s="14">
        <v>0</v>
      </c>
      <c r="GX88" s="14">
        <v>1</v>
      </c>
      <c r="GY88" s="14">
        <v>0</v>
      </c>
      <c r="GZ88" s="14">
        <v>0</v>
      </c>
      <c r="HA88" s="14">
        <v>60</v>
      </c>
      <c r="HB88" s="11">
        <v>1</v>
      </c>
      <c r="HC88" s="11">
        <v>0</v>
      </c>
      <c r="HD88" s="15">
        <v>1</v>
      </c>
      <c r="HE88" s="15">
        <v>1</v>
      </c>
      <c r="HF88" s="16">
        <v>40279.432384259257</v>
      </c>
    </row>
    <row r="89" spans="1:214" x14ac:dyDescent="0.2">
      <c r="A89" s="10" t="s">
        <v>1229</v>
      </c>
      <c r="B89" s="10">
        <v>171</v>
      </c>
      <c r="C89" s="10" t="s">
        <v>815</v>
      </c>
      <c r="D89" s="10" t="str">
        <f>VLOOKUP(Tabulka_Dotaz_z_MySQLDivadla_1[[#This Row],[Kraj]],Tabulka_Dotaz_z_SQL3[],3,TRUE)</f>
        <v>Zlínský kraj</v>
      </c>
      <c r="E89" s="10" t="str">
        <f>VLOOKUP(Tabulka_Dotaz_z_MySQLDivadla_1[[#This Row],[StatID]],Tabulka_Dotaz_z_SqlDivadla[#All],7,FALSE)</f>
        <v>60</v>
      </c>
      <c r="F89" s="10" t="str">
        <f>VLOOKUP(Tabulka_Dotaz_z_MySQLDivadla_1[[#This Row],[kodZriz]],Tabulka_Dotaz_z_SQL[],8,TRUE)</f>
        <v>podnk</v>
      </c>
      <c r="G89" s="10">
        <v>0</v>
      </c>
      <c r="H89" s="10">
        <v>0</v>
      </c>
      <c r="I89" s="10" t="s">
        <v>163</v>
      </c>
      <c r="J89" s="10">
        <v>0</v>
      </c>
      <c r="K89" s="10" t="s">
        <v>163</v>
      </c>
      <c r="L89" s="10">
        <v>0</v>
      </c>
      <c r="M89" s="10" t="s">
        <v>163</v>
      </c>
      <c r="N89" s="10">
        <v>0</v>
      </c>
      <c r="O89" s="10" t="s">
        <v>163</v>
      </c>
      <c r="P89" s="10">
        <v>0</v>
      </c>
      <c r="Q89" s="10">
        <v>1</v>
      </c>
      <c r="R89" s="10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 t="str">
        <f>IF(Tabulka_Dotaz_z_MySQLDivadla_1[[#This Row],[f0115_1]]=1,"ANO","NE")</f>
        <v>NE</v>
      </c>
      <c r="AB89" s="10">
        <v>19980</v>
      </c>
      <c r="AC89" s="10">
        <v>0</v>
      </c>
      <c r="AD89" s="10">
        <v>0</v>
      </c>
      <c r="AE89" s="10">
        <v>0</v>
      </c>
      <c r="AF89" s="10">
        <v>19392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0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19980</v>
      </c>
      <c r="DY89" s="10">
        <v>0</v>
      </c>
      <c r="DZ89" s="10">
        <v>0</v>
      </c>
      <c r="EA89" s="10">
        <v>0</v>
      </c>
      <c r="EB89" s="10">
        <v>19392</v>
      </c>
      <c r="EC89" s="10">
        <v>0</v>
      </c>
      <c r="ED89" s="10">
        <v>0</v>
      </c>
      <c r="EE89" s="10">
        <v>0</v>
      </c>
      <c r="EF89" s="10">
        <v>0</v>
      </c>
      <c r="EG89" s="10">
        <v>0</v>
      </c>
      <c r="EH89" s="10">
        <v>15300</v>
      </c>
      <c r="EI89" s="10">
        <v>0</v>
      </c>
      <c r="EJ89" s="10">
        <v>0</v>
      </c>
      <c r="EK89" s="10">
        <v>0</v>
      </c>
      <c r="EL89" s="10">
        <v>14824</v>
      </c>
      <c r="EM89" s="10">
        <v>0</v>
      </c>
      <c r="EN89" s="10">
        <v>0</v>
      </c>
      <c r="EO89" s="10">
        <v>0</v>
      </c>
      <c r="EP89" s="10">
        <v>0</v>
      </c>
      <c r="EQ89" s="10">
        <v>0</v>
      </c>
      <c r="ER89" s="10">
        <v>634</v>
      </c>
      <c r="ES89" s="10">
        <v>0</v>
      </c>
      <c r="ET89" s="10">
        <v>536</v>
      </c>
      <c r="EU89" s="10">
        <v>0</v>
      </c>
      <c r="EV89" s="10">
        <v>0</v>
      </c>
      <c r="EW89" s="10">
        <v>15</v>
      </c>
      <c r="EX89" s="10">
        <v>35</v>
      </c>
      <c r="EY89" s="10">
        <v>0</v>
      </c>
      <c r="EZ89" s="10">
        <v>0</v>
      </c>
      <c r="FA89" s="10">
        <v>0</v>
      </c>
      <c r="FB89" s="10">
        <v>30</v>
      </c>
      <c r="FC89" s="10">
        <v>0</v>
      </c>
      <c r="FD89" s="10">
        <v>714</v>
      </c>
      <c r="FE89" s="10">
        <v>0</v>
      </c>
      <c r="FF89" s="10">
        <v>0</v>
      </c>
      <c r="FG89" s="10">
        <v>0</v>
      </c>
      <c r="FH89" s="10">
        <v>0</v>
      </c>
      <c r="FI89" s="10">
        <v>0</v>
      </c>
      <c r="FJ89" s="10">
        <v>0</v>
      </c>
      <c r="FK89" s="10">
        <v>0</v>
      </c>
      <c r="FL89" s="10">
        <v>95</v>
      </c>
      <c r="FM89" s="10">
        <v>95</v>
      </c>
      <c r="FN89" s="10">
        <v>0</v>
      </c>
      <c r="FO89" s="10">
        <v>0</v>
      </c>
      <c r="FP89" s="10">
        <v>0</v>
      </c>
      <c r="FQ89" s="10">
        <v>0</v>
      </c>
      <c r="FR89" s="10">
        <v>0</v>
      </c>
      <c r="FS89" s="10">
        <v>325</v>
      </c>
      <c r="FT89" s="10">
        <v>0</v>
      </c>
      <c r="FU89" s="10">
        <v>0</v>
      </c>
      <c r="FV89" s="10">
        <v>0</v>
      </c>
      <c r="FW89" s="10">
        <v>220</v>
      </c>
      <c r="FX89" s="10">
        <v>640</v>
      </c>
      <c r="FY89" s="10">
        <v>0</v>
      </c>
      <c r="FZ89" s="10">
        <v>0</v>
      </c>
      <c r="GA89" s="10">
        <v>0</v>
      </c>
      <c r="GB89" s="10">
        <v>120</v>
      </c>
      <c r="GC89" s="10">
        <v>35</v>
      </c>
      <c r="GD89" s="10">
        <v>120</v>
      </c>
      <c r="GE89" s="10">
        <v>35</v>
      </c>
      <c r="GF89" s="10">
        <v>0</v>
      </c>
      <c r="GG89" s="10">
        <v>0</v>
      </c>
      <c r="GH89" s="10">
        <v>0</v>
      </c>
      <c r="GI89" s="14">
        <v>0</v>
      </c>
      <c r="GJ89" s="14">
        <v>0</v>
      </c>
      <c r="GK89" s="14">
        <v>0</v>
      </c>
      <c r="GL89" s="14">
        <v>0</v>
      </c>
      <c r="GM89" s="14">
        <v>0</v>
      </c>
      <c r="GN89" s="14">
        <v>0</v>
      </c>
      <c r="GO89" s="14">
        <v>0</v>
      </c>
      <c r="GP89" s="14">
        <v>0</v>
      </c>
      <c r="GQ89" s="14">
        <v>0</v>
      </c>
      <c r="GR89" s="14">
        <v>0</v>
      </c>
      <c r="GS89" s="14">
        <v>0</v>
      </c>
      <c r="GT89" s="14">
        <v>0</v>
      </c>
      <c r="GU89" s="14">
        <v>0</v>
      </c>
      <c r="GV89" s="14">
        <v>0</v>
      </c>
      <c r="GW89" s="14">
        <v>0</v>
      </c>
      <c r="GX89" s="14">
        <v>1</v>
      </c>
      <c r="GY89" s="14">
        <v>0</v>
      </c>
      <c r="GZ89" s="14">
        <v>1</v>
      </c>
      <c r="HA89" s="14">
        <v>0</v>
      </c>
      <c r="HB89" s="11">
        <v>1</v>
      </c>
      <c r="HC89" s="11">
        <v>0</v>
      </c>
      <c r="HD89" s="15">
        <v>1</v>
      </c>
      <c r="HE89" s="15">
        <v>1</v>
      </c>
      <c r="HF89" s="16">
        <v>40282.531354166669</v>
      </c>
    </row>
    <row r="90" spans="1:214" x14ac:dyDescent="0.2">
      <c r="A90" s="10" t="s">
        <v>1110</v>
      </c>
      <c r="B90" s="10">
        <v>48</v>
      </c>
      <c r="C90" s="10" t="s">
        <v>815</v>
      </c>
      <c r="D90" s="10" t="str">
        <f>VLOOKUP(Tabulka_Dotaz_z_MySQLDivadla_1[[#This Row],[Kraj]],Tabulka_Dotaz_z_SQL3[],3,TRUE)</f>
        <v>Zlínský kraj</v>
      </c>
      <c r="E90" s="10" t="str">
        <f>VLOOKUP(Tabulka_Dotaz_z_MySQLDivadla_1[[#This Row],[StatID]],Tabulka_Dotaz_z_SqlDivadla[#All],7,FALSE)</f>
        <v>22</v>
      </c>
      <c r="F90" s="10" t="str">
        <f>VLOOKUP(Tabulka_Dotaz_z_MySQLDivadla_1[[#This Row],[kodZriz]],Tabulka_Dotaz_z_SQL[],8,TRUE)</f>
        <v>stati</v>
      </c>
      <c r="G90" s="10">
        <v>3</v>
      </c>
      <c r="H90" s="10">
        <v>0</v>
      </c>
      <c r="I90" s="10" t="s">
        <v>195</v>
      </c>
      <c r="J90" s="10">
        <v>687</v>
      </c>
      <c r="K90" s="10" t="s">
        <v>196</v>
      </c>
      <c r="L90" s="10">
        <v>84</v>
      </c>
      <c r="M90" s="10" t="s">
        <v>197</v>
      </c>
      <c r="N90" s="10">
        <v>80</v>
      </c>
      <c r="O90" s="10" t="s">
        <v>163</v>
      </c>
      <c r="P90" s="10">
        <v>0</v>
      </c>
      <c r="Q90" s="10">
        <v>1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 t="str">
        <f>IF(Tabulka_Dotaz_z_MySQLDivadla_1[[#This Row],[f0115_1]]=1,"ANO","NE")</f>
        <v>NE</v>
      </c>
      <c r="AB90" s="10">
        <v>90938</v>
      </c>
      <c r="AC90" s="10">
        <v>2303</v>
      </c>
      <c r="AD90" s="10">
        <v>87206</v>
      </c>
      <c r="AE90" s="10">
        <v>120</v>
      </c>
      <c r="AF90" s="10">
        <v>61325</v>
      </c>
      <c r="AG90" s="10">
        <v>58398</v>
      </c>
      <c r="AH90" s="10">
        <v>50</v>
      </c>
      <c r="AI90" s="10">
        <v>23395</v>
      </c>
      <c r="AJ90" s="10">
        <v>2461</v>
      </c>
      <c r="AK90" s="10">
        <v>19171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687</v>
      </c>
      <c r="BD90" s="10">
        <v>0</v>
      </c>
      <c r="BE90" s="10">
        <v>687</v>
      </c>
      <c r="BF90" s="10">
        <v>28970</v>
      </c>
      <c r="BG90" s="10">
        <v>0</v>
      </c>
      <c r="BH90" s="10">
        <v>28126</v>
      </c>
      <c r="BI90" s="10">
        <v>330</v>
      </c>
      <c r="BJ90" s="10">
        <v>20107</v>
      </c>
      <c r="BK90" s="10">
        <v>19334</v>
      </c>
      <c r="BL90" s="10">
        <v>330</v>
      </c>
      <c r="BM90" s="10">
        <v>12366</v>
      </c>
      <c r="BN90" s="10">
        <v>0</v>
      </c>
      <c r="BO90" s="10">
        <v>10741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1386</v>
      </c>
      <c r="BX90" s="10">
        <v>0</v>
      </c>
      <c r="BY90" s="10">
        <v>1386</v>
      </c>
      <c r="BZ90" s="10">
        <v>0</v>
      </c>
      <c r="CA90" s="10">
        <v>75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400</v>
      </c>
      <c r="CH90" s="10">
        <v>100</v>
      </c>
      <c r="CI90" s="10">
        <v>352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300</v>
      </c>
      <c r="CR90" s="10">
        <v>0</v>
      </c>
      <c r="CS90" s="10">
        <v>300</v>
      </c>
      <c r="CT90" s="10">
        <v>320</v>
      </c>
      <c r="CU90" s="10">
        <v>0</v>
      </c>
      <c r="CV90" s="10">
        <v>320</v>
      </c>
      <c r="CW90" s="10">
        <v>0</v>
      </c>
      <c r="CX90" s="10">
        <v>71</v>
      </c>
      <c r="CY90" s="10">
        <v>71</v>
      </c>
      <c r="CZ90" s="10">
        <v>0</v>
      </c>
      <c r="DA90" s="10">
        <v>240</v>
      </c>
      <c r="DB90" s="10">
        <v>0</v>
      </c>
      <c r="DC90" s="10">
        <v>208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>
        <v>0</v>
      </c>
      <c r="DJ90" s="10">
        <v>0</v>
      </c>
      <c r="DK90" s="10">
        <v>0</v>
      </c>
      <c r="DL90" s="10">
        <v>0</v>
      </c>
      <c r="DM90" s="10">
        <v>0</v>
      </c>
      <c r="DN90" s="10">
        <v>5924</v>
      </c>
      <c r="DO90" s="10">
        <v>0</v>
      </c>
      <c r="DP90" s="10">
        <v>5924</v>
      </c>
      <c r="DQ90" s="10">
        <v>0</v>
      </c>
      <c r="DR90" s="10">
        <v>5814</v>
      </c>
      <c r="DS90" s="10">
        <v>5814</v>
      </c>
      <c r="DT90" s="10">
        <v>0</v>
      </c>
      <c r="DU90" s="10">
        <v>11013</v>
      </c>
      <c r="DV90" s="10">
        <v>0</v>
      </c>
      <c r="DW90" s="10">
        <v>10397</v>
      </c>
      <c r="DX90" s="10">
        <v>126152</v>
      </c>
      <c r="DY90" s="10">
        <v>2378</v>
      </c>
      <c r="DZ90" s="10">
        <v>121576</v>
      </c>
      <c r="EA90" s="10">
        <v>450</v>
      </c>
      <c r="EB90" s="10">
        <v>87317</v>
      </c>
      <c r="EC90" s="10">
        <v>83617</v>
      </c>
      <c r="ED90" s="10">
        <v>380</v>
      </c>
      <c r="EE90" s="10">
        <v>49787</v>
      </c>
      <c r="EF90" s="10">
        <v>2561</v>
      </c>
      <c r="EG90" s="10">
        <v>43242</v>
      </c>
      <c r="EH90" s="10">
        <v>48201</v>
      </c>
      <c r="EI90" s="10">
        <v>0</v>
      </c>
      <c r="EJ90" s="10">
        <v>45825</v>
      </c>
      <c r="EK90" s="10">
        <v>0</v>
      </c>
      <c r="EL90" s="10">
        <v>38465</v>
      </c>
      <c r="EM90" s="10">
        <v>36618</v>
      </c>
      <c r="EN90" s="10">
        <v>0</v>
      </c>
      <c r="EO90" s="10">
        <v>25395</v>
      </c>
      <c r="EP90" s="10">
        <v>0</v>
      </c>
      <c r="EQ90" s="10">
        <v>20696</v>
      </c>
      <c r="ER90" s="10">
        <v>14037</v>
      </c>
      <c r="ES90" s="10">
        <v>9453</v>
      </c>
      <c r="ET90" s="10">
        <v>287</v>
      </c>
      <c r="EU90" s="10">
        <v>66</v>
      </c>
      <c r="EV90" s="10">
        <v>1520</v>
      </c>
      <c r="EW90" s="10">
        <v>1000</v>
      </c>
      <c r="EX90" s="10">
        <v>42011</v>
      </c>
      <c r="EY90" s="10">
        <v>382</v>
      </c>
      <c r="EZ90" s="10">
        <v>0</v>
      </c>
      <c r="FA90" s="10">
        <v>0</v>
      </c>
      <c r="FB90" s="10">
        <v>775</v>
      </c>
      <c r="FC90" s="10">
        <v>184</v>
      </c>
      <c r="FD90" s="10">
        <v>59909</v>
      </c>
      <c r="FE90" s="10">
        <v>0</v>
      </c>
      <c r="FF90" s="10">
        <v>0</v>
      </c>
      <c r="FG90" s="10">
        <v>0</v>
      </c>
      <c r="FH90" s="10">
        <v>0</v>
      </c>
      <c r="FI90" s="10">
        <v>0</v>
      </c>
      <c r="FJ90" s="10">
        <v>0</v>
      </c>
      <c r="FK90" s="10">
        <v>0</v>
      </c>
      <c r="FL90" s="10">
        <v>15000</v>
      </c>
      <c r="FM90" s="10">
        <v>195</v>
      </c>
      <c r="FN90" s="10">
        <v>37164</v>
      </c>
      <c r="FO90" s="10">
        <v>26524</v>
      </c>
      <c r="FP90" s="10">
        <v>677</v>
      </c>
      <c r="FQ90" s="10">
        <v>8771</v>
      </c>
      <c r="FR90" s="10">
        <v>1192</v>
      </c>
      <c r="FS90" s="10">
        <v>3091</v>
      </c>
      <c r="FT90" s="10">
        <v>45</v>
      </c>
      <c r="FU90" s="10">
        <v>174</v>
      </c>
      <c r="FV90" s="10">
        <v>3333</v>
      </c>
      <c r="FW90" s="10">
        <v>767</v>
      </c>
      <c r="FX90" s="10">
        <v>59574</v>
      </c>
      <c r="FY90" s="10">
        <v>1539</v>
      </c>
      <c r="FZ90" s="10">
        <v>1539</v>
      </c>
      <c r="GA90" s="10">
        <v>0</v>
      </c>
      <c r="GB90" s="10">
        <v>590</v>
      </c>
      <c r="GC90" s="10">
        <v>1</v>
      </c>
      <c r="GD90" s="10">
        <v>450</v>
      </c>
      <c r="GE90" s="10">
        <v>1</v>
      </c>
      <c r="GF90" s="10">
        <v>0</v>
      </c>
      <c r="GG90" s="10">
        <v>0</v>
      </c>
      <c r="GH90" s="10">
        <v>270</v>
      </c>
      <c r="GI90" s="14">
        <v>250</v>
      </c>
      <c r="GJ90" s="14">
        <v>490</v>
      </c>
      <c r="GK90" s="14">
        <v>60</v>
      </c>
      <c r="GL90" s="14">
        <v>450</v>
      </c>
      <c r="GM90" s="14">
        <v>450</v>
      </c>
      <c r="GN90" s="14">
        <v>120</v>
      </c>
      <c r="GO90" s="14">
        <v>1</v>
      </c>
      <c r="GP90" s="14">
        <v>1</v>
      </c>
      <c r="GQ90" s="14">
        <v>1</v>
      </c>
      <c r="GR90" s="14">
        <v>90</v>
      </c>
      <c r="GS90" s="14">
        <v>1</v>
      </c>
      <c r="GT90" s="14">
        <v>0</v>
      </c>
      <c r="GU90" s="14">
        <v>0</v>
      </c>
      <c r="GV90" s="14">
        <v>590</v>
      </c>
      <c r="GW90" s="14">
        <v>1</v>
      </c>
      <c r="GX90" s="14">
        <v>1</v>
      </c>
      <c r="GY90" s="14">
        <v>0</v>
      </c>
      <c r="GZ90" s="14">
        <v>0</v>
      </c>
      <c r="HA90" s="14">
        <v>40</v>
      </c>
      <c r="HB90" s="11">
        <v>1</v>
      </c>
      <c r="HC90" s="11">
        <v>0</v>
      </c>
      <c r="HD90" s="15">
        <v>1</v>
      </c>
      <c r="HE90" s="15">
        <v>0</v>
      </c>
      <c r="HF90" s="16">
        <v>40213.6330787037</v>
      </c>
    </row>
    <row r="91" spans="1:214" x14ac:dyDescent="0.2">
      <c r="A91" s="10" t="s">
        <v>1173</v>
      </c>
      <c r="B91" s="10">
        <v>115</v>
      </c>
      <c r="C91" s="10" t="s">
        <v>794</v>
      </c>
      <c r="D91" s="10" t="str">
        <f>VLOOKUP(Tabulka_Dotaz_z_MySQLDivadla_1[[#This Row],[Kraj]],Tabulka_Dotaz_z_SQL3[],3,TRUE)</f>
        <v>Moravskoslezský kraj</v>
      </c>
      <c r="E91" s="10" t="str">
        <f>VLOOKUP(Tabulka_Dotaz_z_MySQLDivadla_1[[#This Row],[StatID]],Tabulka_Dotaz_z_SqlDivadla[#All],7,FALSE)</f>
        <v>25</v>
      </c>
      <c r="F91" s="10" t="str">
        <f>VLOOKUP(Tabulka_Dotaz_z_MySQLDivadla_1[[#This Row],[kodZriz]],Tabulka_Dotaz_z_SQL[],8,TRUE)</f>
        <v>stati</v>
      </c>
      <c r="G91" s="10">
        <v>2</v>
      </c>
      <c r="H91" s="10">
        <v>0</v>
      </c>
      <c r="I91" s="10" t="s">
        <v>234</v>
      </c>
      <c r="J91" s="10">
        <v>377</v>
      </c>
      <c r="K91" s="10" t="s">
        <v>235</v>
      </c>
      <c r="L91" s="10">
        <v>70</v>
      </c>
      <c r="M91" s="10" t="s">
        <v>163</v>
      </c>
      <c r="N91" s="10">
        <v>0</v>
      </c>
      <c r="O91" s="10" t="s">
        <v>163</v>
      </c>
      <c r="P91" s="10">
        <v>0</v>
      </c>
      <c r="Q91" s="10">
        <v>3</v>
      </c>
      <c r="R91" s="10">
        <v>2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</v>
      </c>
      <c r="Y91" s="10">
        <v>0</v>
      </c>
      <c r="Z91" s="10">
        <v>0</v>
      </c>
      <c r="AA91" s="10" t="str">
        <f>IF(Tabulka_Dotaz_z_MySQLDivadla_1[[#This Row],[f0115_1]]=1,"ANO","NE")</f>
        <v>NE</v>
      </c>
      <c r="AB91" s="10">
        <v>83463</v>
      </c>
      <c r="AC91" s="10">
        <v>1147</v>
      </c>
      <c r="AD91" s="10">
        <v>29029</v>
      </c>
      <c r="AE91" s="10">
        <v>32462</v>
      </c>
      <c r="AF91" s="10">
        <v>49299</v>
      </c>
      <c r="AG91" s="10">
        <v>19581</v>
      </c>
      <c r="AH91" s="10">
        <v>32460</v>
      </c>
      <c r="AI91" s="10">
        <v>3493</v>
      </c>
      <c r="AJ91" s="10">
        <v>1608</v>
      </c>
      <c r="AK91" s="10">
        <v>2484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24122</v>
      </c>
      <c r="BG91" s="10">
        <v>0</v>
      </c>
      <c r="BH91" s="10">
        <v>4901</v>
      </c>
      <c r="BI91" s="10">
        <v>0</v>
      </c>
      <c r="BJ91" s="10">
        <v>22750</v>
      </c>
      <c r="BK91" s="10">
        <v>3674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9278</v>
      </c>
      <c r="CK91" s="10">
        <v>0</v>
      </c>
      <c r="CL91" s="10">
        <v>2870</v>
      </c>
      <c r="CM91" s="10">
        <v>8660</v>
      </c>
      <c r="CN91" s="10">
        <v>7747</v>
      </c>
      <c r="CO91" s="10">
        <v>2237</v>
      </c>
      <c r="CP91" s="10">
        <v>8660</v>
      </c>
      <c r="CQ91" s="10">
        <v>377</v>
      </c>
      <c r="CR91" s="10">
        <v>0</v>
      </c>
      <c r="CS91" s="10">
        <v>215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0</v>
      </c>
      <c r="DL91" s="10">
        <v>0</v>
      </c>
      <c r="DM91" s="10">
        <v>0</v>
      </c>
      <c r="DN91" s="10">
        <v>0</v>
      </c>
      <c r="DO91" s="10">
        <v>341</v>
      </c>
      <c r="DP91" s="10">
        <v>0</v>
      </c>
      <c r="DQ91" s="10">
        <v>0</v>
      </c>
      <c r="DR91" s="10">
        <v>0</v>
      </c>
      <c r="DS91" s="10">
        <v>0</v>
      </c>
      <c r="DT91" s="10">
        <v>0</v>
      </c>
      <c r="DU91" s="10">
        <v>377</v>
      </c>
      <c r="DV91" s="10">
        <v>377</v>
      </c>
      <c r="DW91" s="10">
        <v>341</v>
      </c>
      <c r="DX91" s="10">
        <v>116863</v>
      </c>
      <c r="DY91" s="10">
        <v>1488</v>
      </c>
      <c r="DZ91" s="10">
        <v>36800</v>
      </c>
      <c r="EA91" s="10">
        <v>41122</v>
      </c>
      <c r="EB91" s="10">
        <v>79796</v>
      </c>
      <c r="EC91" s="10">
        <v>25492</v>
      </c>
      <c r="ED91" s="10">
        <v>41120</v>
      </c>
      <c r="EE91" s="10">
        <v>4247</v>
      </c>
      <c r="EF91" s="10">
        <v>1985</v>
      </c>
      <c r="EG91" s="10">
        <v>3040</v>
      </c>
      <c r="EH91" s="10">
        <v>44068</v>
      </c>
      <c r="EI91" s="10">
        <v>598</v>
      </c>
      <c r="EJ91" s="10">
        <v>13803</v>
      </c>
      <c r="EK91" s="10">
        <v>39589</v>
      </c>
      <c r="EL91" s="10">
        <v>38776</v>
      </c>
      <c r="EM91" s="10">
        <v>11006</v>
      </c>
      <c r="EN91" s="10">
        <v>39589</v>
      </c>
      <c r="EO91" s="10">
        <v>1508</v>
      </c>
      <c r="EP91" s="10">
        <v>754</v>
      </c>
      <c r="EQ91" s="10">
        <v>1070</v>
      </c>
      <c r="ER91" s="10">
        <v>7944</v>
      </c>
      <c r="ES91" s="10">
        <v>2701</v>
      </c>
      <c r="ET91" s="10">
        <v>1174</v>
      </c>
      <c r="EU91" s="10">
        <v>1662</v>
      </c>
      <c r="EV91" s="10">
        <v>1705</v>
      </c>
      <c r="EW91" s="10">
        <v>39179</v>
      </c>
      <c r="EX91" s="10">
        <v>400</v>
      </c>
      <c r="EY91" s="10">
        <v>0</v>
      </c>
      <c r="EZ91" s="10">
        <v>52</v>
      </c>
      <c r="FA91" s="10">
        <v>0</v>
      </c>
      <c r="FB91" s="10">
        <v>0</v>
      </c>
      <c r="FC91" s="10">
        <v>490</v>
      </c>
      <c r="FD91" s="10">
        <v>49770</v>
      </c>
      <c r="FE91" s="10">
        <v>0</v>
      </c>
      <c r="FF91" s="10">
        <v>758</v>
      </c>
      <c r="FG91" s="10">
        <v>0</v>
      </c>
      <c r="FH91" s="10">
        <v>0</v>
      </c>
      <c r="FI91" s="10">
        <v>0</v>
      </c>
      <c r="FJ91" s="10">
        <v>0</v>
      </c>
      <c r="FK91" s="10">
        <v>758</v>
      </c>
      <c r="FL91" s="10">
        <v>10845</v>
      </c>
      <c r="FM91" s="10">
        <v>749</v>
      </c>
      <c r="FN91" s="10">
        <v>32738</v>
      </c>
      <c r="FO91" s="10">
        <v>23886</v>
      </c>
      <c r="FP91" s="10">
        <v>340</v>
      </c>
      <c r="FQ91" s="10">
        <v>7768</v>
      </c>
      <c r="FR91" s="10">
        <v>744</v>
      </c>
      <c r="FS91" s="10">
        <v>3904</v>
      </c>
      <c r="FT91" s="10">
        <v>10</v>
      </c>
      <c r="FU91" s="10">
        <v>0</v>
      </c>
      <c r="FV91" s="10">
        <v>1863</v>
      </c>
      <c r="FW91" s="10">
        <v>408</v>
      </c>
      <c r="FX91" s="10">
        <v>49768</v>
      </c>
      <c r="FY91" s="10">
        <v>1017</v>
      </c>
      <c r="FZ91" s="10">
        <v>1017</v>
      </c>
      <c r="GA91" s="10">
        <v>0</v>
      </c>
      <c r="GB91" s="10">
        <v>120</v>
      </c>
      <c r="GC91" s="10">
        <v>50</v>
      </c>
      <c r="GD91" s="10">
        <v>100</v>
      </c>
      <c r="GE91" s="10">
        <v>60</v>
      </c>
      <c r="GF91" s="10">
        <v>0</v>
      </c>
      <c r="GG91" s="10">
        <v>0</v>
      </c>
      <c r="GH91" s="10">
        <v>0</v>
      </c>
      <c r="GI91" s="14">
        <v>0</v>
      </c>
      <c r="GJ91" s="14">
        <v>120</v>
      </c>
      <c r="GK91" s="14">
        <v>80</v>
      </c>
      <c r="GL91" s="14">
        <v>0</v>
      </c>
      <c r="GM91" s="14">
        <v>0</v>
      </c>
      <c r="GN91" s="14">
        <v>0</v>
      </c>
      <c r="GO91" s="14">
        <v>0</v>
      </c>
      <c r="GP91" s="14">
        <v>50</v>
      </c>
      <c r="GQ91" s="14">
        <v>50</v>
      </c>
      <c r="GR91" s="14">
        <v>0</v>
      </c>
      <c r="GS91" s="14">
        <v>0</v>
      </c>
      <c r="GT91" s="14">
        <v>0</v>
      </c>
      <c r="GU91" s="14">
        <v>0</v>
      </c>
      <c r="GV91" s="14">
        <v>120</v>
      </c>
      <c r="GW91" s="14">
        <v>80</v>
      </c>
      <c r="GX91" s="14">
        <v>1</v>
      </c>
      <c r="GY91" s="14">
        <v>0</v>
      </c>
      <c r="GZ91" s="14">
        <v>0</v>
      </c>
      <c r="HA91" s="14">
        <v>10</v>
      </c>
      <c r="HB91" s="11">
        <v>1</v>
      </c>
      <c r="HC91" s="11">
        <v>0</v>
      </c>
      <c r="HD91" s="15">
        <v>1</v>
      </c>
      <c r="HE91" s="15">
        <v>1</v>
      </c>
      <c r="HF91" s="16">
        <v>40266.437557870369</v>
      </c>
    </row>
    <row r="92" spans="1:214" x14ac:dyDescent="0.2">
      <c r="A92" s="10" t="s">
        <v>1115</v>
      </c>
      <c r="B92" s="10">
        <v>53</v>
      </c>
      <c r="C92" s="10" t="s">
        <v>794</v>
      </c>
      <c r="D92" s="10" t="str">
        <f>VLOOKUP(Tabulka_Dotaz_z_MySQLDivadla_1[[#This Row],[Kraj]],Tabulka_Dotaz_z_SQL3[],3,TRUE)</f>
        <v>Moravskoslezský kraj</v>
      </c>
      <c r="E92" s="10" t="str">
        <f>VLOOKUP(Tabulka_Dotaz_z_MySQLDivadla_1[[#This Row],[StatID]],Tabulka_Dotaz_z_SqlDivadla[#All],7,FALSE)</f>
        <v>22</v>
      </c>
      <c r="F92" s="10" t="str">
        <f>VLOOKUP(Tabulka_Dotaz_z_MySQLDivadla_1[[#This Row],[kodZriz]],Tabulka_Dotaz_z_SQL[],8,TRUE)</f>
        <v>stati</v>
      </c>
      <c r="G92" s="10">
        <v>1</v>
      </c>
      <c r="H92" s="10">
        <v>0</v>
      </c>
      <c r="I92" s="10" t="s">
        <v>200</v>
      </c>
      <c r="J92" s="10">
        <v>366</v>
      </c>
      <c r="K92" s="10" t="s">
        <v>163</v>
      </c>
      <c r="L92" s="10">
        <v>0</v>
      </c>
      <c r="M92" s="10" t="s">
        <v>163</v>
      </c>
      <c r="N92" s="10">
        <v>0</v>
      </c>
      <c r="O92" s="10" t="s">
        <v>163</v>
      </c>
      <c r="P92" s="10">
        <v>0</v>
      </c>
      <c r="Q92" s="10">
        <v>2</v>
      </c>
      <c r="R92" s="10">
        <v>1</v>
      </c>
      <c r="S92" s="10">
        <v>1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 t="str">
        <f>IF(Tabulka_Dotaz_z_MySQLDivadla_1[[#This Row],[f0115_1]]=1,"ANO","NE")</f>
        <v>NE</v>
      </c>
      <c r="AB92" s="10">
        <v>52053</v>
      </c>
      <c r="AC92" s="10">
        <v>0</v>
      </c>
      <c r="AD92" s="10">
        <v>43920</v>
      </c>
      <c r="AE92" s="10">
        <v>0</v>
      </c>
      <c r="AF92" s="10">
        <v>44018</v>
      </c>
      <c r="AG92" s="10">
        <v>35885</v>
      </c>
      <c r="AH92" s="10">
        <v>0</v>
      </c>
      <c r="AI92" s="10">
        <v>9516</v>
      </c>
      <c r="AJ92" s="10">
        <v>0</v>
      </c>
      <c r="AK92" s="10">
        <v>7230</v>
      </c>
      <c r="AL92" s="10">
        <v>18997</v>
      </c>
      <c r="AM92" s="10">
        <v>362</v>
      </c>
      <c r="AN92" s="10">
        <v>16836</v>
      </c>
      <c r="AO92" s="10">
        <v>7360</v>
      </c>
      <c r="AP92" s="10">
        <v>14578</v>
      </c>
      <c r="AQ92" s="10">
        <v>12417</v>
      </c>
      <c r="AR92" s="10">
        <v>7360</v>
      </c>
      <c r="AS92" s="10">
        <v>366</v>
      </c>
      <c r="AT92" s="10">
        <v>366</v>
      </c>
      <c r="AU92" s="10">
        <v>362</v>
      </c>
      <c r="AV92" s="10">
        <v>13327</v>
      </c>
      <c r="AW92" s="10">
        <v>0</v>
      </c>
      <c r="AX92" s="10">
        <v>9150</v>
      </c>
      <c r="AY92" s="10">
        <v>0</v>
      </c>
      <c r="AZ92" s="10">
        <v>10794</v>
      </c>
      <c r="BA92" s="10">
        <v>6617</v>
      </c>
      <c r="BB92" s="10">
        <v>0</v>
      </c>
      <c r="BC92" s="10">
        <v>0</v>
      </c>
      <c r="BD92" s="10">
        <v>0</v>
      </c>
      <c r="BE92" s="10">
        <v>0</v>
      </c>
      <c r="BF92" s="10">
        <v>6222</v>
      </c>
      <c r="BG92" s="10">
        <v>0</v>
      </c>
      <c r="BH92" s="10">
        <v>6222</v>
      </c>
      <c r="BI92" s="10">
        <v>0</v>
      </c>
      <c r="BJ92" s="10">
        <v>5279</v>
      </c>
      <c r="BK92" s="10">
        <v>5279</v>
      </c>
      <c r="BL92" s="10">
        <v>0</v>
      </c>
      <c r="BM92" s="10">
        <v>0</v>
      </c>
      <c r="BN92" s="10">
        <v>0</v>
      </c>
      <c r="BO92" s="10">
        <v>0</v>
      </c>
      <c r="BP92" s="10">
        <v>4758</v>
      </c>
      <c r="BQ92" s="10">
        <v>0</v>
      </c>
      <c r="BR92" s="10">
        <v>4758</v>
      </c>
      <c r="BS92" s="10">
        <v>0</v>
      </c>
      <c r="BT92" s="10">
        <v>3362</v>
      </c>
      <c r="BU92" s="10">
        <v>3362</v>
      </c>
      <c r="BV92" s="10">
        <v>0</v>
      </c>
      <c r="BW92" s="10">
        <v>1098</v>
      </c>
      <c r="BX92" s="10">
        <v>0</v>
      </c>
      <c r="BY92" s="10">
        <v>1012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>
        <v>0</v>
      </c>
      <c r="DJ92" s="10">
        <v>0</v>
      </c>
      <c r="DK92" s="10">
        <v>0</v>
      </c>
      <c r="DL92" s="10">
        <v>0</v>
      </c>
      <c r="DM92" s="10">
        <v>0</v>
      </c>
      <c r="DN92" s="10">
        <v>1024</v>
      </c>
      <c r="DO92" s="10">
        <v>0</v>
      </c>
      <c r="DP92" s="10">
        <v>1024</v>
      </c>
      <c r="DQ92" s="10">
        <v>0</v>
      </c>
      <c r="DR92" s="10">
        <v>839</v>
      </c>
      <c r="DS92" s="10">
        <v>839</v>
      </c>
      <c r="DT92" s="10">
        <v>0</v>
      </c>
      <c r="DU92" s="10">
        <v>366</v>
      </c>
      <c r="DV92" s="10">
        <v>0</v>
      </c>
      <c r="DW92" s="10">
        <v>170</v>
      </c>
      <c r="DX92" s="10">
        <v>96381</v>
      </c>
      <c r="DY92" s="10">
        <v>362</v>
      </c>
      <c r="DZ92" s="10">
        <v>81910</v>
      </c>
      <c r="EA92" s="10">
        <v>7360</v>
      </c>
      <c r="EB92" s="10">
        <v>78870</v>
      </c>
      <c r="EC92" s="10">
        <v>64399</v>
      </c>
      <c r="ED92" s="10">
        <v>7360</v>
      </c>
      <c r="EE92" s="10">
        <v>11346</v>
      </c>
      <c r="EF92" s="10">
        <v>366</v>
      </c>
      <c r="EG92" s="10">
        <v>8774</v>
      </c>
      <c r="EH92" s="10">
        <v>38393</v>
      </c>
      <c r="EI92" s="10">
        <v>0</v>
      </c>
      <c r="EJ92" s="10">
        <v>34038</v>
      </c>
      <c r="EK92" s="10">
        <v>0</v>
      </c>
      <c r="EL92" s="10">
        <v>32362</v>
      </c>
      <c r="EM92" s="10">
        <v>28107</v>
      </c>
      <c r="EN92" s="10">
        <v>0</v>
      </c>
      <c r="EO92" s="10">
        <v>2196</v>
      </c>
      <c r="EP92" s="10">
        <v>0</v>
      </c>
      <c r="EQ92" s="10">
        <v>1910</v>
      </c>
      <c r="ER92" s="10">
        <v>9837</v>
      </c>
      <c r="ES92" s="10">
        <v>7003</v>
      </c>
      <c r="ET92" s="10">
        <v>1520</v>
      </c>
      <c r="EU92" s="10">
        <v>1314</v>
      </c>
      <c r="EV92" s="10">
        <v>3510</v>
      </c>
      <c r="EW92" s="10">
        <v>1299</v>
      </c>
      <c r="EX92" s="10">
        <v>68731</v>
      </c>
      <c r="EY92" s="10">
        <v>0</v>
      </c>
      <c r="EZ92" s="10">
        <v>0</v>
      </c>
      <c r="FA92" s="10">
        <v>0</v>
      </c>
      <c r="FB92" s="10">
        <v>0</v>
      </c>
      <c r="FC92" s="10">
        <v>2169</v>
      </c>
      <c r="FD92" s="10">
        <v>85546</v>
      </c>
      <c r="FE92" s="10">
        <v>0</v>
      </c>
      <c r="FF92" s="10">
        <v>0</v>
      </c>
      <c r="FG92" s="10">
        <v>0</v>
      </c>
      <c r="FH92" s="10">
        <v>0</v>
      </c>
      <c r="FI92" s="10">
        <v>0</v>
      </c>
      <c r="FJ92" s="10">
        <v>0</v>
      </c>
      <c r="FK92" s="10">
        <v>0</v>
      </c>
      <c r="FL92" s="10">
        <v>17036</v>
      </c>
      <c r="FM92" s="10">
        <v>903</v>
      </c>
      <c r="FN92" s="10">
        <v>58381</v>
      </c>
      <c r="FO92" s="10">
        <v>41710</v>
      </c>
      <c r="FP92" s="10">
        <v>1037</v>
      </c>
      <c r="FQ92" s="10">
        <v>13839</v>
      </c>
      <c r="FR92" s="10">
        <v>1795</v>
      </c>
      <c r="FS92" s="10">
        <v>5527</v>
      </c>
      <c r="FT92" s="10">
        <v>21</v>
      </c>
      <c r="FU92" s="10">
        <v>0</v>
      </c>
      <c r="FV92" s="10">
        <v>1955</v>
      </c>
      <c r="FW92" s="10">
        <v>2468</v>
      </c>
      <c r="FX92" s="10">
        <v>85388</v>
      </c>
      <c r="FY92" s="10">
        <v>60</v>
      </c>
      <c r="FZ92" s="10">
        <v>60</v>
      </c>
      <c r="GA92" s="10">
        <v>0</v>
      </c>
      <c r="GB92" s="10">
        <v>350</v>
      </c>
      <c r="GC92" s="10">
        <v>50</v>
      </c>
      <c r="GD92" s="10">
        <v>300</v>
      </c>
      <c r="GE92" s="10">
        <v>60</v>
      </c>
      <c r="GF92" s="10">
        <v>305</v>
      </c>
      <c r="GG92" s="10">
        <v>65</v>
      </c>
      <c r="GH92" s="10">
        <v>350</v>
      </c>
      <c r="GI92" s="14">
        <v>65</v>
      </c>
      <c r="GJ92" s="14">
        <v>305</v>
      </c>
      <c r="GK92" s="14">
        <v>65</v>
      </c>
      <c r="GL92" s="14">
        <v>305</v>
      </c>
      <c r="GM92" s="14">
        <v>130</v>
      </c>
      <c r="GN92" s="14">
        <v>0</v>
      </c>
      <c r="GO92" s="14">
        <v>0</v>
      </c>
      <c r="GP92" s="14">
        <v>0</v>
      </c>
      <c r="GQ92" s="14">
        <v>0</v>
      </c>
      <c r="GR92" s="14">
        <v>0</v>
      </c>
      <c r="GS92" s="14">
        <v>0</v>
      </c>
      <c r="GT92" s="14">
        <v>0</v>
      </c>
      <c r="GU92" s="14">
        <v>0</v>
      </c>
      <c r="GV92" s="14">
        <v>305</v>
      </c>
      <c r="GW92" s="14">
        <v>50</v>
      </c>
      <c r="GX92" s="14">
        <v>1</v>
      </c>
      <c r="GY92" s="14">
        <v>0</v>
      </c>
      <c r="GZ92" s="14">
        <v>0</v>
      </c>
      <c r="HA92" s="14">
        <v>1</v>
      </c>
      <c r="HB92" s="11">
        <v>1</v>
      </c>
      <c r="HC92" s="11">
        <v>0</v>
      </c>
      <c r="HD92" s="15">
        <v>1</v>
      </c>
      <c r="HE92" s="15">
        <v>1</v>
      </c>
      <c r="HF92" s="16">
        <v>40214.61383101852</v>
      </c>
    </row>
    <row r="93" spans="1:214" x14ac:dyDescent="0.2">
      <c r="A93" s="10" t="s">
        <v>1144</v>
      </c>
      <c r="B93" s="10">
        <v>86</v>
      </c>
      <c r="C93" s="10" t="s">
        <v>794</v>
      </c>
      <c r="D93" s="10" t="str">
        <f>VLOOKUP(Tabulka_Dotaz_z_MySQLDivadla_1[[#This Row],[Kraj]],Tabulka_Dotaz_z_SQL3[],3,TRUE)</f>
        <v>Moravskoslezský kraj</v>
      </c>
      <c r="E93" s="10" t="str">
        <f>VLOOKUP(Tabulka_Dotaz_z_MySQLDivadla_1[[#This Row],[StatID]],Tabulka_Dotaz_z_SqlDivadla[#All],7,FALSE)</f>
        <v>22</v>
      </c>
      <c r="F93" s="10" t="str">
        <f>VLOOKUP(Tabulka_Dotaz_z_MySQLDivadla_1[[#This Row],[kodZriz]],Tabulka_Dotaz_z_SQL[],8,TRUE)</f>
        <v>stati</v>
      </c>
      <c r="G93" s="10">
        <v>2</v>
      </c>
      <c r="H93" s="10">
        <v>0</v>
      </c>
      <c r="I93" s="10" t="s">
        <v>224</v>
      </c>
      <c r="J93" s="10">
        <v>517</v>
      </c>
      <c r="K93" s="10" t="s">
        <v>225</v>
      </c>
      <c r="L93" s="10">
        <v>665</v>
      </c>
      <c r="M93" s="10" t="s">
        <v>163</v>
      </c>
      <c r="N93" s="10">
        <v>0</v>
      </c>
      <c r="O93" s="10" t="s">
        <v>163</v>
      </c>
      <c r="P93" s="10">
        <v>0</v>
      </c>
      <c r="Q93" s="10">
        <v>4</v>
      </c>
      <c r="R93" s="10">
        <v>1</v>
      </c>
      <c r="S93" s="10">
        <v>1</v>
      </c>
      <c r="T93" s="10">
        <v>1</v>
      </c>
      <c r="U93" s="10">
        <v>0</v>
      </c>
      <c r="V93" s="10">
        <v>1</v>
      </c>
      <c r="W93" s="10">
        <v>0</v>
      </c>
      <c r="X93" s="10">
        <v>0</v>
      </c>
      <c r="Y93" s="10">
        <v>0</v>
      </c>
      <c r="Z93" s="10">
        <v>0</v>
      </c>
      <c r="AA93" s="10" t="str">
        <f>IF(Tabulka_Dotaz_z_MySQLDivadla_1[[#This Row],[f0115_1]]=1,"ANO","NE")</f>
        <v>NE</v>
      </c>
      <c r="AB93" s="10">
        <v>90777</v>
      </c>
      <c r="AC93" s="10">
        <v>0</v>
      </c>
      <c r="AD93" s="10">
        <v>88697</v>
      </c>
      <c r="AE93" s="10">
        <v>0</v>
      </c>
      <c r="AF93" s="10">
        <v>60265</v>
      </c>
      <c r="AG93" s="10">
        <v>58185</v>
      </c>
      <c r="AH93" s="10">
        <v>0</v>
      </c>
      <c r="AI93" s="10">
        <v>653</v>
      </c>
      <c r="AJ93" s="10">
        <v>0</v>
      </c>
      <c r="AK93" s="10">
        <v>653</v>
      </c>
      <c r="AL93" s="10">
        <v>56424</v>
      </c>
      <c r="AM93" s="10">
        <v>0</v>
      </c>
      <c r="AN93" s="10">
        <v>50215</v>
      </c>
      <c r="AO93" s="10">
        <v>1500</v>
      </c>
      <c r="AP93" s="10">
        <v>39373</v>
      </c>
      <c r="AQ93" s="10">
        <v>34604</v>
      </c>
      <c r="AR93" s="10">
        <v>1500</v>
      </c>
      <c r="AS93" s="10">
        <v>0</v>
      </c>
      <c r="AT93" s="10">
        <v>0</v>
      </c>
      <c r="AU93" s="10">
        <v>0</v>
      </c>
      <c r="AV93" s="10">
        <v>74006</v>
      </c>
      <c r="AW93" s="10">
        <v>0</v>
      </c>
      <c r="AX93" s="10">
        <v>72501</v>
      </c>
      <c r="AY93" s="10">
        <v>0</v>
      </c>
      <c r="AZ93" s="10">
        <v>56931</v>
      </c>
      <c r="BA93" s="10">
        <v>55426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31227</v>
      </c>
      <c r="BQ93" s="10">
        <v>0</v>
      </c>
      <c r="BR93" s="10">
        <v>31107</v>
      </c>
      <c r="BS93" s="10">
        <v>0</v>
      </c>
      <c r="BT93" s="10">
        <v>22523</v>
      </c>
      <c r="BU93" s="10">
        <v>22403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>
        <v>0</v>
      </c>
      <c r="DJ93" s="10">
        <v>0</v>
      </c>
      <c r="DK93" s="10">
        <v>0</v>
      </c>
      <c r="DL93" s="10">
        <v>0</v>
      </c>
      <c r="DM93" s="10">
        <v>0</v>
      </c>
      <c r="DN93" s="10">
        <v>0</v>
      </c>
      <c r="DO93" s="10">
        <v>0</v>
      </c>
      <c r="DP93" s="10">
        <v>0</v>
      </c>
      <c r="DQ93" s="10">
        <v>0</v>
      </c>
      <c r="DR93" s="10">
        <v>0</v>
      </c>
      <c r="DS93" s="10">
        <v>0</v>
      </c>
      <c r="DT93" s="10">
        <v>0</v>
      </c>
      <c r="DU93" s="10">
        <v>0</v>
      </c>
      <c r="DV93" s="10">
        <v>0</v>
      </c>
      <c r="DW93" s="10">
        <v>0</v>
      </c>
      <c r="DX93" s="10">
        <v>252434</v>
      </c>
      <c r="DY93" s="10">
        <v>0</v>
      </c>
      <c r="DZ93" s="10">
        <v>242520</v>
      </c>
      <c r="EA93" s="10">
        <v>1500</v>
      </c>
      <c r="EB93" s="10">
        <v>179092</v>
      </c>
      <c r="EC93" s="10">
        <v>170618</v>
      </c>
      <c r="ED93" s="10">
        <v>1500</v>
      </c>
      <c r="EE93" s="10">
        <v>653</v>
      </c>
      <c r="EF93" s="10">
        <v>0</v>
      </c>
      <c r="EG93" s="10">
        <v>653</v>
      </c>
      <c r="EH93" s="10">
        <v>82540</v>
      </c>
      <c r="EI93" s="10">
        <v>0</v>
      </c>
      <c r="EJ93" s="10">
        <v>81896</v>
      </c>
      <c r="EK93" s="10">
        <v>500</v>
      </c>
      <c r="EL93" s="10">
        <v>63446</v>
      </c>
      <c r="EM93" s="10">
        <v>62802</v>
      </c>
      <c r="EN93" s="10">
        <v>500</v>
      </c>
      <c r="EO93" s="10">
        <v>0</v>
      </c>
      <c r="EP93" s="10">
        <v>0</v>
      </c>
      <c r="EQ93" s="10">
        <v>0</v>
      </c>
      <c r="ER93" s="10">
        <v>35755</v>
      </c>
      <c r="ES93" s="10">
        <v>16952</v>
      </c>
      <c r="ET93" s="10">
        <v>1549</v>
      </c>
      <c r="EU93" s="10">
        <v>319</v>
      </c>
      <c r="EV93" s="10">
        <v>6760</v>
      </c>
      <c r="EW93" s="10">
        <v>1322</v>
      </c>
      <c r="EX93" s="10">
        <v>203253</v>
      </c>
      <c r="EY93" s="10">
        <v>540</v>
      </c>
      <c r="EZ93" s="10">
        <v>0</v>
      </c>
      <c r="FA93" s="10">
        <v>0</v>
      </c>
      <c r="FB93" s="10">
        <v>100</v>
      </c>
      <c r="FC93" s="10">
        <v>0</v>
      </c>
      <c r="FD93" s="10">
        <v>247730</v>
      </c>
      <c r="FE93" s="10">
        <v>0</v>
      </c>
      <c r="FF93" s="10">
        <v>0</v>
      </c>
      <c r="FG93" s="10">
        <v>0</v>
      </c>
      <c r="FH93" s="10">
        <v>50</v>
      </c>
      <c r="FI93" s="10">
        <v>0</v>
      </c>
      <c r="FJ93" s="10">
        <v>0</v>
      </c>
      <c r="FK93" s="10">
        <v>50</v>
      </c>
      <c r="FL93" s="10">
        <v>42298</v>
      </c>
      <c r="FM93" s="10">
        <v>1518</v>
      </c>
      <c r="FN93" s="10">
        <v>167702</v>
      </c>
      <c r="FO93" s="10">
        <v>121614</v>
      </c>
      <c r="FP93" s="10">
        <v>2724</v>
      </c>
      <c r="FQ93" s="10">
        <v>40310</v>
      </c>
      <c r="FR93" s="10">
        <v>3054</v>
      </c>
      <c r="FS93" s="10">
        <v>19288</v>
      </c>
      <c r="FT93" s="10">
        <v>180</v>
      </c>
      <c r="FU93" s="10">
        <v>118</v>
      </c>
      <c r="FV93" s="10">
        <v>13148</v>
      </c>
      <c r="FW93" s="10">
        <v>2714</v>
      </c>
      <c r="FX93" s="10">
        <v>245448</v>
      </c>
      <c r="FY93" s="10">
        <v>11799</v>
      </c>
      <c r="FZ93" s="10">
        <v>10999</v>
      </c>
      <c r="GA93" s="10">
        <v>800</v>
      </c>
      <c r="GB93" s="10">
        <v>600</v>
      </c>
      <c r="GC93" s="10">
        <v>60</v>
      </c>
      <c r="GD93" s="10">
        <v>420</v>
      </c>
      <c r="GE93" s="10">
        <v>60</v>
      </c>
      <c r="GF93" s="10">
        <v>600</v>
      </c>
      <c r="GG93" s="10">
        <v>60</v>
      </c>
      <c r="GH93" s="10">
        <v>560</v>
      </c>
      <c r="GI93" s="14">
        <v>60</v>
      </c>
      <c r="GJ93" s="14">
        <v>0</v>
      </c>
      <c r="GK93" s="14">
        <v>0</v>
      </c>
      <c r="GL93" s="14">
        <v>500</v>
      </c>
      <c r="GM93" s="14">
        <v>60</v>
      </c>
      <c r="GN93" s="14">
        <v>0</v>
      </c>
      <c r="GO93" s="14">
        <v>0</v>
      </c>
      <c r="GP93" s="14">
        <v>0</v>
      </c>
      <c r="GQ93" s="14">
        <v>0</v>
      </c>
      <c r="GR93" s="14">
        <v>0</v>
      </c>
      <c r="GS93" s="14">
        <v>0</v>
      </c>
      <c r="GT93" s="14">
        <v>0</v>
      </c>
      <c r="GU93" s="14">
        <v>0</v>
      </c>
      <c r="GV93" s="14">
        <v>0</v>
      </c>
      <c r="GW93" s="14">
        <v>0</v>
      </c>
      <c r="GX93" s="14">
        <v>0</v>
      </c>
      <c r="GY93" s="14">
        <v>17</v>
      </c>
      <c r="GZ93" s="14">
        <v>0</v>
      </c>
      <c r="HA93" s="14">
        <v>22</v>
      </c>
      <c r="HB93" s="11">
        <v>1</v>
      </c>
      <c r="HC93" s="11">
        <v>0</v>
      </c>
      <c r="HD93" s="15">
        <v>1</v>
      </c>
      <c r="HE93" s="15">
        <v>1</v>
      </c>
      <c r="HF93" s="16">
        <v>40247.661111111112</v>
      </c>
    </row>
    <row r="94" spans="1:214" x14ac:dyDescent="0.2">
      <c r="A94" s="10" t="s">
        <v>1184</v>
      </c>
      <c r="B94" s="10">
        <v>126</v>
      </c>
      <c r="C94" s="10" t="s">
        <v>794</v>
      </c>
      <c r="D94" s="10" t="str">
        <f>VLOOKUP(Tabulka_Dotaz_z_MySQLDivadla_1[[#This Row],[Kraj]],Tabulka_Dotaz_z_SQL3[],3,TRUE)</f>
        <v>Moravskoslezský kraj</v>
      </c>
      <c r="E94" s="10" t="str">
        <f>VLOOKUP(Tabulka_Dotaz_z_MySQLDivadla_1[[#This Row],[StatID]],Tabulka_Dotaz_z_SqlDivadla[#All],7,FALSE)</f>
        <v>22</v>
      </c>
      <c r="F94" s="10" t="str">
        <f>VLOOKUP(Tabulka_Dotaz_z_MySQLDivadla_1[[#This Row],[kodZriz]],Tabulka_Dotaz_z_SQL[],8,TRUE)</f>
        <v>stati</v>
      </c>
      <c r="G94" s="10">
        <v>2</v>
      </c>
      <c r="H94" s="10">
        <v>0</v>
      </c>
      <c r="I94" s="10" t="s">
        <v>244</v>
      </c>
      <c r="J94" s="10">
        <v>110</v>
      </c>
      <c r="K94" s="10" t="s">
        <v>245</v>
      </c>
      <c r="L94" s="10">
        <v>40</v>
      </c>
      <c r="M94" s="10" t="s">
        <v>163</v>
      </c>
      <c r="N94" s="10">
        <v>0</v>
      </c>
      <c r="O94" s="10" t="s">
        <v>163</v>
      </c>
      <c r="P94" s="10">
        <v>0</v>
      </c>
      <c r="Q94" s="10">
        <v>1</v>
      </c>
      <c r="R94" s="10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1</v>
      </c>
      <c r="AA94" s="10" t="str">
        <f>IF(Tabulka_Dotaz_z_MySQLDivadla_1[[#This Row],[f0115_1]]=1,"ANO","NE")</f>
        <v>ANO</v>
      </c>
      <c r="AB94" s="10">
        <v>31519</v>
      </c>
      <c r="AC94" s="10">
        <v>0</v>
      </c>
      <c r="AD94" s="10">
        <v>16192</v>
      </c>
      <c r="AE94" s="10">
        <v>200</v>
      </c>
      <c r="AF94" s="10">
        <v>31519</v>
      </c>
      <c r="AG94" s="10">
        <v>16192</v>
      </c>
      <c r="AH94" s="10">
        <v>200</v>
      </c>
      <c r="AI94" s="10">
        <v>824</v>
      </c>
      <c r="AJ94" s="10">
        <v>0</v>
      </c>
      <c r="AK94" s="10">
        <v>939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>
        <v>0</v>
      </c>
      <c r="DJ94" s="10">
        <v>0</v>
      </c>
      <c r="DK94" s="10">
        <v>0</v>
      </c>
      <c r="DL94" s="10">
        <v>0</v>
      </c>
      <c r="DM94" s="10">
        <v>0</v>
      </c>
      <c r="DN94" s="10">
        <v>0</v>
      </c>
      <c r="DO94" s="10">
        <v>0</v>
      </c>
      <c r="DP94" s="10">
        <v>0</v>
      </c>
      <c r="DQ94" s="10">
        <v>0</v>
      </c>
      <c r="DR94" s="10">
        <v>0</v>
      </c>
      <c r="DS94" s="10">
        <v>0</v>
      </c>
      <c r="DT94" s="10">
        <v>0</v>
      </c>
      <c r="DU94" s="10">
        <v>0</v>
      </c>
      <c r="DV94" s="10">
        <v>0</v>
      </c>
      <c r="DW94" s="10">
        <v>0</v>
      </c>
      <c r="DX94" s="10">
        <v>31519</v>
      </c>
      <c r="DY94" s="10">
        <v>0</v>
      </c>
      <c r="DZ94" s="10">
        <v>16192</v>
      </c>
      <c r="EA94" s="10">
        <v>200</v>
      </c>
      <c r="EB94" s="10">
        <v>31519</v>
      </c>
      <c r="EC94" s="10">
        <v>16192</v>
      </c>
      <c r="ED94" s="10">
        <v>200</v>
      </c>
      <c r="EE94" s="10">
        <v>824</v>
      </c>
      <c r="EF94" s="10">
        <v>0</v>
      </c>
      <c r="EG94" s="10">
        <v>939</v>
      </c>
      <c r="EH94" s="10">
        <v>31519</v>
      </c>
      <c r="EI94" s="10">
        <v>0</v>
      </c>
      <c r="EJ94" s="10">
        <v>16192</v>
      </c>
      <c r="EK94" s="10">
        <v>200</v>
      </c>
      <c r="EL94" s="10">
        <v>31519</v>
      </c>
      <c r="EM94" s="10">
        <v>16192</v>
      </c>
      <c r="EN94" s="10">
        <v>200</v>
      </c>
      <c r="EO94" s="10">
        <v>824</v>
      </c>
      <c r="EP94" s="10">
        <v>0</v>
      </c>
      <c r="EQ94" s="10">
        <v>939</v>
      </c>
      <c r="ER94" s="10">
        <v>2216</v>
      </c>
      <c r="ES94" s="10">
        <v>1426</v>
      </c>
      <c r="ET94" s="10">
        <v>790</v>
      </c>
      <c r="EU94" s="10">
        <v>0</v>
      </c>
      <c r="EV94" s="10">
        <v>0</v>
      </c>
      <c r="EW94" s="10">
        <v>735</v>
      </c>
      <c r="EX94" s="10">
        <v>10042</v>
      </c>
      <c r="EY94" s="10">
        <v>50</v>
      </c>
      <c r="EZ94" s="10">
        <v>0</v>
      </c>
      <c r="FA94" s="10">
        <v>0</v>
      </c>
      <c r="FB94" s="10">
        <v>0</v>
      </c>
      <c r="FC94" s="10">
        <v>602</v>
      </c>
      <c r="FD94" s="10">
        <v>13645</v>
      </c>
      <c r="FE94" s="10">
        <v>0</v>
      </c>
      <c r="FF94" s="10">
        <v>0</v>
      </c>
      <c r="FG94" s="10">
        <v>0</v>
      </c>
      <c r="FH94" s="10">
        <v>0</v>
      </c>
      <c r="FI94" s="10">
        <v>0</v>
      </c>
      <c r="FJ94" s="10">
        <v>0</v>
      </c>
      <c r="FK94" s="10">
        <v>0</v>
      </c>
      <c r="FL94" s="10">
        <v>4647</v>
      </c>
      <c r="FM94" s="10">
        <v>14</v>
      </c>
      <c r="FN94" s="10">
        <v>2087</v>
      </c>
      <c r="FO94" s="10">
        <v>1555</v>
      </c>
      <c r="FP94" s="10">
        <v>0</v>
      </c>
      <c r="FQ94" s="10">
        <v>475</v>
      </c>
      <c r="FR94" s="10">
        <v>57</v>
      </c>
      <c r="FS94" s="10">
        <v>6600</v>
      </c>
      <c r="FT94" s="10">
        <v>10</v>
      </c>
      <c r="FU94" s="10">
        <v>0</v>
      </c>
      <c r="FV94" s="10">
        <v>128</v>
      </c>
      <c r="FW94" s="10">
        <v>113</v>
      </c>
      <c r="FX94" s="10">
        <v>13585</v>
      </c>
      <c r="FY94" s="10">
        <v>0</v>
      </c>
      <c r="FZ94" s="10">
        <v>0</v>
      </c>
      <c r="GA94" s="10">
        <v>0</v>
      </c>
      <c r="GB94" s="10">
        <v>200</v>
      </c>
      <c r="GC94" s="10">
        <v>30</v>
      </c>
      <c r="GD94" s="10">
        <v>200</v>
      </c>
      <c r="GE94" s="10">
        <v>30</v>
      </c>
      <c r="GF94" s="10">
        <v>0</v>
      </c>
      <c r="GG94" s="10">
        <v>0</v>
      </c>
      <c r="GH94" s="10">
        <v>0</v>
      </c>
      <c r="GI94" s="14">
        <v>0</v>
      </c>
      <c r="GJ94" s="14">
        <v>0</v>
      </c>
      <c r="GK94" s="14">
        <v>0</v>
      </c>
      <c r="GL94" s="14">
        <v>0</v>
      </c>
      <c r="GM94" s="14">
        <v>0</v>
      </c>
      <c r="GN94" s="14">
        <v>0</v>
      </c>
      <c r="GO94" s="14">
        <v>0</v>
      </c>
      <c r="GP94" s="14">
        <v>0</v>
      </c>
      <c r="GQ94" s="14">
        <v>0</v>
      </c>
      <c r="GR94" s="14">
        <v>0</v>
      </c>
      <c r="GS94" s="14">
        <v>0</v>
      </c>
      <c r="GT94" s="14">
        <v>0</v>
      </c>
      <c r="GU94" s="14">
        <v>0</v>
      </c>
      <c r="GV94" s="14">
        <v>0</v>
      </c>
      <c r="GW94" s="14">
        <v>0</v>
      </c>
      <c r="GX94" s="14">
        <v>0</v>
      </c>
      <c r="GY94" s="14">
        <v>60</v>
      </c>
      <c r="GZ94" s="14">
        <v>0</v>
      </c>
      <c r="HA94" s="14">
        <v>10</v>
      </c>
      <c r="HB94" s="11">
        <v>1</v>
      </c>
      <c r="HC94" s="11">
        <v>0</v>
      </c>
      <c r="HD94" s="15">
        <v>1</v>
      </c>
      <c r="HE94" s="15">
        <v>1</v>
      </c>
      <c r="HF94" s="16">
        <v>40268.417141203703</v>
      </c>
    </row>
    <row r="95" spans="1:214" x14ac:dyDescent="0.2">
      <c r="A95" s="10" t="s">
        <v>1097</v>
      </c>
      <c r="B95" s="10">
        <v>34</v>
      </c>
      <c r="C95" s="10" t="s">
        <v>794</v>
      </c>
      <c r="D95" s="10" t="str">
        <f>VLOOKUP(Tabulka_Dotaz_z_MySQLDivadla_1[[#This Row],[Kraj]],Tabulka_Dotaz_z_SQL3[],3,TRUE)</f>
        <v>Moravskoslezský kraj</v>
      </c>
      <c r="E95" s="10" t="str">
        <f>VLOOKUP(Tabulka_Dotaz_z_MySQLDivadla_1[[#This Row],[StatID]],Tabulka_Dotaz_z_SqlDivadla[#All],7,FALSE)</f>
        <v>22</v>
      </c>
      <c r="F95" s="10" t="str">
        <f>VLOOKUP(Tabulka_Dotaz_z_MySQLDivadla_1[[#This Row],[kodZriz]],Tabulka_Dotaz_z_SQL[],8,TRUE)</f>
        <v>stati</v>
      </c>
      <c r="G95" s="10">
        <v>1</v>
      </c>
      <c r="H95" s="10">
        <v>0</v>
      </c>
      <c r="I95" s="10" t="s">
        <v>180</v>
      </c>
      <c r="J95" s="10">
        <v>176</v>
      </c>
      <c r="K95" s="10" t="s">
        <v>163</v>
      </c>
      <c r="L95" s="10">
        <v>0</v>
      </c>
      <c r="M95" s="10" t="s">
        <v>163</v>
      </c>
      <c r="N95" s="10">
        <v>0</v>
      </c>
      <c r="O95" s="10" t="s">
        <v>163</v>
      </c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</v>
      </c>
      <c r="Y95" s="10">
        <v>0</v>
      </c>
      <c r="Z95" s="10">
        <v>0</v>
      </c>
      <c r="AA95" s="10" t="str">
        <f>IF(Tabulka_Dotaz_z_MySQLDivadla_1[[#This Row],[f0115_1]]=1,"ANO","NE")</f>
        <v>NE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77572</v>
      </c>
      <c r="CK95" s="10">
        <v>1616</v>
      </c>
      <c r="CL95" s="10">
        <v>71204</v>
      </c>
      <c r="CM95" s="10">
        <v>1200</v>
      </c>
      <c r="CN95" s="10">
        <v>78750</v>
      </c>
      <c r="CO95" s="10">
        <v>69695</v>
      </c>
      <c r="CP95" s="10">
        <v>1200</v>
      </c>
      <c r="CQ95" s="10">
        <v>5818</v>
      </c>
      <c r="CR95" s="10">
        <v>1616</v>
      </c>
      <c r="CS95" s="10">
        <v>5818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>
        <v>0</v>
      </c>
      <c r="DJ95" s="10">
        <v>0</v>
      </c>
      <c r="DK95" s="10">
        <v>0</v>
      </c>
      <c r="DL95" s="10">
        <v>0</v>
      </c>
      <c r="DM95" s="10">
        <v>0</v>
      </c>
      <c r="DN95" s="10">
        <v>0</v>
      </c>
      <c r="DO95" s="10">
        <v>0</v>
      </c>
      <c r="DP95" s="10">
        <v>0</v>
      </c>
      <c r="DQ95" s="10">
        <v>0</v>
      </c>
      <c r="DR95" s="10">
        <v>0</v>
      </c>
      <c r="DS95" s="10">
        <v>0</v>
      </c>
      <c r="DT95" s="10">
        <v>0</v>
      </c>
      <c r="DU95" s="10">
        <v>0</v>
      </c>
      <c r="DV95" s="10">
        <v>0</v>
      </c>
      <c r="DW95" s="10">
        <v>0</v>
      </c>
      <c r="DX95" s="10">
        <v>77572</v>
      </c>
      <c r="DY95" s="10">
        <v>1616</v>
      </c>
      <c r="DZ95" s="10">
        <v>71204</v>
      </c>
      <c r="EA95" s="10">
        <v>1200</v>
      </c>
      <c r="EB95" s="10">
        <v>78750</v>
      </c>
      <c r="EC95" s="10">
        <v>69695</v>
      </c>
      <c r="ED95" s="10">
        <v>1200</v>
      </c>
      <c r="EE95" s="10">
        <v>5818</v>
      </c>
      <c r="EF95" s="10">
        <v>1616</v>
      </c>
      <c r="EG95" s="10">
        <v>5818</v>
      </c>
      <c r="EH95" s="10">
        <v>77572</v>
      </c>
      <c r="EI95" s="10">
        <v>1616</v>
      </c>
      <c r="EJ95" s="10">
        <v>71204</v>
      </c>
      <c r="EK95" s="10">
        <v>1200</v>
      </c>
      <c r="EL95" s="10">
        <v>78750</v>
      </c>
      <c r="EM95" s="10">
        <v>69695</v>
      </c>
      <c r="EN95" s="10">
        <v>1200</v>
      </c>
      <c r="EO95" s="10">
        <v>5818</v>
      </c>
      <c r="EP95" s="10">
        <v>1616</v>
      </c>
      <c r="EQ95" s="10">
        <v>5818</v>
      </c>
      <c r="ER95" s="10">
        <v>4526</v>
      </c>
      <c r="ES95" s="10">
        <v>3602</v>
      </c>
      <c r="ET95" s="10">
        <v>261</v>
      </c>
      <c r="EU95" s="10">
        <v>72</v>
      </c>
      <c r="EV95" s="10">
        <v>1090</v>
      </c>
      <c r="EW95" s="10">
        <v>1671</v>
      </c>
      <c r="EX95" s="10">
        <v>18874</v>
      </c>
      <c r="EY95" s="10">
        <v>0</v>
      </c>
      <c r="EZ95" s="10">
        <v>0</v>
      </c>
      <c r="FA95" s="10">
        <v>0</v>
      </c>
      <c r="FB95" s="10">
        <v>0</v>
      </c>
      <c r="FC95" s="10">
        <v>3766</v>
      </c>
      <c r="FD95" s="10">
        <v>29927</v>
      </c>
      <c r="FE95" s="10">
        <v>0</v>
      </c>
      <c r="FF95" s="10">
        <v>0</v>
      </c>
      <c r="FG95" s="10">
        <v>4695</v>
      </c>
      <c r="FH95" s="10">
        <v>0</v>
      </c>
      <c r="FI95" s="10">
        <v>0</v>
      </c>
      <c r="FJ95" s="10">
        <v>0</v>
      </c>
      <c r="FK95" s="10">
        <v>4695</v>
      </c>
      <c r="FL95" s="10">
        <v>7412</v>
      </c>
      <c r="FM95" s="10">
        <v>403</v>
      </c>
      <c r="FN95" s="10">
        <v>16103</v>
      </c>
      <c r="FO95" s="10">
        <v>11423</v>
      </c>
      <c r="FP95" s="10">
        <v>399</v>
      </c>
      <c r="FQ95" s="10">
        <v>4113</v>
      </c>
      <c r="FR95" s="10">
        <v>168</v>
      </c>
      <c r="FS95" s="10">
        <v>2061</v>
      </c>
      <c r="FT95" s="10">
        <v>51</v>
      </c>
      <c r="FU95" s="10">
        <v>0</v>
      </c>
      <c r="FV95" s="10">
        <v>3719</v>
      </c>
      <c r="FW95" s="10">
        <v>31</v>
      </c>
      <c r="FX95" s="10">
        <v>29377</v>
      </c>
      <c r="FY95" s="10">
        <v>179</v>
      </c>
      <c r="FZ95" s="10">
        <v>0</v>
      </c>
      <c r="GA95" s="10">
        <v>179</v>
      </c>
      <c r="GB95" s="10">
        <v>150</v>
      </c>
      <c r="GC95" s="10">
        <v>45</v>
      </c>
      <c r="GD95" s="10">
        <v>0</v>
      </c>
      <c r="GE95" s="10">
        <v>0</v>
      </c>
      <c r="GF95" s="10">
        <v>0</v>
      </c>
      <c r="GG95" s="10">
        <v>0</v>
      </c>
      <c r="GH95" s="10">
        <v>0</v>
      </c>
      <c r="GI95" s="14">
        <v>0</v>
      </c>
      <c r="GJ95" s="14">
        <v>0</v>
      </c>
      <c r="GK95" s="14">
        <v>0</v>
      </c>
      <c r="GL95" s="14">
        <v>0</v>
      </c>
      <c r="GM95" s="14">
        <v>0</v>
      </c>
      <c r="GN95" s="14">
        <v>0</v>
      </c>
      <c r="GO95" s="14">
        <v>0</v>
      </c>
      <c r="GP95" s="14">
        <v>150</v>
      </c>
      <c r="GQ95" s="14">
        <v>45</v>
      </c>
      <c r="GR95" s="14">
        <v>0</v>
      </c>
      <c r="GS95" s="14">
        <v>0</v>
      </c>
      <c r="GT95" s="14">
        <v>0</v>
      </c>
      <c r="GU95" s="14">
        <v>0</v>
      </c>
      <c r="GV95" s="14">
        <v>0</v>
      </c>
      <c r="GW95" s="14">
        <v>0</v>
      </c>
      <c r="GX95" s="14">
        <v>1</v>
      </c>
      <c r="GY95" s="14">
        <v>0</v>
      </c>
      <c r="GZ95" s="14">
        <v>0</v>
      </c>
      <c r="HA95" s="14">
        <v>30</v>
      </c>
      <c r="HB95" s="11">
        <v>1</v>
      </c>
      <c r="HC95" s="11">
        <v>0</v>
      </c>
      <c r="HD95" s="15">
        <v>1</v>
      </c>
      <c r="HE95" s="15">
        <v>1</v>
      </c>
      <c r="HF95" s="16">
        <v>40302.451805555553</v>
      </c>
    </row>
    <row r="96" spans="1:214" x14ac:dyDescent="0.2">
      <c r="A96" s="10" t="s">
        <v>1143</v>
      </c>
      <c r="B96" s="10">
        <v>85</v>
      </c>
      <c r="C96" s="10" t="s">
        <v>794</v>
      </c>
      <c r="D96" s="10" t="str">
        <f>VLOOKUP(Tabulka_Dotaz_z_MySQLDivadla_1[[#This Row],[Kraj]],Tabulka_Dotaz_z_SQL3[],3,TRUE)</f>
        <v>Moravskoslezský kraj</v>
      </c>
      <c r="E96" s="10" t="str">
        <f>VLOOKUP(Tabulka_Dotaz_z_MySQLDivadla_1[[#This Row],[StatID]],Tabulka_Dotaz_z_SqlDivadla[#All],7,FALSE)</f>
        <v>22</v>
      </c>
      <c r="F96" s="10" t="str">
        <f>VLOOKUP(Tabulka_Dotaz_z_MySQLDivadla_1[[#This Row],[kodZriz]],Tabulka_Dotaz_z_SQL[],8,TRUE)</f>
        <v>stati</v>
      </c>
      <c r="G96" s="10">
        <v>1</v>
      </c>
      <c r="H96" s="10">
        <v>0</v>
      </c>
      <c r="I96" s="10" t="s">
        <v>223</v>
      </c>
      <c r="J96" s="10">
        <v>96</v>
      </c>
      <c r="K96" s="10" t="s">
        <v>163</v>
      </c>
      <c r="L96" s="10">
        <v>0</v>
      </c>
      <c r="M96" s="10" t="s">
        <v>163</v>
      </c>
      <c r="N96" s="10">
        <v>0</v>
      </c>
      <c r="O96" s="10" t="s">
        <v>163</v>
      </c>
      <c r="P96" s="10">
        <v>0</v>
      </c>
      <c r="Q96" s="10">
        <v>1</v>
      </c>
      <c r="R96" s="10">
        <v>1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1</v>
      </c>
      <c r="AA96" s="10" t="str">
        <f>IF(Tabulka_Dotaz_z_MySQLDivadla_1[[#This Row],[f0115_1]]=1,"ANO","NE")</f>
        <v>ANO</v>
      </c>
      <c r="AB96" s="10">
        <v>15076</v>
      </c>
      <c r="AC96" s="10">
        <v>38</v>
      </c>
      <c r="AD96" s="10">
        <v>14208</v>
      </c>
      <c r="AE96" s="10">
        <v>350</v>
      </c>
      <c r="AF96" s="10">
        <v>15859</v>
      </c>
      <c r="AG96" s="10">
        <v>15004</v>
      </c>
      <c r="AH96" s="10">
        <v>200</v>
      </c>
      <c r="AI96" s="10">
        <v>576</v>
      </c>
      <c r="AJ96" s="10">
        <v>96</v>
      </c>
      <c r="AK96" s="10">
        <v>492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96</v>
      </c>
      <c r="CH96" s="10">
        <v>0</v>
      </c>
      <c r="CI96" s="10">
        <v>60</v>
      </c>
      <c r="CJ96" s="10">
        <v>0</v>
      </c>
      <c r="CK96" s="10">
        <v>400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952</v>
      </c>
      <c r="CR96" s="10">
        <v>400</v>
      </c>
      <c r="CS96" s="10">
        <v>972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288</v>
      </c>
      <c r="DB96" s="10">
        <v>0</v>
      </c>
      <c r="DC96" s="10">
        <v>140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>
        <v>0</v>
      </c>
      <c r="DJ96" s="10">
        <v>0</v>
      </c>
      <c r="DK96" s="10">
        <v>0</v>
      </c>
      <c r="DL96" s="10">
        <v>0</v>
      </c>
      <c r="DM96" s="10">
        <v>0</v>
      </c>
      <c r="DN96" s="10">
        <v>0</v>
      </c>
      <c r="DO96" s="10">
        <v>0</v>
      </c>
      <c r="DP96" s="10">
        <v>0</v>
      </c>
      <c r="DQ96" s="10">
        <v>0</v>
      </c>
      <c r="DR96" s="10">
        <v>0</v>
      </c>
      <c r="DS96" s="10">
        <v>0</v>
      </c>
      <c r="DT96" s="10">
        <v>0</v>
      </c>
      <c r="DU96" s="10">
        <v>936</v>
      </c>
      <c r="DV96" s="10">
        <v>0</v>
      </c>
      <c r="DW96" s="10">
        <v>1061</v>
      </c>
      <c r="DX96" s="10">
        <v>15076</v>
      </c>
      <c r="DY96" s="10">
        <v>438</v>
      </c>
      <c r="DZ96" s="10">
        <v>14208</v>
      </c>
      <c r="EA96" s="10">
        <v>350</v>
      </c>
      <c r="EB96" s="10">
        <v>15859</v>
      </c>
      <c r="EC96" s="10">
        <v>15004</v>
      </c>
      <c r="ED96" s="10">
        <v>200</v>
      </c>
      <c r="EE96" s="10">
        <v>2848</v>
      </c>
      <c r="EF96" s="10">
        <v>496</v>
      </c>
      <c r="EG96" s="10">
        <v>2725</v>
      </c>
      <c r="EH96" s="10">
        <v>1440</v>
      </c>
      <c r="EI96" s="10">
        <v>0</v>
      </c>
      <c r="EJ96" s="10">
        <v>1440</v>
      </c>
      <c r="EK96" s="10">
        <v>0</v>
      </c>
      <c r="EL96" s="10">
        <v>1193</v>
      </c>
      <c r="EM96" s="10">
        <v>1193</v>
      </c>
      <c r="EN96" s="10">
        <v>0</v>
      </c>
      <c r="EO96" s="10">
        <v>744</v>
      </c>
      <c r="EP96" s="10">
        <v>0</v>
      </c>
      <c r="EQ96" s="10">
        <v>742</v>
      </c>
      <c r="ER96" s="10">
        <v>1684</v>
      </c>
      <c r="ES96" s="10">
        <v>1614</v>
      </c>
      <c r="ET96" s="10">
        <v>70</v>
      </c>
      <c r="EU96" s="10">
        <v>0</v>
      </c>
      <c r="EV96" s="10">
        <v>1000</v>
      </c>
      <c r="EW96" s="10">
        <v>88</v>
      </c>
      <c r="EX96" s="10">
        <v>19472</v>
      </c>
      <c r="EY96" s="10">
        <v>0</v>
      </c>
      <c r="EZ96" s="10">
        <v>0</v>
      </c>
      <c r="FA96" s="10">
        <v>0</v>
      </c>
      <c r="FB96" s="10">
        <v>190</v>
      </c>
      <c r="FC96" s="10">
        <v>421</v>
      </c>
      <c r="FD96" s="10">
        <v>22855</v>
      </c>
      <c r="FE96" s="10">
        <v>0</v>
      </c>
      <c r="FF96" s="10">
        <v>0</v>
      </c>
      <c r="FG96" s="10">
        <v>0</v>
      </c>
      <c r="FH96" s="10">
        <v>0</v>
      </c>
      <c r="FI96" s="10">
        <v>0</v>
      </c>
      <c r="FJ96" s="10">
        <v>0</v>
      </c>
      <c r="FK96" s="10">
        <v>0</v>
      </c>
      <c r="FL96" s="10">
        <v>4546</v>
      </c>
      <c r="FM96" s="10">
        <v>198</v>
      </c>
      <c r="FN96" s="10">
        <v>11871</v>
      </c>
      <c r="FO96" s="10">
        <v>8348</v>
      </c>
      <c r="FP96" s="10">
        <v>351</v>
      </c>
      <c r="FQ96" s="10">
        <v>2762</v>
      </c>
      <c r="FR96" s="10">
        <v>410</v>
      </c>
      <c r="FS96" s="10">
        <v>2366</v>
      </c>
      <c r="FT96" s="10">
        <v>1</v>
      </c>
      <c r="FU96" s="10">
        <v>0</v>
      </c>
      <c r="FV96" s="10">
        <v>3603</v>
      </c>
      <c r="FW96" s="10">
        <v>138</v>
      </c>
      <c r="FX96" s="10">
        <v>22525</v>
      </c>
      <c r="FY96" s="10">
        <v>252</v>
      </c>
      <c r="FZ96" s="10">
        <v>252</v>
      </c>
      <c r="GA96" s="10">
        <v>0</v>
      </c>
      <c r="GB96" s="10">
        <v>290</v>
      </c>
      <c r="GC96" s="10">
        <v>20</v>
      </c>
      <c r="GD96" s="10">
        <v>200</v>
      </c>
      <c r="GE96" s="10">
        <v>20</v>
      </c>
      <c r="GF96" s="10">
        <v>0</v>
      </c>
      <c r="GG96" s="10">
        <v>0</v>
      </c>
      <c r="GH96" s="10">
        <v>0</v>
      </c>
      <c r="GI96" s="14">
        <v>0</v>
      </c>
      <c r="GJ96" s="14">
        <v>0</v>
      </c>
      <c r="GK96" s="14">
        <v>0</v>
      </c>
      <c r="GL96" s="14">
        <v>0</v>
      </c>
      <c r="GM96" s="14">
        <v>0</v>
      </c>
      <c r="GN96" s="14">
        <v>200</v>
      </c>
      <c r="GO96" s="14">
        <v>20</v>
      </c>
      <c r="GP96" s="14">
        <v>40</v>
      </c>
      <c r="GQ96" s="14">
        <v>40</v>
      </c>
      <c r="GR96" s="14">
        <v>0</v>
      </c>
      <c r="GS96" s="14">
        <v>0</v>
      </c>
      <c r="GT96" s="14">
        <v>0</v>
      </c>
      <c r="GU96" s="14">
        <v>0</v>
      </c>
      <c r="GV96" s="14">
        <v>290</v>
      </c>
      <c r="GW96" s="14">
        <v>20</v>
      </c>
      <c r="GX96" s="14">
        <v>1</v>
      </c>
      <c r="GY96" s="14">
        <v>0</v>
      </c>
      <c r="GZ96" s="14">
        <v>0</v>
      </c>
      <c r="HA96" s="14">
        <v>40</v>
      </c>
      <c r="HB96" s="11">
        <v>1</v>
      </c>
      <c r="HC96" s="11">
        <v>0</v>
      </c>
      <c r="HD96" s="15">
        <v>1</v>
      </c>
      <c r="HE96" s="15">
        <v>1</v>
      </c>
      <c r="HF96" s="16">
        <v>40247.618842592594</v>
      </c>
    </row>
    <row r="97" spans="1:214" x14ac:dyDescent="0.2">
      <c r="A97" s="10" t="s">
        <v>1132</v>
      </c>
      <c r="B97" s="10">
        <v>74</v>
      </c>
      <c r="C97" s="10" t="s">
        <v>794</v>
      </c>
      <c r="D97" s="10" t="str">
        <f>VLOOKUP(Tabulka_Dotaz_z_MySQLDivadla_1[[#This Row],[Kraj]],Tabulka_Dotaz_z_SQL3[],3,TRUE)</f>
        <v>Moravskoslezský kraj</v>
      </c>
      <c r="E97" s="10" t="str">
        <f>VLOOKUP(Tabulka_Dotaz_z_MySQLDivadla_1[[#This Row],[StatID]],Tabulka_Dotaz_z_SqlDivadla[#All],7,FALSE)</f>
        <v>70</v>
      </c>
      <c r="F97" s="10" t="str">
        <f>VLOOKUP(Tabulka_Dotaz_z_MySQLDivadla_1[[#This Row],[kodZriz]],Tabulka_Dotaz_z_SQL[],8,TRUE)</f>
        <v>crkve</v>
      </c>
      <c r="G97" s="10">
        <v>0</v>
      </c>
      <c r="H97" s="10">
        <v>0</v>
      </c>
      <c r="I97" s="10" t="s">
        <v>163</v>
      </c>
      <c r="J97" s="10">
        <v>0</v>
      </c>
      <c r="K97" s="10" t="s">
        <v>163</v>
      </c>
      <c r="L97" s="10">
        <v>0</v>
      </c>
      <c r="M97" s="10" t="s">
        <v>163</v>
      </c>
      <c r="N97" s="10">
        <v>0</v>
      </c>
      <c r="O97" s="10" t="s">
        <v>163</v>
      </c>
      <c r="P97" s="10">
        <v>0</v>
      </c>
      <c r="Q97" s="10">
        <v>1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1</v>
      </c>
      <c r="Z97" s="10">
        <v>1</v>
      </c>
      <c r="AA97" s="10" t="str">
        <f>IF(Tabulka_Dotaz_z_MySQLDivadla_1[[#This Row],[f0115_1]]=1,"ANO","NE")</f>
        <v>ANO</v>
      </c>
      <c r="AB97" s="10">
        <v>1400</v>
      </c>
      <c r="AC97" s="10">
        <v>0</v>
      </c>
      <c r="AD97" s="10">
        <v>0</v>
      </c>
      <c r="AE97" s="10">
        <v>0</v>
      </c>
      <c r="AF97" s="10">
        <v>1400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1500</v>
      </c>
      <c r="CA97" s="10">
        <v>0</v>
      </c>
      <c r="CB97" s="10">
        <v>0</v>
      </c>
      <c r="CC97" s="10">
        <v>1400</v>
      </c>
      <c r="CD97" s="10">
        <v>1700</v>
      </c>
      <c r="CE97" s="10">
        <v>0</v>
      </c>
      <c r="CF97" s="10">
        <v>1800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300</v>
      </c>
      <c r="CU97" s="10">
        <v>0</v>
      </c>
      <c r="CV97" s="10">
        <v>0</v>
      </c>
      <c r="CW97" s="10">
        <v>0</v>
      </c>
      <c r="CX97" s="10">
        <v>300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>
        <v>0</v>
      </c>
      <c r="DJ97" s="10">
        <v>0</v>
      </c>
      <c r="DK97" s="10">
        <v>0</v>
      </c>
      <c r="DL97" s="10">
        <v>0</v>
      </c>
      <c r="DM97" s="10">
        <v>0</v>
      </c>
      <c r="DN97" s="10">
        <v>700</v>
      </c>
      <c r="DO97" s="10">
        <v>0</v>
      </c>
      <c r="DP97" s="10">
        <v>0</v>
      </c>
      <c r="DQ97" s="10">
        <v>0</v>
      </c>
      <c r="DR97" s="10">
        <v>700</v>
      </c>
      <c r="DS97" s="10">
        <v>0</v>
      </c>
      <c r="DT97" s="10">
        <v>0</v>
      </c>
      <c r="DU97" s="10">
        <v>0</v>
      </c>
      <c r="DV97" s="10">
        <v>0</v>
      </c>
      <c r="DW97" s="10">
        <v>0</v>
      </c>
      <c r="DX97" s="10">
        <v>3900</v>
      </c>
      <c r="DY97" s="10">
        <v>0</v>
      </c>
      <c r="DZ97" s="10">
        <v>0</v>
      </c>
      <c r="EA97" s="10">
        <v>1400</v>
      </c>
      <c r="EB97" s="10">
        <v>4100</v>
      </c>
      <c r="EC97" s="10">
        <v>0</v>
      </c>
      <c r="ED97" s="10">
        <v>1800</v>
      </c>
      <c r="EE97" s="10">
        <v>0</v>
      </c>
      <c r="EF97" s="10">
        <v>0</v>
      </c>
      <c r="EG97" s="10">
        <v>0</v>
      </c>
      <c r="EH97" s="10">
        <v>600</v>
      </c>
      <c r="EI97" s="10">
        <v>0</v>
      </c>
      <c r="EJ97" s="10">
        <v>0</v>
      </c>
      <c r="EK97" s="10">
        <v>0</v>
      </c>
      <c r="EL97" s="10">
        <v>600</v>
      </c>
      <c r="EM97" s="10">
        <v>0</v>
      </c>
      <c r="EN97" s="10">
        <v>0</v>
      </c>
      <c r="EO97" s="10">
        <v>0</v>
      </c>
      <c r="EP97" s="10">
        <v>0</v>
      </c>
      <c r="EQ97" s="10">
        <v>0</v>
      </c>
      <c r="ER97" s="10">
        <v>70</v>
      </c>
      <c r="ES97" s="10">
        <v>0</v>
      </c>
      <c r="ET97" s="10">
        <v>30</v>
      </c>
      <c r="EU97" s="10">
        <v>40</v>
      </c>
      <c r="EV97" s="10">
        <v>0</v>
      </c>
      <c r="EW97" s="10">
        <v>0</v>
      </c>
      <c r="EX97" s="10">
        <v>120</v>
      </c>
      <c r="EY97" s="10">
        <v>0</v>
      </c>
      <c r="EZ97" s="10">
        <v>0</v>
      </c>
      <c r="FA97" s="10">
        <v>0</v>
      </c>
      <c r="FB97" s="10">
        <v>0</v>
      </c>
      <c r="FC97" s="10">
        <v>0</v>
      </c>
      <c r="FD97" s="10">
        <v>190</v>
      </c>
      <c r="FE97" s="10">
        <v>0</v>
      </c>
      <c r="FF97" s="10">
        <v>0</v>
      </c>
      <c r="FG97" s="10">
        <v>0</v>
      </c>
      <c r="FH97" s="10">
        <v>0</v>
      </c>
      <c r="FI97" s="10">
        <v>0</v>
      </c>
      <c r="FJ97" s="10">
        <v>0</v>
      </c>
      <c r="FK97" s="10">
        <v>0</v>
      </c>
      <c r="FL97" s="10">
        <v>33</v>
      </c>
      <c r="FM97" s="10">
        <v>3</v>
      </c>
      <c r="FN97" s="10">
        <v>0</v>
      </c>
      <c r="FO97" s="10">
        <v>0</v>
      </c>
      <c r="FP97" s="10">
        <v>0</v>
      </c>
      <c r="FQ97" s="10">
        <v>0</v>
      </c>
      <c r="FR97" s="10">
        <v>0</v>
      </c>
      <c r="FS97" s="10">
        <v>50</v>
      </c>
      <c r="FT97" s="10">
        <v>0</v>
      </c>
      <c r="FU97" s="10">
        <v>0</v>
      </c>
      <c r="FV97" s="10">
        <v>0</v>
      </c>
      <c r="FW97" s="10">
        <v>0</v>
      </c>
      <c r="FX97" s="10">
        <v>83</v>
      </c>
      <c r="FY97" s="10">
        <v>0</v>
      </c>
      <c r="FZ97" s="10">
        <v>0</v>
      </c>
      <c r="GA97" s="10">
        <v>0</v>
      </c>
      <c r="GB97" s="10">
        <v>150</v>
      </c>
      <c r="GC97" s="10">
        <v>60</v>
      </c>
      <c r="GD97" s="10">
        <v>100</v>
      </c>
      <c r="GE97" s="10">
        <v>70</v>
      </c>
      <c r="GF97" s="10">
        <v>0</v>
      </c>
      <c r="GG97" s="10">
        <v>0</v>
      </c>
      <c r="GH97" s="10">
        <v>0</v>
      </c>
      <c r="GI97" s="14">
        <v>0</v>
      </c>
      <c r="GJ97" s="14">
        <v>0</v>
      </c>
      <c r="GK97" s="14">
        <v>0</v>
      </c>
      <c r="GL97" s="14">
        <v>0</v>
      </c>
      <c r="GM97" s="14">
        <v>0</v>
      </c>
      <c r="GN97" s="14">
        <v>150</v>
      </c>
      <c r="GO97" s="14">
        <v>100</v>
      </c>
      <c r="GP97" s="14">
        <v>0</v>
      </c>
      <c r="GQ97" s="14">
        <v>0</v>
      </c>
      <c r="GR97" s="14">
        <v>60</v>
      </c>
      <c r="GS97" s="14">
        <v>60</v>
      </c>
      <c r="GT97" s="14">
        <v>0</v>
      </c>
      <c r="GU97" s="14">
        <v>0</v>
      </c>
      <c r="GV97" s="14">
        <v>100</v>
      </c>
      <c r="GW97" s="14">
        <v>70</v>
      </c>
      <c r="GX97" s="14">
        <v>1</v>
      </c>
      <c r="GY97" s="14">
        <v>0</v>
      </c>
      <c r="GZ97" s="14">
        <v>1</v>
      </c>
      <c r="HA97" s="14">
        <v>0</v>
      </c>
      <c r="HB97" s="11">
        <v>1</v>
      </c>
      <c r="HC97" s="11">
        <v>0</v>
      </c>
      <c r="HD97" s="15">
        <v>1</v>
      </c>
      <c r="HE97" s="15">
        <v>1</v>
      </c>
      <c r="HF97" s="16">
        <v>40301.614224537036</v>
      </c>
    </row>
    <row r="98" spans="1:214" x14ac:dyDescent="0.2">
      <c r="A98" s="10" t="s">
        <v>1125</v>
      </c>
      <c r="B98" s="10">
        <v>64</v>
      </c>
      <c r="C98" s="10" t="s">
        <v>782</v>
      </c>
      <c r="D98" s="10" t="str">
        <f>VLOOKUP(Tabulka_Dotaz_z_MySQLDivadla_1[[#This Row],[Kraj]],Tabulka_Dotaz_z_SQL3[],3,TRUE)</f>
        <v>Hlavní město Praha</v>
      </c>
      <c r="E98" s="10" t="str">
        <f>VLOOKUP(Tabulka_Dotaz_z_MySQLDivadla_1[[#This Row],[StatID]],Tabulka_Dotaz_z_SqlDivadla[#All],7,FALSE)</f>
        <v>70</v>
      </c>
      <c r="F98" s="10" t="str">
        <f>VLOOKUP(Tabulka_Dotaz_z_MySQLDivadla_1[[#This Row],[kodZriz]],Tabulka_Dotaz_z_SQL[],8,TRUE)</f>
        <v>crkve</v>
      </c>
      <c r="G98" s="10">
        <v>1</v>
      </c>
      <c r="H98" s="10">
        <v>0</v>
      </c>
      <c r="I98" s="10" t="s">
        <v>211</v>
      </c>
      <c r="J98" s="10">
        <v>80</v>
      </c>
      <c r="K98" s="10" t="s">
        <v>163</v>
      </c>
      <c r="L98" s="10">
        <v>0</v>
      </c>
      <c r="M98" s="10" t="s">
        <v>163</v>
      </c>
      <c r="N98" s="10">
        <v>0</v>
      </c>
      <c r="O98" s="10" t="s">
        <v>163</v>
      </c>
      <c r="P98" s="10">
        <v>0</v>
      </c>
      <c r="Q98" s="10">
        <v>1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1</v>
      </c>
      <c r="AA98" s="10" t="str">
        <f>IF(Tabulka_Dotaz_z_MySQLDivadla_1[[#This Row],[f0115_1]]=1,"ANO","NE")</f>
        <v>ANO</v>
      </c>
      <c r="AB98" s="10">
        <v>2500</v>
      </c>
      <c r="AC98" s="10">
        <v>0</v>
      </c>
      <c r="AD98" s="10">
        <v>2320</v>
      </c>
      <c r="AE98" s="10">
        <v>0</v>
      </c>
      <c r="AF98" s="10">
        <v>594</v>
      </c>
      <c r="AG98" s="10">
        <v>333</v>
      </c>
      <c r="AH98" s="10">
        <v>0</v>
      </c>
      <c r="AI98" s="10">
        <v>800</v>
      </c>
      <c r="AJ98" s="10">
        <v>0</v>
      </c>
      <c r="AK98" s="10">
        <v>150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80</v>
      </c>
      <c r="DV98" s="10">
        <v>0</v>
      </c>
      <c r="DW98" s="10">
        <v>100</v>
      </c>
      <c r="DX98" s="10">
        <v>2500</v>
      </c>
      <c r="DY98" s="10">
        <v>0</v>
      </c>
      <c r="DZ98" s="10">
        <v>2320</v>
      </c>
      <c r="EA98" s="10">
        <v>0</v>
      </c>
      <c r="EB98" s="10">
        <v>594</v>
      </c>
      <c r="EC98" s="10">
        <v>333</v>
      </c>
      <c r="ED98" s="10">
        <v>0</v>
      </c>
      <c r="EE98" s="10">
        <v>880</v>
      </c>
      <c r="EF98" s="10">
        <v>0</v>
      </c>
      <c r="EG98" s="10">
        <v>250</v>
      </c>
      <c r="EH98" s="10">
        <v>400</v>
      </c>
      <c r="EI98" s="10">
        <v>0</v>
      </c>
      <c r="EJ98" s="10">
        <v>320</v>
      </c>
      <c r="EK98" s="10">
        <v>0</v>
      </c>
      <c r="EL98" s="10">
        <v>100</v>
      </c>
      <c r="EM98" s="10">
        <v>81</v>
      </c>
      <c r="EN98" s="10">
        <v>0</v>
      </c>
      <c r="EO98" s="10">
        <v>80</v>
      </c>
      <c r="EP98" s="10">
        <v>0</v>
      </c>
      <c r="EQ98" s="10">
        <v>20</v>
      </c>
      <c r="ER98" s="10">
        <v>62</v>
      </c>
      <c r="ES98" s="10">
        <v>50</v>
      </c>
      <c r="ET98" s="10">
        <v>11</v>
      </c>
      <c r="EU98" s="10">
        <v>0</v>
      </c>
      <c r="EV98" s="10">
        <v>5</v>
      </c>
      <c r="EW98" s="10">
        <v>75</v>
      </c>
      <c r="EX98" s="10">
        <v>69</v>
      </c>
      <c r="EY98" s="10">
        <v>40</v>
      </c>
      <c r="EZ98" s="10">
        <v>0</v>
      </c>
      <c r="FA98" s="10">
        <v>0</v>
      </c>
      <c r="FB98" s="10">
        <v>0</v>
      </c>
      <c r="FC98" s="10">
        <v>0</v>
      </c>
      <c r="FD98" s="10">
        <v>251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50</v>
      </c>
      <c r="FM98" s="10">
        <v>50</v>
      </c>
      <c r="FN98" s="10">
        <v>66</v>
      </c>
      <c r="FO98" s="10">
        <v>0</v>
      </c>
      <c r="FP98" s="10">
        <v>66</v>
      </c>
      <c r="FQ98" s="10">
        <v>0</v>
      </c>
      <c r="FR98" s="10">
        <v>0</v>
      </c>
      <c r="FS98" s="10">
        <v>123</v>
      </c>
      <c r="FT98" s="10">
        <v>17</v>
      </c>
      <c r="FU98" s="10">
        <v>0</v>
      </c>
      <c r="FV98" s="10">
        <v>0</v>
      </c>
      <c r="FW98" s="10">
        <v>22</v>
      </c>
      <c r="FX98" s="10">
        <v>278</v>
      </c>
      <c r="FY98" s="10">
        <v>0</v>
      </c>
      <c r="FZ98" s="10">
        <v>0</v>
      </c>
      <c r="GA98" s="10">
        <v>0</v>
      </c>
      <c r="GB98" s="10">
        <v>180</v>
      </c>
      <c r="GC98" s="10">
        <v>60</v>
      </c>
      <c r="GD98" s="10">
        <v>180</v>
      </c>
      <c r="GE98" s="10">
        <v>60</v>
      </c>
      <c r="GF98" s="10">
        <v>0</v>
      </c>
      <c r="GG98" s="10">
        <v>0</v>
      </c>
      <c r="GH98" s="10">
        <v>0</v>
      </c>
      <c r="GI98" s="14">
        <v>0</v>
      </c>
      <c r="GJ98" s="14">
        <v>0</v>
      </c>
      <c r="GK98" s="14">
        <v>0</v>
      </c>
      <c r="GL98" s="14">
        <v>0</v>
      </c>
      <c r="GM98" s="14">
        <v>0</v>
      </c>
      <c r="GN98" s="14">
        <v>0</v>
      </c>
      <c r="GO98" s="14">
        <v>0</v>
      </c>
      <c r="GP98" s="14">
        <v>0</v>
      </c>
      <c r="GQ98" s="14">
        <v>0</v>
      </c>
      <c r="GR98" s="14">
        <v>0</v>
      </c>
      <c r="GS98" s="14">
        <v>0</v>
      </c>
      <c r="GT98" s="14">
        <v>0</v>
      </c>
      <c r="GU98" s="14">
        <v>0</v>
      </c>
      <c r="GV98" s="14">
        <v>180</v>
      </c>
      <c r="GW98" s="14">
        <v>60</v>
      </c>
      <c r="GX98" s="14">
        <v>1</v>
      </c>
      <c r="GY98" s="14">
        <v>0</v>
      </c>
      <c r="GZ98" s="14">
        <v>0</v>
      </c>
      <c r="HA98" s="14">
        <v>15</v>
      </c>
      <c r="HB98" s="11">
        <v>1</v>
      </c>
      <c r="HC98" s="11">
        <v>0</v>
      </c>
      <c r="HD98" s="15">
        <v>1</v>
      </c>
      <c r="HE98" s="15">
        <v>1</v>
      </c>
      <c r="HF98" s="16">
        <v>40288.666921296295</v>
      </c>
    </row>
    <row r="99" spans="1:214" x14ac:dyDescent="0.2">
      <c r="A99" s="10" t="s">
        <v>1273</v>
      </c>
      <c r="B99" s="10">
        <v>216</v>
      </c>
      <c r="C99" s="10" t="s">
        <v>782</v>
      </c>
      <c r="D99" s="10" t="str">
        <f>VLOOKUP(Tabulka_Dotaz_z_MySQLDivadla_1[[#This Row],[Kraj]],Tabulka_Dotaz_z_SQL3[],3,TRUE)</f>
        <v>Hlavní město Praha</v>
      </c>
      <c r="E99" s="10" t="str">
        <f>VLOOKUP(Tabulka_Dotaz_z_MySQLDivadla_1[[#This Row],[StatID]],Tabulka_Dotaz_z_SqlDivadla[#All],7,FALSE)</f>
        <v>71</v>
      </c>
      <c r="F99" s="10" t="str">
        <f>VLOOKUP(Tabulka_Dotaz_z_MySQLDivadla_1[[#This Row],[kodZriz]],Tabulka_Dotaz_z_SQL[],8,TRUE)</f>
        <v>crkve</v>
      </c>
      <c r="G99" s="10">
        <v>1</v>
      </c>
      <c r="H99" s="10">
        <v>0</v>
      </c>
      <c r="I99" s="10" t="s">
        <v>291</v>
      </c>
      <c r="J99" s="10">
        <v>203</v>
      </c>
      <c r="K99" s="10" t="s">
        <v>163</v>
      </c>
      <c r="L99" s="10">
        <v>0</v>
      </c>
      <c r="M99" s="10" t="s">
        <v>163</v>
      </c>
      <c r="N99" s="10">
        <v>0</v>
      </c>
      <c r="O99" s="10" t="s">
        <v>163</v>
      </c>
      <c r="P99" s="10">
        <v>0</v>
      </c>
      <c r="Q99" s="10">
        <v>1</v>
      </c>
      <c r="R99" s="10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1</v>
      </c>
      <c r="AA99" s="10" t="str">
        <f>IF(Tabulka_Dotaz_z_MySQLDivadla_1[[#This Row],[f0115_1]]=1,"ANO","NE")</f>
        <v>ANO</v>
      </c>
      <c r="AB99" s="10">
        <v>44240</v>
      </c>
      <c r="AC99" s="10">
        <v>0</v>
      </c>
      <c r="AD99" s="10">
        <v>40740</v>
      </c>
      <c r="AE99" s="10">
        <v>650</v>
      </c>
      <c r="AF99" s="10">
        <v>38242</v>
      </c>
      <c r="AG99" s="10">
        <v>35989</v>
      </c>
      <c r="AH99" s="10">
        <v>532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44240</v>
      </c>
      <c r="DY99" s="10">
        <v>0</v>
      </c>
      <c r="DZ99" s="10">
        <v>40740</v>
      </c>
      <c r="EA99" s="10">
        <v>650</v>
      </c>
      <c r="EB99" s="10">
        <v>38242</v>
      </c>
      <c r="EC99" s="10">
        <v>35989</v>
      </c>
      <c r="ED99" s="10">
        <v>532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10">
        <v>0</v>
      </c>
      <c r="EP99" s="10">
        <v>0</v>
      </c>
      <c r="EQ99" s="10">
        <v>0</v>
      </c>
      <c r="ER99" s="10">
        <v>10390</v>
      </c>
      <c r="ES99" s="10">
        <v>9187</v>
      </c>
      <c r="ET99" s="10">
        <v>674</v>
      </c>
      <c r="EU99" s="10">
        <v>88</v>
      </c>
      <c r="EV99" s="10">
        <v>500</v>
      </c>
      <c r="EW99" s="10">
        <v>17150</v>
      </c>
      <c r="EX99" s="10">
        <v>300</v>
      </c>
      <c r="EY99" s="10">
        <v>0</v>
      </c>
      <c r="EZ99" s="10">
        <v>0</v>
      </c>
      <c r="FA99" s="10">
        <v>0</v>
      </c>
      <c r="FB99" s="10">
        <v>10</v>
      </c>
      <c r="FC99" s="10">
        <v>221</v>
      </c>
      <c r="FD99" s="10">
        <v>28571</v>
      </c>
      <c r="FE99" s="10">
        <v>0</v>
      </c>
      <c r="FF99" s="10">
        <v>0</v>
      </c>
      <c r="FG99" s="10">
        <v>0</v>
      </c>
      <c r="FH99" s="10">
        <v>0</v>
      </c>
      <c r="FI99" s="10">
        <v>0</v>
      </c>
      <c r="FJ99" s="10">
        <v>0</v>
      </c>
      <c r="FK99" s="10">
        <v>0</v>
      </c>
      <c r="FL99" s="10">
        <v>13414</v>
      </c>
      <c r="FM99" s="10">
        <v>279</v>
      </c>
      <c r="FN99" s="10">
        <v>12825</v>
      </c>
      <c r="FO99" s="10">
        <v>9392</v>
      </c>
      <c r="FP99" s="10">
        <v>250</v>
      </c>
      <c r="FQ99" s="10">
        <v>3129</v>
      </c>
      <c r="FR99" s="10">
        <v>54</v>
      </c>
      <c r="FS99" s="10">
        <v>1222</v>
      </c>
      <c r="FT99" s="10">
        <v>38</v>
      </c>
      <c r="FU99" s="10">
        <v>0</v>
      </c>
      <c r="FV99" s="10">
        <v>596</v>
      </c>
      <c r="FW99" s="10">
        <v>494</v>
      </c>
      <c r="FX99" s="10">
        <v>28589</v>
      </c>
      <c r="FY99" s="10">
        <v>256</v>
      </c>
      <c r="FZ99" s="10">
        <v>256</v>
      </c>
      <c r="GA99" s="10">
        <v>0</v>
      </c>
      <c r="GB99" s="10">
        <v>320</v>
      </c>
      <c r="GC99" s="10">
        <v>30</v>
      </c>
      <c r="GD99" s="10">
        <v>320</v>
      </c>
      <c r="GE99" s="10">
        <v>30</v>
      </c>
      <c r="GF99" s="10">
        <v>0</v>
      </c>
      <c r="GG99" s="10">
        <v>0</v>
      </c>
      <c r="GH99" s="10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14">
        <v>0</v>
      </c>
      <c r="GR99" s="14">
        <v>0</v>
      </c>
      <c r="GS99" s="14">
        <v>0</v>
      </c>
      <c r="GT99" s="14">
        <v>0</v>
      </c>
      <c r="GU99" s="14">
        <v>0</v>
      </c>
      <c r="GV99" s="14">
        <v>0</v>
      </c>
      <c r="GW99" s="14">
        <v>0</v>
      </c>
      <c r="GX99" s="14">
        <v>0</v>
      </c>
      <c r="GY99" s="14">
        <v>30</v>
      </c>
      <c r="GZ99" s="14">
        <v>1</v>
      </c>
      <c r="HA99" s="14">
        <v>0</v>
      </c>
      <c r="HB99" s="11">
        <v>1</v>
      </c>
      <c r="HC99" s="11">
        <v>0</v>
      </c>
      <c r="HD99" s="15">
        <v>1</v>
      </c>
      <c r="HE99" s="15">
        <v>1</v>
      </c>
      <c r="HF99" s="16">
        <v>40330.588726851849</v>
      </c>
    </row>
    <row r="100" spans="1:214" x14ac:dyDescent="0.2">
      <c r="A100" s="10" t="s">
        <v>1257</v>
      </c>
      <c r="B100" s="10">
        <v>199</v>
      </c>
      <c r="C100" s="10" t="s">
        <v>786</v>
      </c>
      <c r="D100" s="10" t="str">
        <f>VLOOKUP(Tabulka_Dotaz_z_MySQLDivadla_1[[#This Row],[Kraj]],Tabulka_Dotaz_z_SQL3[],3,TRUE)</f>
        <v>Pardubický kraj</v>
      </c>
      <c r="E100" s="10" t="str">
        <f>VLOOKUP(Tabulka_Dotaz_z_MySQLDivadla_1[[#This Row],[StatID]],Tabulka_Dotaz_z_SqlDivadla[#All],7,FALSE)</f>
        <v>02</v>
      </c>
      <c r="F100" s="10" t="str">
        <f>VLOOKUP(Tabulka_Dotaz_z_MySQLDivadla_1[[#This Row],[kodZriz]],Tabulka_Dotaz_z_SQL[],8,TRUE)</f>
        <v>stati</v>
      </c>
      <c r="G100" s="10">
        <v>1</v>
      </c>
      <c r="H100" s="10">
        <v>0</v>
      </c>
      <c r="I100" s="10" t="s">
        <v>284</v>
      </c>
      <c r="J100" s="10">
        <v>150</v>
      </c>
      <c r="K100" s="10" t="s">
        <v>163</v>
      </c>
      <c r="L100" s="10">
        <v>0</v>
      </c>
      <c r="M100" s="10" t="s">
        <v>163</v>
      </c>
      <c r="N100" s="10">
        <v>0</v>
      </c>
      <c r="O100" s="10" t="s">
        <v>163</v>
      </c>
      <c r="P100" s="10">
        <v>0</v>
      </c>
      <c r="Q100" s="10">
        <v>1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1</v>
      </c>
      <c r="AA100" s="10" t="str">
        <f>IF(Tabulka_Dotaz_z_MySQLDivadla_1[[#This Row],[f0115_1]]=1,"ANO","NE")</f>
        <v>ANO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1200</v>
      </c>
      <c r="AM100" s="10">
        <v>0</v>
      </c>
      <c r="AN100" s="10">
        <v>1200</v>
      </c>
      <c r="AO100" s="10">
        <v>0</v>
      </c>
      <c r="AP100" s="10">
        <v>1200</v>
      </c>
      <c r="AQ100" s="10">
        <v>1200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>
        <v>0</v>
      </c>
      <c r="DJ100" s="10">
        <v>0</v>
      </c>
      <c r="DK100" s="10">
        <v>0</v>
      </c>
      <c r="DL100" s="10">
        <v>0</v>
      </c>
      <c r="DM100" s="10">
        <v>0</v>
      </c>
      <c r="DN100" s="10">
        <v>0</v>
      </c>
      <c r="DO100" s="10">
        <v>0</v>
      </c>
      <c r="DP100" s="10">
        <v>0</v>
      </c>
      <c r="DQ100" s="10">
        <v>0</v>
      </c>
      <c r="DR100" s="10">
        <v>0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1200</v>
      </c>
      <c r="DY100" s="10">
        <v>0</v>
      </c>
      <c r="DZ100" s="10">
        <v>1200</v>
      </c>
      <c r="EA100" s="10">
        <v>0</v>
      </c>
      <c r="EB100" s="10">
        <v>1200</v>
      </c>
      <c r="EC100" s="10">
        <v>1200</v>
      </c>
      <c r="ED100" s="10">
        <v>0</v>
      </c>
      <c r="EE100" s="10">
        <v>0</v>
      </c>
      <c r="EF100" s="10">
        <v>0</v>
      </c>
      <c r="EG100" s="10">
        <v>0</v>
      </c>
      <c r="EH100" s="10">
        <v>0</v>
      </c>
      <c r="EI100" s="10">
        <v>0</v>
      </c>
      <c r="EJ100" s="10">
        <v>0</v>
      </c>
      <c r="EK100" s="10">
        <v>0</v>
      </c>
      <c r="EL100" s="10">
        <v>0</v>
      </c>
      <c r="EM100" s="10">
        <v>0</v>
      </c>
      <c r="EN100" s="10">
        <v>0</v>
      </c>
      <c r="EO100" s="10">
        <v>0</v>
      </c>
      <c r="EP100" s="10">
        <v>0</v>
      </c>
      <c r="EQ100" s="10">
        <v>0</v>
      </c>
      <c r="ER100" s="10">
        <v>0</v>
      </c>
      <c r="ES100" s="10">
        <v>0</v>
      </c>
      <c r="ET100" s="10">
        <v>0</v>
      </c>
      <c r="EU100" s="10">
        <v>0</v>
      </c>
      <c r="EV100" s="10">
        <v>0</v>
      </c>
      <c r="EW100" s="10">
        <v>0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0</v>
      </c>
      <c r="FG100" s="10">
        <v>0</v>
      </c>
      <c r="FH100" s="10">
        <v>0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0</v>
      </c>
      <c r="FP100" s="10">
        <v>0</v>
      </c>
      <c r="FQ100" s="10">
        <v>0</v>
      </c>
      <c r="FR100" s="10">
        <v>0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0</v>
      </c>
      <c r="FY100" s="10">
        <v>0</v>
      </c>
      <c r="FZ100" s="10">
        <v>0</v>
      </c>
      <c r="GA100" s="10">
        <v>0</v>
      </c>
      <c r="GB100" s="10">
        <v>0</v>
      </c>
      <c r="GC100" s="10">
        <v>0</v>
      </c>
      <c r="GD100" s="10">
        <v>0</v>
      </c>
      <c r="GE100" s="10">
        <v>0</v>
      </c>
      <c r="GF100" s="10">
        <v>0</v>
      </c>
      <c r="GG100" s="10">
        <v>0</v>
      </c>
      <c r="GH100" s="10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14">
        <v>0</v>
      </c>
      <c r="GR100" s="14">
        <v>0</v>
      </c>
      <c r="GS100" s="14">
        <v>0</v>
      </c>
      <c r="GT100" s="14">
        <v>0</v>
      </c>
      <c r="GU100" s="14">
        <v>0</v>
      </c>
      <c r="GV100" s="14">
        <v>0</v>
      </c>
      <c r="GW100" s="14">
        <v>0</v>
      </c>
      <c r="GX100" s="14">
        <v>1</v>
      </c>
      <c r="GY100" s="14">
        <v>0</v>
      </c>
      <c r="GZ100" s="14">
        <v>1</v>
      </c>
      <c r="HA100" s="14">
        <v>0</v>
      </c>
      <c r="HB100" s="11">
        <v>1</v>
      </c>
      <c r="HC100" s="11">
        <v>0</v>
      </c>
      <c r="HD100" s="15">
        <v>1</v>
      </c>
      <c r="HE100" s="15">
        <v>1</v>
      </c>
      <c r="HF100" s="16">
        <v>40330.454768518517</v>
      </c>
    </row>
    <row r="101" spans="1:214" x14ac:dyDescent="0.2">
      <c r="A101" s="10" t="s">
        <v>1222</v>
      </c>
      <c r="B101" s="10">
        <v>164</v>
      </c>
      <c r="C101" s="10" t="s">
        <v>782</v>
      </c>
      <c r="D101" s="10" t="str">
        <f>VLOOKUP(Tabulka_Dotaz_z_MySQLDivadla_1[[#This Row],[Kraj]],Tabulka_Dotaz_z_SQL3[],3,TRUE)</f>
        <v>Hlavní město Praha</v>
      </c>
      <c r="E101" s="10" t="str">
        <f>VLOOKUP(Tabulka_Dotaz_z_MySQLDivadla_1[[#This Row],[StatID]],Tabulka_Dotaz_z_SqlDivadla[#All],7,FALSE)</f>
        <v>70</v>
      </c>
      <c r="F101" s="10" t="str">
        <f>VLOOKUP(Tabulka_Dotaz_z_MySQLDivadla_1[[#This Row],[kodZriz]],Tabulka_Dotaz_z_SQL[],8,TRUE)</f>
        <v>crkve</v>
      </c>
      <c r="G101" s="10">
        <v>2</v>
      </c>
      <c r="H101" s="10">
        <v>1</v>
      </c>
      <c r="I101" s="10" t="s">
        <v>265</v>
      </c>
      <c r="J101" s="10">
        <v>50</v>
      </c>
      <c r="K101" s="10" t="s">
        <v>163</v>
      </c>
      <c r="L101" s="10">
        <v>0</v>
      </c>
      <c r="M101" s="10" t="s">
        <v>163</v>
      </c>
      <c r="N101" s="10">
        <v>0</v>
      </c>
      <c r="O101" s="10" t="s">
        <v>163</v>
      </c>
      <c r="P101" s="10">
        <v>0</v>
      </c>
      <c r="Q101" s="10">
        <v>2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</v>
      </c>
      <c r="Z101" s="10">
        <v>0</v>
      </c>
      <c r="AA101" s="10" t="str">
        <f>IF(Tabulka_Dotaz_z_MySQLDivadla_1[[#This Row],[f0115_1]]=1,"ANO","NE")</f>
        <v>NE</v>
      </c>
      <c r="AB101" s="10">
        <v>8550</v>
      </c>
      <c r="AC101" s="10">
        <v>0</v>
      </c>
      <c r="AD101" s="10">
        <v>700</v>
      </c>
      <c r="AE101" s="10">
        <v>0</v>
      </c>
      <c r="AF101" s="10">
        <v>2850</v>
      </c>
      <c r="AG101" s="10">
        <v>700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2100</v>
      </c>
      <c r="CK101" s="10">
        <v>0</v>
      </c>
      <c r="CL101" s="10">
        <v>0</v>
      </c>
      <c r="CM101" s="10">
        <v>0</v>
      </c>
      <c r="CN101" s="10">
        <v>530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>
        <v>0</v>
      </c>
      <c r="DJ101" s="10">
        <v>0</v>
      </c>
      <c r="DK101" s="10">
        <v>0</v>
      </c>
      <c r="DL101" s="10">
        <v>0</v>
      </c>
      <c r="DM101" s="10">
        <v>0</v>
      </c>
      <c r="DN101" s="10">
        <v>50</v>
      </c>
      <c r="DO101" s="10">
        <v>0</v>
      </c>
      <c r="DP101" s="10">
        <v>50</v>
      </c>
      <c r="DQ101" s="10">
        <v>0</v>
      </c>
      <c r="DR101" s="10">
        <v>40</v>
      </c>
      <c r="DS101" s="10">
        <v>40</v>
      </c>
      <c r="DT101" s="10">
        <v>0</v>
      </c>
      <c r="DU101" s="10">
        <v>0</v>
      </c>
      <c r="DV101" s="10">
        <v>0</v>
      </c>
      <c r="DW101" s="10">
        <v>0</v>
      </c>
      <c r="DX101" s="10">
        <v>10700</v>
      </c>
      <c r="DY101" s="10">
        <v>0</v>
      </c>
      <c r="DZ101" s="10">
        <v>750</v>
      </c>
      <c r="EA101" s="10">
        <v>0</v>
      </c>
      <c r="EB101" s="10">
        <v>3420</v>
      </c>
      <c r="EC101" s="10">
        <v>740</v>
      </c>
      <c r="ED101" s="10">
        <v>0</v>
      </c>
      <c r="EE101" s="10">
        <v>0</v>
      </c>
      <c r="EF101" s="10">
        <v>0</v>
      </c>
      <c r="EG101" s="10">
        <v>0</v>
      </c>
      <c r="EH101" s="10">
        <v>7490</v>
      </c>
      <c r="EI101" s="10">
        <v>0</v>
      </c>
      <c r="EJ101" s="10">
        <v>150</v>
      </c>
      <c r="EK101" s="10">
        <v>0</v>
      </c>
      <c r="EL101" s="10">
        <v>2394</v>
      </c>
      <c r="EM101" s="10">
        <v>148</v>
      </c>
      <c r="EN101" s="10">
        <v>0</v>
      </c>
      <c r="EO101" s="10">
        <v>0</v>
      </c>
      <c r="EP101" s="10">
        <v>0</v>
      </c>
      <c r="EQ101" s="10">
        <v>0</v>
      </c>
      <c r="ER101" s="10">
        <v>324</v>
      </c>
      <c r="ES101" s="10">
        <v>5</v>
      </c>
      <c r="ET101" s="10">
        <v>195</v>
      </c>
      <c r="EU101" s="10">
        <v>0</v>
      </c>
      <c r="EV101" s="10">
        <v>0</v>
      </c>
      <c r="EW101" s="10">
        <v>0</v>
      </c>
      <c r="EX101" s="10">
        <v>0</v>
      </c>
      <c r="EY101" s="10">
        <v>0</v>
      </c>
      <c r="EZ101" s="10">
        <v>0</v>
      </c>
      <c r="FA101" s="10">
        <v>0</v>
      </c>
      <c r="FB101" s="10">
        <v>10</v>
      </c>
      <c r="FC101" s="10">
        <v>0</v>
      </c>
      <c r="FD101" s="10">
        <v>334</v>
      </c>
      <c r="FE101" s="10">
        <v>0</v>
      </c>
      <c r="FF101" s="10">
        <v>0</v>
      </c>
      <c r="FG101" s="10">
        <v>0</v>
      </c>
      <c r="FH101" s="10">
        <v>0</v>
      </c>
      <c r="FI101" s="10">
        <v>0</v>
      </c>
      <c r="FJ101" s="10">
        <v>0</v>
      </c>
      <c r="FK101" s="10">
        <v>0</v>
      </c>
      <c r="FL101" s="10">
        <v>214</v>
      </c>
      <c r="FM101" s="10">
        <v>76</v>
      </c>
      <c r="FN101" s="10">
        <v>0</v>
      </c>
      <c r="FO101" s="10">
        <v>0</v>
      </c>
      <c r="FP101" s="10">
        <v>0</v>
      </c>
      <c r="FQ101" s="10">
        <v>0</v>
      </c>
      <c r="FR101" s="10">
        <v>0</v>
      </c>
      <c r="FS101" s="10">
        <v>123</v>
      </c>
      <c r="FT101" s="10">
        <v>0</v>
      </c>
      <c r="FU101" s="10">
        <v>0</v>
      </c>
      <c r="FV101" s="10">
        <v>0</v>
      </c>
      <c r="FW101" s="10">
        <v>0</v>
      </c>
      <c r="FX101" s="10">
        <v>337</v>
      </c>
      <c r="FY101" s="10">
        <v>0</v>
      </c>
      <c r="FZ101" s="10">
        <v>0</v>
      </c>
      <c r="GA101" s="10">
        <v>0</v>
      </c>
      <c r="GB101" s="10">
        <v>150</v>
      </c>
      <c r="GC101" s="10">
        <v>40</v>
      </c>
      <c r="GD101" s="10">
        <v>150</v>
      </c>
      <c r="GE101" s="10">
        <v>50</v>
      </c>
      <c r="GF101" s="10">
        <v>0</v>
      </c>
      <c r="GG101" s="10">
        <v>0</v>
      </c>
      <c r="GH101" s="10">
        <v>0</v>
      </c>
      <c r="GI101" s="14">
        <v>0</v>
      </c>
      <c r="GJ101" s="14">
        <v>0</v>
      </c>
      <c r="GK101" s="14">
        <v>0</v>
      </c>
      <c r="GL101" s="14">
        <v>0</v>
      </c>
      <c r="GM101" s="14">
        <v>0</v>
      </c>
      <c r="GN101" s="14">
        <v>0</v>
      </c>
      <c r="GO101" s="14">
        <v>0</v>
      </c>
      <c r="GP101" s="14">
        <v>60</v>
      </c>
      <c r="GQ101" s="14">
        <v>40</v>
      </c>
      <c r="GR101" s="14">
        <v>0</v>
      </c>
      <c r="GS101" s="14">
        <v>0</v>
      </c>
      <c r="GT101" s="14">
        <v>0</v>
      </c>
      <c r="GU101" s="14">
        <v>0</v>
      </c>
      <c r="GV101" s="14">
        <v>100</v>
      </c>
      <c r="GW101" s="14">
        <v>80</v>
      </c>
      <c r="GX101" s="14">
        <v>1</v>
      </c>
      <c r="GY101" s="14">
        <v>0</v>
      </c>
      <c r="GZ101" s="14">
        <v>0</v>
      </c>
      <c r="HA101" s="14">
        <v>30</v>
      </c>
      <c r="HB101" s="11">
        <v>1</v>
      </c>
      <c r="HC101" s="11">
        <v>0</v>
      </c>
      <c r="HD101" s="15">
        <v>1</v>
      </c>
      <c r="HE101" s="15">
        <v>1</v>
      </c>
      <c r="HF101" s="16">
        <v>40281.391469907408</v>
      </c>
    </row>
    <row r="102" spans="1:214" x14ac:dyDescent="0.2">
      <c r="A102" s="10" t="s">
        <v>1221</v>
      </c>
      <c r="B102" s="10">
        <v>163</v>
      </c>
      <c r="C102" s="10" t="s">
        <v>782</v>
      </c>
      <c r="D102" s="10" t="str">
        <f>VLOOKUP(Tabulka_Dotaz_z_MySQLDivadla_1[[#This Row],[Kraj]],Tabulka_Dotaz_z_SQL3[],3,TRUE)</f>
        <v>Hlavní město Praha</v>
      </c>
      <c r="E102" s="10" t="str">
        <f>VLOOKUP(Tabulka_Dotaz_z_MySQLDivadla_1[[#This Row],[StatID]],Tabulka_Dotaz_z_SqlDivadla[#All],7,FALSE)</f>
        <v>70</v>
      </c>
      <c r="F102" s="10" t="str">
        <f>VLOOKUP(Tabulka_Dotaz_z_MySQLDivadla_1[[#This Row],[kodZriz]],Tabulka_Dotaz_z_SQL[],8,TRUE)</f>
        <v>crkve</v>
      </c>
      <c r="G102" s="10">
        <v>2</v>
      </c>
      <c r="H102" s="10">
        <v>0</v>
      </c>
      <c r="I102" s="10" t="s">
        <v>263</v>
      </c>
      <c r="J102" s="10">
        <v>240</v>
      </c>
      <c r="K102" s="10" t="s">
        <v>264</v>
      </c>
      <c r="L102" s="10">
        <v>30</v>
      </c>
      <c r="M102" s="10" t="s">
        <v>163</v>
      </c>
      <c r="N102" s="10">
        <v>0</v>
      </c>
      <c r="O102" s="10" t="s">
        <v>163</v>
      </c>
      <c r="P102" s="10">
        <v>0</v>
      </c>
      <c r="Q102" s="10">
        <v>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1</v>
      </c>
      <c r="Y102" s="10">
        <v>0</v>
      </c>
      <c r="Z102" s="10">
        <v>1</v>
      </c>
      <c r="AA102" s="10" t="str">
        <f>IF(Tabulka_Dotaz_z_MySQLDivadla_1[[#This Row],[f0115_1]]=1,"ANO","NE")</f>
        <v>ANO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225</v>
      </c>
      <c r="AJ102" s="10">
        <v>0</v>
      </c>
      <c r="AK102" s="10">
        <v>51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23445</v>
      </c>
      <c r="CK102" s="10">
        <v>0</v>
      </c>
      <c r="CL102" s="10">
        <v>23205</v>
      </c>
      <c r="CM102" s="10">
        <v>1700</v>
      </c>
      <c r="CN102" s="10">
        <v>8932</v>
      </c>
      <c r="CO102" s="10">
        <v>8692</v>
      </c>
      <c r="CP102" s="10">
        <v>1490</v>
      </c>
      <c r="CQ102" s="10">
        <v>1020</v>
      </c>
      <c r="CR102" s="10">
        <v>0</v>
      </c>
      <c r="CS102" s="10">
        <v>385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>
        <v>0</v>
      </c>
      <c r="DJ102" s="10">
        <v>0</v>
      </c>
      <c r="DK102" s="10">
        <v>0</v>
      </c>
      <c r="DL102" s="10">
        <v>0</v>
      </c>
      <c r="DM102" s="10">
        <v>0</v>
      </c>
      <c r="DN102" s="10">
        <v>255</v>
      </c>
      <c r="DO102" s="10">
        <v>0</v>
      </c>
      <c r="DP102" s="10">
        <v>255</v>
      </c>
      <c r="DQ102" s="10">
        <v>0</v>
      </c>
      <c r="DR102" s="10">
        <v>180</v>
      </c>
      <c r="DS102" s="10">
        <v>180</v>
      </c>
      <c r="DT102" s="10">
        <v>0</v>
      </c>
      <c r="DU102" s="10">
        <v>0</v>
      </c>
      <c r="DV102" s="10">
        <v>0</v>
      </c>
      <c r="DW102" s="10">
        <v>0</v>
      </c>
      <c r="DX102" s="10">
        <v>23700</v>
      </c>
      <c r="DY102" s="10">
        <v>0</v>
      </c>
      <c r="DZ102" s="10">
        <v>23460</v>
      </c>
      <c r="EA102" s="10">
        <v>1700</v>
      </c>
      <c r="EB102" s="10">
        <v>9112</v>
      </c>
      <c r="EC102" s="10">
        <v>8872</v>
      </c>
      <c r="ED102" s="10">
        <v>1490</v>
      </c>
      <c r="EE102" s="10">
        <v>1245</v>
      </c>
      <c r="EF102" s="10">
        <v>0</v>
      </c>
      <c r="EG102" s="10">
        <v>436</v>
      </c>
      <c r="EH102" s="10">
        <v>23475</v>
      </c>
      <c r="EI102" s="10">
        <v>0</v>
      </c>
      <c r="EJ102" s="10">
        <v>23235</v>
      </c>
      <c r="EK102" s="10">
        <v>1700</v>
      </c>
      <c r="EL102" s="10">
        <v>8982</v>
      </c>
      <c r="EM102" s="10">
        <v>8742</v>
      </c>
      <c r="EN102" s="10">
        <v>1490</v>
      </c>
      <c r="EO102" s="10">
        <v>1215</v>
      </c>
      <c r="EP102" s="10">
        <v>0</v>
      </c>
      <c r="EQ102" s="10">
        <v>406</v>
      </c>
      <c r="ER102" s="10">
        <v>468.3</v>
      </c>
      <c r="ES102" s="10">
        <v>0</v>
      </c>
      <c r="ET102" s="10">
        <v>51.8</v>
      </c>
      <c r="EU102" s="10">
        <v>0</v>
      </c>
      <c r="EV102" s="10">
        <v>0</v>
      </c>
      <c r="EW102" s="10">
        <v>0</v>
      </c>
      <c r="EX102" s="10">
        <v>0</v>
      </c>
      <c r="EY102" s="10">
        <v>225</v>
      </c>
      <c r="EZ102" s="10">
        <v>0</v>
      </c>
      <c r="FA102" s="10">
        <v>0</v>
      </c>
      <c r="FB102" s="10">
        <v>0</v>
      </c>
      <c r="FC102" s="10">
        <v>7</v>
      </c>
      <c r="FD102" s="10">
        <v>700.3</v>
      </c>
      <c r="FE102" s="10">
        <v>0</v>
      </c>
      <c r="FF102" s="10">
        <v>0</v>
      </c>
      <c r="FG102" s="10">
        <v>0</v>
      </c>
      <c r="FH102" s="10">
        <v>0</v>
      </c>
      <c r="FI102" s="10">
        <v>0</v>
      </c>
      <c r="FJ102" s="10">
        <v>0</v>
      </c>
      <c r="FK102" s="10">
        <v>0</v>
      </c>
      <c r="FL102" s="10">
        <v>387.3</v>
      </c>
      <c r="FM102" s="10">
        <v>31</v>
      </c>
      <c r="FN102" s="10">
        <v>418.2</v>
      </c>
      <c r="FO102" s="10">
        <v>244.5</v>
      </c>
      <c r="FP102" s="10">
        <v>0</v>
      </c>
      <c r="FQ102" s="10">
        <v>80</v>
      </c>
      <c r="FR102" s="10">
        <v>93.7</v>
      </c>
      <c r="FS102" s="10">
        <v>0</v>
      </c>
      <c r="FT102" s="10">
        <v>0</v>
      </c>
      <c r="FU102" s="10">
        <v>0</v>
      </c>
      <c r="FV102" s="10">
        <v>0</v>
      </c>
      <c r="FW102" s="10">
        <v>0</v>
      </c>
      <c r="FX102" s="10">
        <v>805.5</v>
      </c>
      <c r="FY102" s="10">
        <v>0</v>
      </c>
      <c r="FZ102" s="10">
        <v>0</v>
      </c>
      <c r="GA102" s="10">
        <v>0</v>
      </c>
      <c r="GB102" s="10">
        <v>50</v>
      </c>
      <c r="GC102" s="10">
        <v>50</v>
      </c>
      <c r="GD102" s="10">
        <v>0</v>
      </c>
      <c r="GE102" s="10">
        <v>0</v>
      </c>
      <c r="GF102" s="10">
        <v>0</v>
      </c>
      <c r="GG102" s="10">
        <v>0</v>
      </c>
      <c r="GH102" s="10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50</v>
      </c>
      <c r="GQ102" s="14">
        <v>50</v>
      </c>
      <c r="GR102" s="14">
        <v>0</v>
      </c>
      <c r="GS102" s="14">
        <v>0</v>
      </c>
      <c r="GT102" s="14">
        <v>0</v>
      </c>
      <c r="GU102" s="14">
        <v>0</v>
      </c>
      <c r="GV102" s="14">
        <v>50</v>
      </c>
      <c r="GW102" s="14">
        <v>50</v>
      </c>
      <c r="GX102" s="14">
        <v>1</v>
      </c>
      <c r="GY102" s="14">
        <v>0</v>
      </c>
      <c r="GZ102" s="14">
        <v>0</v>
      </c>
      <c r="HA102" s="14">
        <v>70</v>
      </c>
      <c r="HB102" s="11">
        <v>1</v>
      </c>
      <c r="HC102" s="11">
        <v>0</v>
      </c>
      <c r="HD102" s="15">
        <v>1</v>
      </c>
      <c r="HE102" s="15">
        <v>1</v>
      </c>
      <c r="HF102" s="16">
        <v>40281.374363425923</v>
      </c>
    </row>
    <row r="103" spans="1:214" x14ac:dyDescent="0.2">
      <c r="A103" s="10" t="s">
        <v>1121</v>
      </c>
      <c r="B103" s="10">
        <v>59</v>
      </c>
      <c r="C103" s="10" t="s">
        <v>782</v>
      </c>
      <c r="D103" s="10" t="str">
        <f>VLOOKUP(Tabulka_Dotaz_z_MySQLDivadla_1[[#This Row],[Kraj]],Tabulka_Dotaz_z_SQL3[],3,TRUE)</f>
        <v>Hlavní město Praha</v>
      </c>
      <c r="E103" s="10" t="str">
        <f>VLOOKUP(Tabulka_Dotaz_z_MySQLDivadla_1[[#This Row],[StatID]],Tabulka_Dotaz_z_SqlDivadla[#All],7,FALSE)</f>
        <v>02</v>
      </c>
      <c r="F103" s="10" t="str">
        <f>VLOOKUP(Tabulka_Dotaz_z_MySQLDivadla_1[[#This Row],[kodZriz]],Tabulka_Dotaz_z_SQL[],8,TRUE)</f>
        <v>stati</v>
      </c>
      <c r="G103" s="10">
        <v>1</v>
      </c>
      <c r="H103" s="10">
        <v>0</v>
      </c>
      <c r="I103" s="10" t="s">
        <v>209</v>
      </c>
      <c r="J103" s="10">
        <v>49</v>
      </c>
      <c r="K103" s="10" t="s">
        <v>163</v>
      </c>
      <c r="L103" s="10">
        <v>0</v>
      </c>
      <c r="M103" s="10" t="s">
        <v>163</v>
      </c>
      <c r="N103" s="10">
        <v>0</v>
      </c>
      <c r="O103" s="10" t="s">
        <v>163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1</v>
      </c>
      <c r="AA103" s="10" t="str">
        <f>IF(Tabulka_Dotaz_z_MySQLDivadla_1[[#This Row],[f0115_1]]=1,"ANO","NE")</f>
        <v>ANO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7029</v>
      </c>
      <c r="AM103" s="10">
        <v>0</v>
      </c>
      <c r="AN103" s="10">
        <v>49</v>
      </c>
      <c r="AO103" s="10">
        <v>0</v>
      </c>
      <c r="AP103" s="10">
        <v>6864</v>
      </c>
      <c r="AQ103" s="10">
        <v>49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1300</v>
      </c>
      <c r="CA103" s="10">
        <v>0</v>
      </c>
      <c r="CB103" s="10">
        <v>0</v>
      </c>
      <c r="CC103" s="10">
        <v>0</v>
      </c>
      <c r="CD103" s="10">
        <v>1295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>
        <v>0</v>
      </c>
      <c r="DJ103" s="10">
        <v>0</v>
      </c>
      <c r="DK103" s="10">
        <v>0</v>
      </c>
      <c r="DL103" s="10">
        <v>0</v>
      </c>
      <c r="DM103" s="10">
        <v>0</v>
      </c>
      <c r="DN103" s="10">
        <v>2138</v>
      </c>
      <c r="DO103" s="10">
        <v>0</v>
      </c>
      <c r="DP103" s="10">
        <v>1338</v>
      </c>
      <c r="DQ103" s="10">
        <v>0</v>
      </c>
      <c r="DR103" s="10">
        <v>1942</v>
      </c>
      <c r="DS103" s="10">
        <v>1233</v>
      </c>
      <c r="DT103" s="10">
        <v>0</v>
      </c>
      <c r="DU103" s="10">
        <v>0</v>
      </c>
      <c r="DV103" s="10">
        <v>0</v>
      </c>
      <c r="DW103" s="10">
        <v>0</v>
      </c>
      <c r="DX103" s="10">
        <v>10467</v>
      </c>
      <c r="DY103" s="10">
        <v>0</v>
      </c>
      <c r="DZ103" s="10">
        <v>1387</v>
      </c>
      <c r="EA103" s="10">
        <v>0</v>
      </c>
      <c r="EB103" s="10">
        <v>10101</v>
      </c>
      <c r="EC103" s="10">
        <v>1282</v>
      </c>
      <c r="ED103" s="10">
        <v>0</v>
      </c>
      <c r="EE103" s="10">
        <v>0</v>
      </c>
      <c r="EF103" s="10">
        <v>0</v>
      </c>
      <c r="EG103" s="10">
        <v>0</v>
      </c>
      <c r="EH103" s="10">
        <v>0</v>
      </c>
      <c r="EI103" s="10">
        <v>0</v>
      </c>
      <c r="EJ103" s="10">
        <v>0</v>
      </c>
      <c r="EK103" s="10">
        <v>0</v>
      </c>
      <c r="EL103" s="10">
        <v>0</v>
      </c>
      <c r="EM103" s="10">
        <v>0</v>
      </c>
      <c r="EN103" s="10">
        <v>0</v>
      </c>
      <c r="EO103" s="10">
        <v>0</v>
      </c>
      <c r="EP103" s="10">
        <v>0</v>
      </c>
      <c r="EQ103" s="10">
        <v>0</v>
      </c>
      <c r="ER103" s="10">
        <v>19</v>
      </c>
      <c r="ES103" s="10">
        <v>19</v>
      </c>
      <c r="ET103" s="10">
        <v>0</v>
      </c>
      <c r="EU103" s="10">
        <v>0</v>
      </c>
      <c r="EV103" s="10">
        <v>1548</v>
      </c>
      <c r="EW103" s="10">
        <v>120</v>
      </c>
      <c r="EX103" s="10">
        <v>0</v>
      </c>
      <c r="EY103" s="10">
        <v>30</v>
      </c>
      <c r="EZ103" s="10">
        <v>0</v>
      </c>
      <c r="FA103" s="10">
        <v>0</v>
      </c>
      <c r="FB103" s="10">
        <v>0</v>
      </c>
      <c r="FC103" s="10">
        <v>0</v>
      </c>
      <c r="FD103" s="10">
        <v>1717</v>
      </c>
      <c r="FE103" s="10">
        <v>0</v>
      </c>
      <c r="FF103" s="10">
        <v>0</v>
      </c>
      <c r="FG103" s="10">
        <v>0</v>
      </c>
      <c r="FH103" s="10">
        <v>0</v>
      </c>
      <c r="FI103" s="10">
        <v>0</v>
      </c>
      <c r="FJ103" s="10">
        <v>0</v>
      </c>
      <c r="FK103" s="10">
        <v>0</v>
      </c>
      <c r="FL103" s="10">
        <v>965</v>
      </c>
      <c r="FM103" s="10">
        <v>21</v>
      </c>
      <c r="FN103" s="10">
        <v>754</v>
      </c>
      <c r="FO103" s="10">
        <v>534</v>
      </c>
      <c r="FP103" s="10">
        <v>37</v>
      </c>
      <c r="FQ103" s="10">
        <v>181</v>
      </c>
      <c r="FR103" s="10">
        <v>2</v>
      </c>
      <c r="FS103" s="10">
        <v>2</v>
      </c>
      <c r="FT103" s="10">
        <v>0</v>
      </c>
      <c r="FU103" s="10">
        <v>0</v>
      </c>
      <c r="FV103" s="10">
        <v>0</v>
      </c>
      <c r="FW103" s="10">
        <v>0</v>
      </c>
      <c r="FX103" s="10">
        <v>1721</v>
      </c>
      <c r="FY103" s="10">
        <v>0</v>
      </c>
      <c r="FZ103" s="10">
        <v>0</v>
      </c>
      <c r="GA103" s="10">
        <v>0</v>
      </c>
      <c r="GB103" s="10">
        <v>0</v>
      </c>
      <c r="GC103" s="10">
        <v>0</v>
      </c>
      <c r="GD103" s="10">
        <v>0</v>
      </c>
      <c r="GE103" s="10">
        <v>0</v>
      </c>
      <c r="GF103" s="10">
        <v>0</v>
      </c>
      <c r="GG103" s="10">
        <v>0</v>
      </c>
      <c r="GH103" s="10"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14">
        <v>0</v>
      </c>
      <c r="GP103" s="14">
        <v>0</v>
      </c>
      <c r="GQ103" s="14">
        <v>0</v>
      </c>
      <c r="GR103" s="14">
        <v>0</v>
      </c>
      <c r="GS103" s="14">
        <v>0</v>
      </c>
      <c r="GT103" s="14">
        <v>0</v>
      </c>
      <c r="GU103" s="14">
        <v>0</v>
      </c>
      <c r="GV103" s="14">
        <v>0</v>
      </c>
      <c r="GW103" s="14">
        <v>0</v>
      </c>
      <c r="GX103" s="14">
        <v>1</v>
      </c>
      <c r="GY103" s="14">
        <v>0</v>
      </c>
      <c r="GZ103" s="14">
        <v>1</v>
      </c>
      <c r="HA103" s="14">
        <v>0</v>
      </c>
      <c r="HB103" s="11">
        <v>1</v>
      </c>
      <c r="HC103" s="11">
        <v>0</v>
      </c>
      <c r="HD103" s="15">
        <v>1</v>
      </c>
      <c r="HE103" s="15">
        <v>0</v>
      </c>
      <c r="HF103" s="16">
        <v>40284.60696759259</v>
      </c>
    </row>
    <row r="104" spans="1:214" x14ac:dyDescent="0.2">
      <c r="A104" s="10" t="s">
        <v>1223</v>
      </c>
      <c r="B104" s="10">
        <v>165</v>
      </c>
      <c r="C104" s="10" t="s">
        <v>782</v>
      </c>
      <c r="D104" s="10" t="str">
        <f>VLOOKUP(Tabulka_Dotaz_z_MySQLDivadla_1[[#This Row],[Kraj]],Tabulka_Dotaz_z_SQL3[],3,TRUE)</f>
        <v>Hlavní město Praha</v>
      </c>
      <c r="E104" s="10" t="str">
        <f>VLOOKUP(Tabulka_Dotaz_z_MySQLDivadla_1[[#This Row],[StatID]],Tabulka_Dotaz_z_SqlDivadla[#All],7,FALSE)</f>
        <v>60</v>
      </c>
      <c r="F104" s="10" t="str">
        <f>VLOOKUP(Tabulka_Dotaz_z_MySQLDivadla_1[[#This Row],[kodZriz]],Tabulka_Dotaz_z_SQL[],8,TRUE)</f>
        <v>podnk</v>
      </c>
      <c r="G104" s="10">
        <v>0</v>
      </c>
      <c r="H104" s="10">
        <v>0</v>
      </c>
      <c r="I104" s="10" t="s">
        <v>163</v>
      </c>
      <c r="J104" s="10">
        <v>0</v>
      </c>
      <c r="K104" s="10" t="s">
        <v>163</v>
      </c>
      <c r="L104" s="10">
        <v>0</v>
      </c>
      <c r="M104" s="10" t="s">
        <v>163</v>
      </c>
      <c r="N104" s="10">
        <v>0</v>
      </c>
      <c r="O104" s="10" t="s">
        <v>163</v>
      </c>
      <c r="P104" s="10">
        <v>0</v>
      </c>
      <c r="Q104" s="10">
        <v>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1</v>
      </c>
      <c r="Y104" s="10">
        <v>0</v>
      </c>
      <c r="Z104" s="10">
        <v>0</v>
      </c>
      <c r="AA104" s="10" t="str">
        <f>IF(Tabulka_Dotaz_z_MySQLDivadla_1[[#This Row],[f0115_1]]=1,"ANO","NE")</f>
        <v>NE</v>
      </c>
      <c r="AB104" s="10">
        <v>3850</v>
      </c>
      <c r="AC104" s="10">
        <v>0</v>
      </c>
      <c r="AD104" s="10">
        <v>0</v>
      </c>
      <c r="AE104" s="10">
        <v>0</v>
      </c>
      <c r="AF104" s="10">
        <v>3850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10360</v>
      </c>
      <c r="CK104" s="10">
        <v>0</v>
      </c>
      <c r="CL104" s="10">
        <v>0</v>
      </c>
      <c r="CM104" s="10">
        <v>0</v>
      </c>
      <c r="CN104" s="10">
        <v>10360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>
        <v>0</v>
      </c>
      <c r="DJ104" s="10">
        <v>0</v>
      </c>
      <c r="DK104" s="10">
        <v>0</v>
      </c>
      <c r="DL104" s="10">
        <v>0</v>
      </c>
      <c r="DM104" s="10">
        <v>0</v>
      </c>
      <c r="DN104" s="10">
        <v>0</v>
      </c>
      <c r="DO104" s="10">
        <v>0</v>
      </c>
      <c r="DP104" s="10">
        <v>0</v>
      </c>
      <c r="DQ104" s="10">
        <v>0</v>
      </c>
      <c r="DR104" s="10">
        <v>0</v>
      </c>
      <c r="DS104" s="10">
        <v>0</v>
      </c>
      <c r="DT104" s="10">
        <v>0</v>
      </c>
      <c r="DU104" s="10">
        <v>0</v>
      </c>
      <c r="DV104" s="10">
        <v>0</v>
      </c>
      <c r="DW104" s="10">
        <v>0</v>
      </c>
      <c r="DX104" s="10">
        <v>14210</v>
      </c>
      <c r="DY104" s="10">
        <v>0</v>
      </c>
      <c r="DZ104" s="10">
        <v>0</v>
      </c>
      <c r="EA104" s="10">
        <v>0</v>
      </c>
      <c r="EB104" s="10">
        <v>14210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14210</v>
      </c>
      <c r="EI104" s="10">
        <v>0</v>
      </c>
      <c r="EJ104" s="10">
        <v>0</v>
      </c>
      <c r="EK104" s="10">
        <v>0</v>
      </c>
      <c r="EL104" s="10">
        <v>14210</v>
      </c>
      <c r="EM104" s="10">
        <v>0</v>
      </c>
      <c r="EN104" s="10">
        <v>0</v>
      </c>
      <c r="EO104" s="10">
        <v>0</v>
      </c>
      <c r="EP104" s="10">
        <v>0</v>
      </c>
      <c r="EQ104" s="10">
        <v>0</v>
      </c>
      <c r="ER104" s="10">
        <v>176</v>
      </c>
      <c r="ES104" s="10">
        <v>0</v>
      </c>
      <c r="ET104" s="10">
        <v>176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10">
        <v>0</v>
      </c>
      <c r="FB104" s="10">
        <v>12</v>
      </c>
      <c r="FC104" s="10">
        <v>0</v>
      </c>
      <c r="FD104" s="10">
        <v>188</v>
      </c>
      <c r="FE104" s="10">
        <v>0</v>
      </c>
      <c r="FF104" s="10">
        <v>0</v>
      </c>
      <c r="FG104" s="10">
        <v>0</v>
      </c>
      <c r="FH104" s="10">
        <v>0</v>
      </c>
      <c r="FI104" s="10">
        <v>0</v>
      </c>
      <c r="FJ104" s="10">
        <v>0</v>
      </c>
      <c r="FK104" s="10">
        <v>0</v>
      </c>
      <c r="FL104" s="10">
        <v>0</v>
      </c>
      <c r="FM104" s="10">
        <v>0</v>
      </c>
      <c r="FN104" s="10">
        <v>72</v>
      </c>
      <c r="FO104" s="10">
        <v>0</v>
      </c>
      <c r="FP104" s="10">
        <v>34</v>
      </c>
      <c r="FQ104" s="10">
        <v>0</v>
      </c>
      <c r="FR104" s="10">
        <v>38</v>
      </c>
      <c r="FS104" s="10">
        <v>3</v>
      </c>
      <c r="FT104" s="10">
        <v>0</v>
      </c>
      <c r="FU104" s="10">
        <v>12</v>
      </c>
      <c r="FV104" s="10">
        <v>0</v>
      </c>
      <c r="FW104" s="10">
        <v>0</v>
      </c>
      <c r="FX104" s="10">
        <v>87</v>
      </c>
      <c r="FY104" s="10">
        <v>0</v>
      </c>
      <c r="FZ104" s="10">
        <v>0</v>
      </c>
      <c r="GA104" s="10">
        <v>0</v>
      </c>
      <c r="GB104" s="10">
        <v>20</v>
      </c>
      <c r="GC104" s="10">
        <v>20</v>
      </c>
      <c r="GD104" s="10">
        <v>20</v>
      </c>
      <c r="GE104" s="10">
        <v>20</v>
      </c>
      <c r="GF104" s="10">
        <v>0</v>
      </c>
      <c r="GG104" s="10">
        <v>0</v>
      </c>
      <c r="GH104" s="10"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20</v>
      </c>
      <c r="GQ104" s="14">
        <v>20</v>
      </c>
      <c r="GR104" s="14">
        <v>0</v>
      </c>
      <c r="GS104" s="14">
        <v>0</v>
      </c>
      <c r="GT104" s="14">
        <v>0</v>
      </c>
      <c r="GU104" s="14">
        <v>0</v>
      </c>
      <c r="GV104" s="14">
        <v>0</v>
      </c>
      <c r="GW104" s="14">
        <v>0</v>
      </c>
      <c r="GX104" s="14">
        <v>1</v>
      </c>
      <c r="GY104" s="14">
        <v>0</v>
      </c>
      <c r="GZ104" s="14">
        <v>0</v>
      </c>
      <c r="HA104" s="14">
        <v>10</v>
      </c>
      <c r="HB104" s="11">
        <v>1</v>
      </c>
      <c r="HC104" s="11">
        <v>0</v>
      </c>
      <c r="HD104" s="15">
        <v>1</v>
      </c>
      <c r="HE104" s="15">
        <v>1</v>
      </c>
      <c r="HF104" s="16">
        <v>40281.420636574076</v>
      </c>
    </row>
    <row r="105" spans="1:214" x14ac:dyDescent="0.2">
      <c r="A105" s="10" t="s">
        <v>1188</v>
      </c>
      <c r="B105" s="10">
        <v>130</v>
      </c>
      <c r="C105" s="10" t="s">
        <v>782</v>
      </c>
      <c r="D105" s="10" t="str">
        <f>VLOOKUP(Tabulka_Dotaz_z_MySQLDivadla_1[[#This Row],[Kraj]],Tabulka_Dotaz_z_SQL3[],3,TRUE)</f>
        <v>Hlavní město Praha</v>
      </c>
      <c r="E105" s="10" t="str">
        <f>VLOOKUP(Tabulka_Dotaz_z_MySQLDivadla_1[[#This Row],[StatID]],Tabulka_Dotaz_z_SqlDivadla[#All],7,FALSE)</f>
        <v>50</v>
      </c>
      <c r="F105" s="10" t="str">
        <f>VLOOKUP(Tabulka_Dotaz_z_MySQLDivadla_1[[#This Row],[kodZriz]],Tabulka_Dotaz_z_SQL[],8,TRUE)</f>
        <v>podnk</v>
      </c>
      <c r="G105" s="10">
        <v>1</v>
      </c>
      <c r="H105" s="10">
        <v>0</v>
      </c>
      <c r="I105" s="10" t="s">
        <v>246</v>
      </c>
      <c r="J105" s="10">
        <v>378</v>
      </c>
      <c r="K105" s="10" t="s">
        <v>163</v>
      </c>
      <c r="L105" s="10">
        <v>0</v>
      </c>
      <c r="M105" s="10" t="s">
        <v>163</v>
      </c>
      <c r="N105" s="10">
        <v>0</v>
      </c>
      <c r="O105" s="10" t="s">
        <v>163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 t="str">
        <f>IF(Tabulka_Dotaz_z_MySQLDivadla_1[[#This Row],[f0115_1]]=1,"ANO","NE")</f>
        <v>NE</v>
      </c>
      <c r="AB105" s="10">
        <v>7182</v>
      </c>
      <c r="AC105" s="10">
        <v>0</v>
      </c>
      <c r="AD105" s="10">
        <v>7182</v>
      </c>
      <c r="AE105" s="10">
        <v>0</v>
      </c>
      <c r="AF105" s="10">
        <v>4475</v>
      </c>
      <c r="AG105" s="10">
        <v>4475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22680</v>
      </c>
      <c r="BG105" s="10">
        <v>0</v>
      </c>
      <c r="BH105" s="10">
        <v>22680</v>
      </c>
      <c r="BI105" s="10">
        <v>0</v>
      </c>
      <c r="BJ105" s="10">
        <v>15496</v>
      </c>
      <c r="BK105" s="10">
        <v>15496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233982</v>
      </c>
      <c r="DE105" s="10">
        <v>0</v>
      </c>
      <c r="DF105" s="10">
        <v>233982</v>
      </c>
      <c r="DG105" s="10">
        <v>0</v>
      </c>
      <c r="DH105" s="10">
        <v>65829</v>
      </c>
      <c r="DI105" s="10">
        <v>65829</v>
      </c>
      <c r="DJ105" s="10">
        <v>0</v>
      </c>
      <c r="DK105" s="10">
        <v>0</v>
      </c>
      <c r="DL105" s="10">
        <v>0</v>
      </c>
      <c r="DM105" s="10">
        <v>0</v>
      </c>
      <c r="DN105" s="10">
        <v>0</v>
      </c>
      <c r="DO105" s="10">
        <v>0</v>
      </c>
      <c r="DP105" s="10">
        <v>0</v>
      </c>
      <c r="DQ105" s="10">
        <v>0</v>
      </c>
      <c r="DR105" s="10">
        <v>0</v>
      </c>
      <c r="DS105" s="10">
        <v>0</v>
      </c>
      <c r="DT105" s="10">
        <v>0</v>
      </c>
      <c r="DU105" s="10">
        <v>0</v>
      </c>
      <c r="DV105" s="10">
        <v>0</v>
      </c>
      <c r="DW105" s="10">
        <v>0</v>
      </c>
      <c r="DX105" s="10">
        <v>263844</v>
      </c>
      <c r="DY105" s="10">
        <v>0</v>
      </c>
      <c r="DZ105" s="10">
        <v>263844</v>
      </c>
      <c r="EA105" s="10">
        <v>0</v>
      </c>
      <c r="EB105" s="10">
        <v>85800</v>
      </c>
      <c r="EC105" s="10">
        <v>85800</v>
      </c>
      <c r="ED105" s="10">
        <v>0</v>
      </c>
      <c r="EE105" s="10">
        <v>0</v>
      </c>
      <c r="EF105" s="10">
        <v>0</v>
      </c>
      <c r="EG105" s="10">
        <v>0</v>
      </c>
      <c r="EH105" s="10">
        <v>0</v>
      </c>
      <c r="EI105" s="10">
        <v>0</v>
      </c>
      <c r="EJ105" s="10">
        <v>0</v>
      </c>
      <c r="EK105" s="10">
        <v>0</v>
      </c>
      <c r="EL105" s="10">
        <v>0</v>
      </c>
      <c r="EM105" s="10">
        <v>0</v>
      </c>
      <c r="EN105" s="10">
        <v>0</v>
      </c>
      <c r="EO105" s="10">
        <v>0</v>
      </c>
      <c r="EP105" s="10">
        <v>0</v>
      </c>
      <c r="EQ105" s="10">
        <v>0</v>
      </c>
      <c r="ER105" s="10">
        <v>35051</v>
      </c>
      <c r="ES105" s="10">
        <v>34955</v>
      </c>
      <c r="ET105" s="10">
        <v>0</v>
      </c>
      <c r="EU105" s="10">
        <v>0</v>
      </c>
      <c r="EV105" s="10">
        <v>0</v>
      </c>
      <c r="EW105" s="10">
        <v>0</v>
      </c>
      <c r="EX105" s="10">
        <v>0</v>
      </c>
      <c r="EY105" s="10">
        <v>0</v>
      </c>
      <c r="EZ105" s="10">
        <v>0</v>
      </c>
      <c r="FA105" s="10">
        <v>0</v>
      </c>
      <c r="FB105" s="10">
        <v>0</v>
      </c>
      <c r="FC105" s="10">
        <v>12280</v>
      </c>
      <c r="FD105" s="10">
        <v>47331</v>
      </c>
      <c r="FE105" s="10">
        <v>0</v>
      </c>
      <c r="FF105" s="10">
        <v>0</v>
      </c>
      <c r="FG105" s="10">
        <v>0</v>
      </c>
      <c r="FH105" s="10">
        <v>0</v>
      </c>
      <c r="FI105" s="10">
        <v>0</v>
      </c>
      <c r="FJ105" s="10">
        <v>0</v>
      </c>
      <c r="FK105" s="10">
        <v>0</v>
      </c>
      <c r="FL105" s="10">
        <v>29861</v>
      </c>
      <c r="FM105" s="10">
        <v>4666</v>
      </c>
      <c r="FN105" s="10">
        <v>5348</v>
      </c>
      <c r="FO105" s="10">
        <v>3885</v>
      </c>
      <c r="FP105" s="10">
        <v>0</v>
      </c>
      <c r="FQ105" s="10">
        <v>1463</v>
      </c>
      <c r="FR105" s="10">
        <v>0</v>
      </c>
      <c r="FS105" s="10">
        <v>1035</v>
      </c>
      <c r="FT105" s="10">
        <v>0</v>
      </c>
      <c r="FU105" s="10">
        <v>2000</v>
      </c>
      <c r="FV105" s="10">
        <v>2237</v>
      </c>
      <c r="FW105" s="10">
        <v>0</v>
      </c>
      <c r="FX105" s="10">
        <v>40481</v>
      </c>
      <c r="FY105" s="10">
        <v>0</v>
      </c>
      <c r="FZ105" s="10">
        <v>0</v>
      </c>
      <c r="GA105" s="10">
        <v>0</v>
      </c>
      <c r="GB105" s="10">
        <v>699</v>
      </c>
      <c r="GC105" s="10">
        <v>99</v>
      </c>
      <c r="GD105" s="10">
        <v>399</v>
      </c>
      <c r="GE105" s="10">
        <v>99</v>
      </c>
      <c r="GF105" s="10">
        <v>0</v>
      </c>
      <c r="GG105" s="10">
        <v>0</v>
      </c>
      <c r="GH105" s="10">
        <v>0</v>
      </c>
      <c r="GI105" s="14">
        <v>0</v>
      </c>
      <c r="GJ105" s="14">
        <v>699</v>
      </c>
      <c r="GK105" s="14">
        <v>199</v>
      </c>
      <c r="GL105" s="14">
        <v>0</v>
      </c>
      <c r="GM105" s="14">
        <v>0</v>
      </c>
      <c r="GN105" s="14">
        <v>0</v>
      </c>
      <c r="GO105" s="14">
        <v>0</v>
      </c>
      <c r="GP105" s="14">
        <v>0</v>
      </c>
      <c r="GQ105" s="14">
        <v>0</v>
      </c>
      <c r="GR105" s="14">
        <v>0</v>
      </c>
      <c r="GS105" s="14">
        <v>0</v>
      </c>
      <c r="GT105" s="14">
        <v>680</v>
      </c>
      <c r="GU105" s="14">
        <v>350</v>
      </c>
      <c r="GV105" s="14">
        <v>0</v>
      </c>
      <c r="GW105" s="14">
        <v>0</v>
      </c>
      <c r="GX105" s="14">
        <v>0</v>
      </c>
      <c r="GY105" s="14">
        <v>10</v>
      </c>
      <c r="GZ105" s="14">
        <v>1</v>
      </c>
      <c r="HA105" s="14">
        <v>0</v>
      </c>
      <c r="HB105" s="11">
        <v>1</v>
      </c>
      <c r="HC105" s="11">
        <v>0</v>
      </c>
      <c r="HD105" s="15">
        <v>1</v>
      </c>
      <c r="HE105" s="15">
        <v>0</v>
      </c>
      <c r="HF105" s="16">
        <v>40269.479363425926</v>
      </c>
    </row>
    <row r="106" spans="1:214" x14ac:dyDescent="0.2">
      <c r="A106" s="10" t="s">
        <v>1145</v>
      </c>
      <c r="B106" s="10">
        <v>87</v>
      </c>
      <c r="C106" s="10" t="s">
        <v>804</v>
      </c>
      <c r="D106" s="10" t="str">
        <f>VLOOKUP(Tabulka_Dotaz_z_MySQLDivadla_1[[#This Row],[Kraj]],Tabulka_Dotaz_z_SQL3[],3,TRUE)</f>
        <v>Středočeský kraj</v>
      </c>
      <c r="E106" s="10" t="str">
        <f>VLOOKUP(Tabulka_Dotaz_z_MySQLDivadla_1[[#This Row],[StatID]],Tabulka_Dotaz_z_SqlDivadla[#All],7,FALSE)</f>
        <v>60</v>
      </c>
      <c r="F106" s="10" t="str">
        <f>VLOOKUP(Tabulka_Dotaz_z_MySQLDivadla_1[[#This Row],[kodZriz]],Tabulka_Dotaz_z_SQL[],8,TRUE)</f>
        <v>podnk</v>
      </c>
      <c r="G106" s="10">
        <v>0</v>
      </c>
      <c r="H106" s="10">
        <v>0</v>
      </c>
      <c r="I106" s="10" t="s">
        <v>163</v>
      </c>
      <c r="J106" s="10">
        <v>0</v>
      </c>
      <c r="K106" s="10" t="s">
        <v>163</v>
      </c>
      <c r="L106" s="10">
        <v>0</v>
      </c>
      <c r="M106" s="10" t="s">
        <v>163</v>
      </c>
      <c r="N106" s="10">
        <v>0</v>
      </c>
      <c r="O106" s="10" t="s">
        <v>163</v>
      </c>
      <c r="P106" s="10">
        <v>0</v>
      </c>
      <c r="Q106" s="10">
        <v>1</v>
      </c>
      <c r="R106" s="10">
        <v>1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1</v>
      </c>
      <c r="AA106" s="10" t="str">
        <f>IF(Tabulka_Dotaz_z_MySQLDivadla_1[[#This Row],[f0115_1]]=1,"ANO","NE")</f>
        <v>ANO</v>
      </c>
      <c r="AB106" s="10">
        <v>2500</v>
      </c>
      <c r="AC106" s="10">
        <v>0</v>
      </c>
      <c r="AD106" s="10">
        <v>0</v>
      </c>
      <c r="AE106" s="10">
        <v>0</v>
      </c>
      <c r="AF106" s="10">
        <v>2000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8625</v>
      </c>
      <c r="CA106" s="10">
        <v>0</v>
      </c>
      <c r="CB106" s="10">
        <v>0</v>
      </c>
      <c r="CC106" s="10">
        <v>0</v>
      </c>
      <c r="CD106" s="10">
        <v>6900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11125</v>
      </c>
      <c r="DY106" s="10">
        <v>0</v>
      </c>
      <c r="DZ106" s="10">
        <v>0</v>
      </c>
      <c r="EA106" s="10">
        <v>0</v>
      </c>
      <c r="EB106" s="10">
        <v>8900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8625</v>
      </c>
      <c r="EI106" s="10">
        <v>0</v>
      </c>
      <c r="EJ106" s="10">
        <v>0</v>
      </c>
      <c r="EK106" s="10">
        <v>0</v>
      </c>
      <c r="EL106" s="10">
        <v>6900</v>
      </c>
      <c r="EM106" s="10">
        <v>0</v>
      </c>
      <c r="EN106" s="10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10">
        <v>0</v>
      </c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>
        <v>0</v>
      </c>
      <c r="FH106" s="10">
        <v>0</v>
      </c>
      <c r="FI106" s="10">
        <v>0</v>
      </c>
      <c r="FJ106" s="10">
        <v>0</v>
      </c>
      <c r="FK106" s="10">
        <v>0</v>
      </c>
      <c r="FL106" s="10">
        <v>0</v>
      </c>
      <c r="FM106" s="10">
        <v>0</v>
      </c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0</v>
      </c>
      <c r="FT106" s="10">
        <v>0</v>
      </c>
      <c r="FU106" s="10">
        <v>0</v>
      </c>
      <c r="FV106" s="10">
        <v>0</v>
      </c>
      <c r="FW106" s="10">
        <v>0</v>
      </c>
      <c r="FX106" s="10">
        <v>0</v>
      </c>
      <c r="FY106" s="10">
        <v>0</v>
      </c>
      <c r="FZ106" s="10">
        <v>0</v>
      </c>
      <c r="GA106" s="10">
        <v>0</v>
      </c>
      <c r="GB106" s="10">
        <v>100</v>
      </c>
      <c r="GC106" s="10">
        <v>50</v>
      </c>
      <c r="GD106" s="10">
        <v>100</v>
      </c>
      <c r="GE106" s="10">
        <v>50</v>
      </c>
      <c r="GF106" s="10">
        <v>0</v>
      </c>
      <c r="GG106" s="10">
        <v>0</v>
      </c>
      <c r="GH106" s="10">
        <v>0</v>
      </c>
      <c r="GI106" s="14">
        <v>0</v>
      </c>
      <c r="GJ106" s="14">
        <v>0</v>
      </c>
      <c r="GK106" s="14">
        <v>0</v>
      </c>
      <c r="GL106" s="14">
        <v>0</v>
      </c>
      <c r="GM106" s="14">
        <v>0</v>
      </c>
      <c r="GN106" s="14">
        <v>100</v>
      </c>
      <c r="GO106" s="14">
        <v>50</v>
      </c>
      <c r="GP106" s="14">
        <v>0</v>
      </c>
      <c r="GQ106" s="14">
        <v>0</v>
      </c>
      <c r="GR106" s="14">
        <v>0</v>
      </c>
      <c r="GS106" s="14">
        <v>0</v>
      </c>
      <c r="GT106" s="14">
        <v>0</v>
      </c>
      <c r="GU106" s="14">
        <v>0</v>
      </c>
      <c r="GV106" s="14">
        <v>0</v>
      </c>
      <c r="GW106" s="14">
        <v>0</v>
      </c>
      <c r="GX106" s="14">
        <v>1</v>
      </c>
      <c r="GY106" s="14">
        <v>0</v>
      </c>
      <c r="GZ106" s="14">
        <v>1</v>
      </c>
      <c r="HA106" s="14">
        <v>0</v>
      </c>
      <c r="HB106" s="11">
        <v>1</v>
      </c>
      <c r="HC106" s="11">
        <v>0</v>
      </c>
      <c r="HD106" s="15">
        <v>1</v>
      </c>
      <c r="HE106" s="15">
        <v>1</v>
      </c>
      <c r="HF106" s="16">
        <v>40248.581273148149</v>
      </c>
    </row>
    <row r="107" spans="1:214" x14ac:dyDescent="0.2">
      <c r="A107" s="10" t="s">
        <v>1127</v>
      </c>
      <c r="B107" s="10">
        <v>66</v>
      </c>
      <c r="C107" s="10" t="s">
        <v>815</v>
      </c>
      <c r="D107" s="10" t="str">
        <f>VLOOKUP(Tabulka_Dotaz_z_MySQLDivadla_1[[#This Row],[Kraj]],Tabulka_Dotaz_z_SQL3[],3,TRUE)</f>
        <v>Zlínský kraj</v>
      </c>
      <c r="E107" s="10" t="str">
        <f>VLOOKUP(Tabulka_Dotaz_z_MySQLDivadla_1[[#This Row],[StatID]],Tabulka_Dotaz_z_SqlDivadla[#All],7,FALSE)</f>
        <v>70</v>
      </c>
      <c r="F107" s="10" t="str">
        <f>VLOOKUP(Tabulka_Dotaz_z_MySQLDivadla_1[[#This Row],[kodZriz]],Tabulka_Dotaz_z_SQL[],8,TRUE)</f>
        <v>crkve</v>
      </c>
      <c r="G107" s="10">
        <v>0</v>
      </c>
      <c r="H107" s="10">
        <v>0</v>
      </c>
      <c r="I107" s="10" t="s">
        <v>163</v>
      </c>
      <c r="J107" s="10">
        <v>0</v>
      </c>
      <c r="K107" s="10" t="s">
        <v>163</v>
      </c>
      <c r="L107" s="10">
        <v>0</v>
      </c>
      <c r="M107" s="10" t="s">
        <v>163</v>
      </c>
      <c r="N107" s="10">
        <v>0</v>
      </c>
      <c r="O107" s="10" t="s">
        <v>163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</v>
      </c>
      <c r="Y107" s="10">
        <v>0</v>
      </c>
      <c r="Z107" s="10">
        <v>1</v>
      </c>
      <c r="AA107" s="10" t="str">
        <f>IF(Tabulka_Dotaz_z_MySQLDivadla_1[[#This Row],[f0115_1]]=1,"ANO","NE")</f>
        <v>ANO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900</v>
      </c>
      <c r="CK107" s="10">
        <v>0</v>
      </c>
      <c r="CL107" s="10">
        <v>210</v>
      </c>
      <c r="CM107" s="10">
        <v>0</v>
      </c>
      <c r="CN107" s="10">
        <v>530</v>
      </c>
      <c r="CO107" s="10">
        <v>130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>
        <v>0</v>
      </c>
      <c r="DJ107" s="10">
        <v>0</v>
      </c>
      <c r="DK107" s="10">
        <v>0</v>
      </c>
      <c r="DL107" s="10">
        <v>0</v>
      </c>
      <c r="DM107" s="10">
        <v>0</v>
      </c>
      <c r="DN107" s="10">
        <v>0</v>
      </c>
      <c r="DO107" s="10">
        <v>0</v>
      </c>
      <c r="DP107" s="10">
        <v>0</v>
      </c>
      <c r="DQ107" s="10">
        <v>0</v>
      </c>
      <c r="DR107" s="10">
        <v>0</v>
      </c>
      <c r="DS107" s="10">
        <v>0</v>
      </c>
      <c r="DT107" s="10">
        <v>0</v>
      </c>
      <c r="DU107" s="10">
        <v>0</v>
      </c>
      <c r="DV107" s="10">
        <v>0</v>
      </c>
      <c r="DW107" s="10">
        <v>0</v>
      </c>
      <c r="DX107" s="10">
        <v>900</v>
      </c>
      <c r="DY107" s="10">
        <v>0</v>
      </c>
      <c r="DZ107" s="10">
        <v>210</v>
      </c>
      <c r="EA107" s="10">
        <v>0</v>
      </c>
      <c r="EB107" s="10">
        <v>530</v>
      </c>
      <c r="EC107" s="10">
        <v>130</v>
      </c>
      <c r="ED107" s="10">
        <v>0</v>
      </c>
      <c r="EE107" s="10">
        <v>0</v>
      </c>
      <c r="EF107" s="10">
        <v>0</v>
      </c>
      <c r="EG107" s="10">
        <v>0</v>
      </c>
      <c r="EH107" s="10">
        <v>0</v>
      </c>
      <c r="EI107" s="10">
        <v>0</v>
      </c>
      <c r="EJ107" s="10">
        <v>0</v>
      </c>
      <c r="EK107" s="10">
        <v>0</v>
      </c>
      <c r="EL107" s="10">
        <v>0</v>
      </c>
      <c r="EM107" s="10">
        <v>0</v>
      </c>
      <c r="EN107" s="10">
        <v>0</v>
      </c>
      <c r="EO107" s="10">
        <v>0</v>
      </c>
      <c r="EP107" s="10">
        <v>0</v>
      </c>
      <c r="EQ107" s="10">
        <v>0</v>
      </c>
      <c r="ER107" s="10">
        <v>30</v>
      </c>
      <c r="ES107" s="10">
        <v>0</v>
      </c>
      <c r="ET107" s="10">
        <v>30</v>
      </c>
      <c r="EU107" s="10">
        <v>0</v>
      </c>
      <c r="EV107" s="10">
        <v>0</v>
      </c>
      <c r="EW107" s="10">
        <v>0</v>
      </c>
      <c r="EX107" s="10">
        <v>0</v>
      </c>
      <c r="EY107" s="10">
        <v>0</v>
      </c>
      <c r="EZ107" s="10">
        <v>0</v>
      </c>
      <c r="FA107" s="10">
        <v>0</v>
      </c>
      <c r="FB107" s="10">
        <v>0</v>
      </c>
      <c r="FC107" s="10">
        <v>0</v>
      </c>
      <c r="FD107" s="10">
        <v>30</v>
      </c>
      <c r="FE107" s="10">
        <v>0</v>
      </c>
      <c r="FF107" s="10">
        <v>0</v>
      </c>
      <c r="FG107" s="10">
        <v>0</v>
      </c>
      <c r="FH107" s="10">
        <v>0</v>
      </c>
      <c r="FI107" s="10">
        <v>0</v>
      </c>
      <c r="FJ107" s="10">
        <v>0</v>
      </c>
      <c r="FK107" s="10">
        <v>0</v>
      </c>
      <c r="FL107" s="10">
        <v>35</v>
      </c>
      <c r="FM107" s="10">
        <v>0</v>
      </c>
      <c r="FN107" s="10">
        <v>0</v>
      </c>
      <c r="FO107" s="10">
        <v>0</v>
      </c>
      <c r="FP107" s="10">
        <v>0</v>
      </c>
      <c r="FQ107" s="10">
        <v>0</v>
      </c>
      <c r="FR107" s="10">
        <v>0</v>
      </c>
      <c r="FS107" s="10">
        <v>0</v>
      </c>
      <c r="FT107" s="10">
        <v>0</v>
      </c>
      <c r="FU107" s="10">
        <v>0</v>
      </c>
      <c r="FV107" s="10">
        <v>0</v>
      </c>
      <c r="FW107" s="10">
        <v>0</v>
      </c>
      <c r="FX107" s="10">
        <v>35</v>
      </c>
      <c r="FY107" s="10">
        <v>0</v>
      </c>
      <c r="FZ107" s="10">
        <v>0</v>
      </c>
      <c r="GA107" s="10">
        <v>0</v>
      </c>
      <c r="GB107" s="10">
        <v>50</v>
      </c>
      <c r="GC107" s="10">
        <v>30</v>
      </c>
      <c r="GD107" s="10">
        <v>0</v>
      </c>
      <c r="GE107" s="10">
        <v>0</v>
      </c>
      <c r="GF107" s="10">
        <v>0</v>
      </c>
      <c r="GG107" s="10">
        <v>0</v>
      </c>
      <c r="GH107" s="10">
        <v>0</v>
      </c>
      <c r="GI107" s="14">
        <v>0</v>
      </c>
      <c r="GJ107" s="14">
        <v>0</v>
      </c>
      <c r="GK107" s="14">
        <v>0</v>
      </c>
      <c r="GL107" s="14">
        <v>0</v>
      </c>
      <c r="GM107" s="14">
        <v>0</v>
      </c>
      <c r="GN107" s="14">
        <v>0</v>
      </c>
      <c r="GO107" s="14">
        <v>0</v>
      </c>
      <c r="GP107" s="14">
        <v>50</v>
      </c>
      <c r="GQ107" s="14">
        <v>30</v>
      </c>
      <c r="GR107" s="14">
        <v>0</v>
      </c>
      <c r="GS107" s="14">
        <v>0</v>
      </c>
      <c r="GT107" s="14">
        <v>0</v>
      </c>
      <c r="GU107" s="14">
        <v>0</v>
      </c>
      <c r="GV107" s="14">
        <v>0</v>
      </c>
      <c r="GW107" s="14">
        <v>0</v>
      </c>
      <c r="GX107" s="14">
        <v>1</v>
      </c>
      <c r="GY107" s="14">
        <v>0</v>
      </c>
      <c r="GZ107" s="14">
        <v>1</v>
      </c>
      <c r="HA107" s="14">
        <v>0</v>
      </c>
      <c r="HB107" s="11">
        <v>1</v>
      </c>
      <c r="HC107" s="11">
        <v>0</v>
      </c>
      <c r="HD107" s="15">
        <v>1</v>
      </c>
      <c r="HE107" s="15">
        <v>0</v>
      </c>
      <c r="HF107" s="16">
        <v>40301.612222222226</v>
      </c>
    </row>
    <row r="108" spans="1:214" x14ac:dyDescent="0.2">
      <c r="A108" s="10" t="s">
        <v>1181</v>
      </c>
      <c r="B108" s="10">
        <v>123</v>
      </c>
      <c r="C108" s="10" t="s">
        <v>804</v>
      </c>
      <c r="D108" s="10" t="str">
        <f>VLOOKUP(Tabulka_Dotaz_z_MySQLDivadla_1[[#This Row],[Kraj]],Tabulka_Dotaz_z_SQL3[],3,TRUE)</f>
        <v>Středočeský kraj</v>
      </c>
      <c r="E108" s="10" t="str">
        <f>VLOOKUP(Tabulka_Dotaz_z_MySQLDivadla_1[[#This Row],[StatID]],Tabulka_Dotaz_z_SqlDivadla[#All],7,FALSE)</f>
        <v>70</v>
      </c>
      <c r="F108" s="10" t="str">
        <f>VLOOKUP(Tabulka_Dotaz_z_MySQLDivadla_1[[#This Row],[kodZriz]],Tabulka_Dotaz_z_SQL[],8,TRUE)</f>
        <v>crkve</v>
      </c>
      <c r="G108" s="10">
        <v>2</v>
      </c>
      <c r="H108" s="10">
        <v>0</v>
      </c>
      <c r="I108" s="10" t="s">
        <v>241</v>
      </c>
      <c r="J108" s="10">
        <v>220</v>
      </c>
      <c r="K108" s="10" t="s">
        <v>242</v>
      </c>
      <c r="L108" s="10">
        <v>60</v>
      </c>
      <c r="M108" s="10" t="s">
        <v>163</v>
      </c>
      <c r="N108" s="10">
        <v>0</v>
      </c>
      <c r="O108" s="10" t="s">
        <v>163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1</v>
      </c>
      <c r="AA108" s="10" t="str">
        <f>IF(Tabulka_Dotaz_z_MySQLDivadla_1[[#This Row],[f0115_1]]=1,"ANO","NE")</f>
        <v>ANO</v>
      </c>
      <c r="AB108" s="10">
        <v>42710</v>
      </c>
      <c r="AC108" s="10">
        <v>0</v>
      </c>
      <c r="AD108" s="10">
        <v>25360</v>
      </c>
      <c r="AE108" s="10">
        <v>0</v>
      </c>
      <c r="AF108" s="10">
        <v>37700</v>
      </c>
      <c r="AG108" s="10">
        <v>17350</v>
      </c>
      <c r="AH108" s="10">
        <v>0</v>
      </c>
      <c r="AI108" s="10">
        <v>220</v>
      </c>
      <c r="AJ108" s="10">
        <v>0</v>
      </c>
      <c r="AK108" s="10">
        <v>137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2650</v>
      </c>
      <c r="CK108" s="10">
        <v>0</v>
      </c>
      <c r="CL108" s="10">
        <v>0</v>
      </c>
      <c r="CM108" s="10">
        <v>0</v>
      </c>
      <c r="CN108" s="10">
        <v>2650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45360</v>
      </c>
      <c r="DY108" s="10">
        <v>0</v>
      </c>
      <c r="DZ108" s="10">
        <v>25360</v>
      </c>
      <c r="EA108" s="10">
        <v>0</v>
      </c>
      <c r="EB108" s="10">
        <v>40350</v>
      </c>
      <c r="EC108" s="10">
        <v>17350</v>
      </c>
      <c r="ED108" s="10">
        <v>0</v>
      </c>
      <c r="EE108" s="10">
        <v>220</v>
      </c>
      <c r="EF108" s="10">
        <v>0</v>
      </c>
      <c r="EG108" s="10">
        <v>137</v>
      </c>
      <c r="EH108" s="10">
        <v>45360</v>
      </c>
      <c r="EI108" s="10">
        <v>0</v>
      </c>
      <c r="EJ108" s="10">
        <v>25360</v>
      </c>
      <c r="EK108" s="10">
        <v>0</v>
      </c>
      <c r="EL108" s="10">
        <v>40350</v>
      </c>
      <c r="EM108" s="10">
        <v>17350</v>
      </c>
      <c r="EN108" s="10">
        <v>0</v>
      </c>
      <c r="EO108" s="10">
        <v>220</v>
      </c>
      <c r="EP108" s="10">
        <v>0</v>
      </c>
      <c r="EQ108" s="10">
        <v>137</v>
      </c>
      <c r="ER108" s="10">
        <v>1777</v>
      </c>
      <c r="ES108" s="10">
        <v>777</v>
      </c>
      <c r="ET108" s="10">
        <v>1000</v>
      </c>
      <c r="EU108" s="10">
        <v>0</v>
      </c>
      <c r="EV108" s="10">
        <v>0</v>
      </c>
      <c r="EW108" s="10">
        <v>150</v>
      </c>
      <c r="EX108" s="10">
        <v>700</v>
      </c>
      <c r="EY108" s="10">
        <v>0</v>
      </c>
      <c r="EZ108" s="10">
        <v>0</v>
      </c>
      <c r="FA108" s="10">
        <v>0</v>
      </c>
      <c r="FB108" s="10">
        <v>0</v>
      </c>
      <c r="FC108" s="10">
        <v>25</v>
      </c>
      <c r="FD108" s="10">
        <v>2652</v>
      </c>
      <c r="FE108" s="10">
        <v>0</v>
      </c>
      <c r="FF108" s="10">
        <v>0</v>
      </c>
      <c r="FG108" s="10">
        <v>0</v>
      </c>
      <c r="FH108" s="10">
        <v>0</v>
      </c>
      <c r="FI108" s="10">
        <v>0</v>
      </c>
      <c r="FJ108" s="10">
        <v>0</v>
      </c>
      <c r="FK108" s="10">
        <v>0</v>
      </c>
      <c r="FL108" s="10">
        <v>415</v>
      </c>
      <c r="FM108" s="10">
        <v>50</v>
      </c>
      <c r="FN108" s="10">
        <v>0</v>
      </c>
      <c r="FO108" s="10">
        <v>0</v>
      </c>
      <c r="FP108" s="10">
        <v>0</v>
      </c>
      <c r="FQ108" s="10">
        <v>0</v>
      </c>
      <c r="FR108" s="10">
        <v>0</v>
      </c>
      <c r="FS108" s="10">
        <v>1765</v>
      </c>
      <c r="FT108" s="10">
        <v>0</v>
      </c>
      <c r="FU108" s="10">
        <v>0</v>
      </c>
      <c r="FV108" s="10">
        <v>0</v>
      </c>
      <c r="FW108" s="10">
        <v>453</v>
      </c>
      <c r="FX108" s="10">
        <v>2633</v>
      </c>
      <c r="FY108" s="10">
        <v>0</v>
      </c>
      <c r="FZ108" s="10">
        <v>0</v>
      </c>
      <c r="GA108" s="10">
        <v>0</v>
      </c>
      <c r="GB108" s="10">
        <v>90</v>
      </c>
      <c r="GC108" s="10">
        <v>60</v>
      </c>
      <c r="GD108" s="10">
        <v>90</v>
      </c>
      <c r="GE108" s="10">
        <v>60</v>
      </c>
      <c r="GF108" s="10">
        <v>0</v>
      </c>
      <c r="GG108" s="10">
        <v>0</v>
      </c>
      <c r="GH108" s="10">
        <v>0</v>
      </c>
      <c r="GI108" s="14">
        <v>0</v>
      </c>
      <c r="GJ108" s="14">
        <v>0</v>
      </c>
      <c r="GK108" s="14">
        <v>0</v>
      </c>
      <c r="GL108" s="14">
        <v>0</v>
      </c>
      <c r="GM108" s="14">
        <v>0</v>
      </c>
      <c r="GN108" s="14">
        <v>0</v>
      </c>
      <c r="GO108" s="14">
        <v>0</v>
      </c>
      <c r="GP108" s="14">
        <v>60</v>
      </c>
      <c r="GQ108" s="14">
        <v>60</v>
      </c>
      <c r="GR108" s="14">
        <v>0</v>
      </c>
      <c r="GS108" s="14">
        <v>0</v>
      </c>
      <c r="GT108" s="14">
        <v>0</v>
      </c>
      <c r="GU108" s="14">
        <v>0</v>
      </c>
      <c r="GV108" s="14">
        <v>0</v>
      </c>
      <c r="GW108" s="14">
        <v>0</v>
      </c>
      <c r="GX108" s="14">
        <v>1</v>
      </c>
      <c r="GY108" s="14">
        <v>0</v>
      </c>
      <c r="GZ108" s="14">
        <v>0</v>
      </c>
      <c r="HA108" s="14">
        <v>20</v>
      </c>
      <c r="HB108" s="11">
        <v>0</v>
      </c>
      <c r="HC108" s="11">
        <v>15</v>
      </c>
      <c r="HD108" s="15">
        <v>1</v>
      </c>
      <c r="HE108" s="15">
        <v>1</v>
      </c>
      <c r="HF108" s="16">
        <v>40308.463877314818</v>
      </c>
    </row>
    <row r="109" spans="1:214" x14ac:dyDescent="0.2">
      <c r="A109" s="10" t="s">
        <v>1128</v>
      </c>
      <c r="B109" s="10">
        <v>67</v>
      </c>
      <c r="C109" s="10" t="s">
        <v>786</v>
      </c>
      <c r="D109" s="10" t="str">
        <f>VLOOKUP(Tabulka_Dotaz_z_MySQLDivadla_1[[#This Row],[Kraj]],Tabulka_Dotaz_z_SQL3[],3,TRUE)</f>
        <v>Pardubický kraj</v>
      </c>
      <c r="E109" s="10" t="str">
        <f>VLOOKUP(Tabulka_Dotaz_z_MySQLDivadla_1[[#This Row],[StatID]],Tabulka_Dotaz_z_SqlDivadla[#All],7,FALSE)</f>
        <v>70</v>
      </c>
      <c r="F109" s="10" t="str">
        <f>VLOOKUP(Tabulka_Dotaz_z_MySQLDivadla_1[[#This Row],[kodZriz]],Tabulka_Dotaz_z_SQL[],8,TRUE)</f>
        <v>crkve</v>
      </c>
      <c r="G109" s="10">
        <v>0</v>
      </c>
      <c r="H109" s="10">
        <v>0</v>
      </c>
      <c r="I109" s="10" t="s">
        <v>163</v>
      </c>
      <c r="J109" s="10">
        <v>0</v>
      </c>
      <c r="K109" s="10" t="s">
        <v>163</v>
      </c>
      <c r="L109" s="10">
        <v>0</v>
      </c>
      <c r="M109" s="10" t="s">
        <v>163</v>
      </c>
      <c r="N109" s="10">
        <v>0</v>
      </c>
      <c r="O109" s="10" t="s">
        <v>163</v>
      </c>
      <c r="P109" s="10">
        <v>0</v>
      </c>
      <c r="Q109" s="10">
        <v>1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1</v>
      </c>
      <c r="Z109" s="10">
        <v>0</v>
      </c>
      <c r="AA109" s="10" t="str">
        <f>IF(Tabulka_Dotaz_z_MySQLDivadla_1[[#This Row],[f0115_1]]=1,"ANO","NE")</f>
        <v>NE</v>
      </c>
      <c r="AB109" s="10">
        <v>1250</v>
      </c>
      <c r="AC109" s="10">
        <v>0</v>
      </c>
      <c r="AD109" s="10">
        <v>0</v>
      </c>
      <c r="AE109" s="10">
        <v>0</v>
      </c>
      <c r="AF109" s="10">
        <v>1120</v>
      </c>
      <c r="AG109" s="10">
        <v>0</v>
      </c>
      <c r="AH109" s="10">
        <v>0</v>
      </c>
      <c r="AI109" s="10">
        <v>100</v>
      </c>
      <c r="AJ109" s="10">
        <v>0</v>
      </c>
      <c r="AK109" s="10">
        <v>95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1730</v>
      </c>
      <c r="CA109" s="10">
        <v>0</v>
      </c>
      <c r="CB109" s="10">
        <v>0</v>
      </c>
      <c r="CC109" s="10">
        <v>800</v>
      </c>
      <c r="CD109" s="10">
        <v>1730</v>
      </c>
      <c r="CE109" s="10">
        <v>0</v>
      </c>
      <c r="CF109" s="10">
        <v>800</v>
      </c>
      <c r="CG109" s="10">
        <v>140</v>
      </c>
      <c r="CH109" s="10">
        <v>0</v>
      </c>
      <c r="CI109" s="10">
        <v>140</v>
      </c>
      <c r="CJ109" s="10">
        <v>3690</v>
      </c>
      <c r="CK109" s="10">
        <v>0</v>
      </c>
      <c r="CL109" s="10">
        <v>0</v>
      </c>
      <c r="CM109" s="10">
        <v>780</v>
      </c>
      <c r="CN109" s="10">
        <v>2900</v>
      </c>
      <c r="CO109" s="10">
        <v>0</v>
      </c>
      <c r="CP109" s="10">
        <v>700</v>
      </c>
      <c r="CQ109" s="10">
        <v>230</v>
      </c>
      <c r="CR109" s="10">
        <v>0</v>
      </c>
      <c r="CS109" s="10">
        <v>195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120</v>
      </c>
      <c r="DO109" s="10">
        <v>0</v>
      </c>
      <c r="DP109" s="10">
        <v>0</v>
      </c>
      <c r="DQ109" s="10">
        <v>150</v>
      </c>
      <c r="DR109" s="10">
        <v>100</v>
      </c>
      <c r="DS109" s="10">
        <v>0</v>
      </c>
      <c r="DT109" s="10">
        <v>150</v>
      </c>
      <c r="DU109" s="10">
        <v>665</v>
      </c>
      <c r="DV109" s="10">
        <v>0</v>
      </c>
      <c r="DW109" s="10">
        <v>615</v>
      </c>
      <c r="DX109" s="10">
        <v>6790</v>
      </c>
      <c r="DY109" s="10">
        <v>0</v>
      </c>
      <c r="DZ109" s="10">
        <v>0</v>
      </c>
      <c r="EA109" s="10">
        <v>1730</v>
      </c>
      <c r="EB109" s="10">
        <v>5850</v>
      </c>
      <c r="EC109" s="10">
        <v>0</v>
      </c>
      <c r="ED109" s="10">
        <v>1650</v>
      </c>
      <c r="EE109" s="10">
        <v>1135</v>
      </c>
      <c r="EF109" s="10">
        <v>0</v>
      </c>
      <c r="EG109" s="10">
        <v>1045</v>
      </c>
      <c r="EH109" s="10">
        <v>6070</v>
      </c>
      <c r="EI109" s="10">
        <v>0</v>
      </c>
      <c r="EJ109" s="10">
        <v>0</v>
      </c>
      <c r="EK109" s="10">
        <v>1730</v>
      </c>
      <c r="EL109" s="10">
        <v>5190</v>
      </c>
      <c r="EM109" s="10">
        <v>0</v>
      </c>
      <c r="EN109" s="10">
        <v>1650</v>
      </c>
      <c r="EO109" s="10">
        <v>795</v>
      </c>
      <c r="EP109" s="10">
        <v>0</v>
      </c>
      <c r="EQ109" s="10">
        <v>750</v>
      </c>
      <c r="ER109" s="10">
        <v>554</v>
      </c>
      <c r="ES109" s="10">
        <v>53</v>
      </c>
      <c r="ET109" s="10">
        <v>275</v>
      </c>
      <c r="EU109" s="10">
        <v>226</v>
      </c>
      <c r="EV109" s="10">
        <v>1058</v>
      </c>
      <c r="EW109" s="10">
        <v>0</v>
      </c>
      <c r="EX109" s="10">
        <v>545</v>
      </c>
      <c r="EY109" s="10">
        <v>0</v>
      </c>
      <c r="EZ109" s="10">
        <v>0</v>
      </c>
      <c r="FA109" s="10">
        <v>0</v>
      </c>
      <c r="FB109" s="10">
        <v>71</v>
      </c>
      <c r="FC109" s="10">
        <v>10</v>
      </c>
      <c r="FD109" s="10">
        <v>2238</v>
      </c>
      <c r="FE109" s="10">
        <v>0</v>
      </c>
      <c r="FF109" s="10">
        <v>0</v>
      </c>
      <c r="FG109" s="10">
        <v>0</v>
      </c>
      <c r="FH109" s="10">
        <v>0</v>
      </c>
      <c r="FI109" s="10">
        <v>0</v>
      </c>
      <c r="FJ109" s="10">
        <v>0</v>
      </c>
      <c r="FK109" s="10">
        <v>0</v>
      </c>
      <c r="FL109" s="10">
        <v>1584</v>
      </c>
      <c r="FM109" s="10">
        <v>110</v>
      </c>
      <c r="FN109" s="10">
        <v>0</v>
      </c>
      <c r="FO109" s="10">
        <v>0</v>
      </c>
      <c r="FP109" s="10">
        <v>0</v>
      </c>
      <c r="FQ109" s="10">
        <v>0</v>
      </c>
      <c r="FR109" s="10">
        <v>0</v>
      </c>
      <c r="FS109" s="10">
        <v>638</v>
      </c>
      <c r="FT109" s="10">
        <v>16</v>
      </c>
      <c r="FU109" s="10">
        <v>0</v>
      </c>
      <c r="FV109" s="10">
        <v>50</v>
      </c>
      <c r="FW109" s="10">
        <v>1</v>
      </c>
      <c r="FX109" s="10">
        <v>2289</v>
      </c>
      <c r="FY109" s="10">
        <v>0</v>
      </c>
      <c r="FZ109" s="10">
        <v>0</v>
      </c>
      <c r="GA109" s="10">
        <v>0</v>
      </c>
      <c r="GB109" s="10">
        <v>100</v>
      </c>
      <c r="GC109" s="10">
        <v>30</v>
      </c>
      <c r="GD109" s="10">
        <v>100</v>
      </c>
      <c r="GE109" s="10">
        <v>30</v>
      </c>
      <c r="GF109" s="10">
        <v>0</v>
      </c>
      <c r="GG109" s="10">
        <v>0</v>
      </c>
      <c r="GH109" s="10">
        <v>0</v>
      </c>
      <c r="GI109" s="14">
        <v>0</v>
      </c>
      <c r="GJ109" s="14">
        <v>0</v>
      </c>
      <c r="GK109" s="14">
        <v>0</v>
      </c>
      <c r="GL109" s="14">
        <v>0</v>
      </c>
      <c r="GM109" s="14">
        <v>0</v>
      </c>
      <c r="GN109" s="14">
        <v>100</v>
      </c>
      <c r="GO109" s="14">
        <v>30</v>
      </c>
      <c r="GP109" s="14">
        <v>100</v>
      </c>
      <c r="GQ109" s="14">
        <v>30</v>
      </c>
      <c r="GR109" s="14">
        <v>0</v>
      </c>
      <c r="GS109" s="14">
        <v>0</v>
      </c>
      <c r="GT109" s="14">
        <v>0</v>
      </c>
      <c r="GU109" s="14">
        <v>0</v>
      </c>
      <c r="GV109" s="14">
        <v>100</v>
      </c>
      <c r="GW109" s="14">
        <v>30</v>
      </c>
      <c r="GX109" s="14">
        <v>1</v>
      </c>
      <c r="GY109" s="14">
        <v>0</v>
      </c>
      <c r="GZ109" s="14">
        <v>0</v>
      </c>
      <c r="HA109" s="14">
        <v>10</v>
      </c>
      <c r="HB109" s="11">
        <v>1</v>
      </c>
      <c r="HC109" s="11">
        <v>0</v>
      </c>
      <c r="HD109" s="15">
        <v>1</v>
      </c>
      <c r="HE109" s="15">
        <v>1</v>
      </c>
      <c r="HF109" s="16">
        <v>40301.607476851852</v>
      </c>
    </row>
    <row r="110" spans="1:214" x14ac:dyDescent="0.2">
      <c r="A110" s="10" t="s">
        <v>1209</v>
      </c>
      <c r="B110" s="10">
        <v>151</v>
      </c>
      <c r="C110" s="10" t="s">
        <v>782</v>
      </c>
      <c r="D110" s="10" t="str">
        <f>VLOOKUP(Tabulka_Dotaz_z_MySQLDivadla_1[[#This Row],[Kraj]],Tabulka_Dotaz_z_SQL3[],3,TRUE)</f>
        <v>Hlavní město Praha</v>
      </c>
      <c r="E110" s="10" t="str">
        <f>VLOOKUP(Tabulka_Dotaz_z_MySQLDivadla_1[[#This Row],[StatID]],Tabulka_Dotaz_z_SqlDivadla[#All],7,FALSE)</f>
        <v>60</v>
      </c>
      <c r="F110" s="10" t="str">
        <f>VLOOKUP(Tabulka_Dotaz_z_MySQLDivadla_1[[#This Row],[kodZriz]],Tabulka_Dotaz_z_SQL[],8,TRUE)</f>
        <v>podnk</v>
      </c>
      <c r="G110" s="10">
        <v>1</v>
      </c>
      <c r="H110" s="10">
        <v>0</v>
      </c>
      <c r="I110" s="10" t="s">
        <v>255</v>
      </c>
      <c r="J110" s="10">
        <v>273</v>
      </c>
      <c r="K110" s="10" t="s">
        <v>163</v>
      </c>
      <c r="L110" s="10">
        <v>0</v>
      </c>
      <c r="M110" s="10" t="s">
        <v>163</v>
      </c>
      <c r="N110" s="10">
        <v>0</v>
      </c>
      <c r="O110" s="10" t="s">
        <v>163</v>
      </c>
      <c r="P110" s="10">
        <v>0</v>
      </c>
      <c r="Q110" s="10">
        <v>1</v>
      </c>
      <c r="R110" s="10">
        <v>1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1</v>
      </c>
      <c r="AA110" s="10" t="str">
        <f>IF(Tabulka_Dotaz_z_MySQLDivadla_1[[#This Row],[f0115_1]]=1,"ANO","NE")</f>
        <v>ANO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10">
        <v>0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10">
        <v>0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10">
        <v>0</v>
      </c>
      <c r="FB110" s="10">
        <v>0</v>
      </c>
      <c r="FC110" s="10">
        <v>0</v>
      </c>
      <c r="FD110" s="10">
        <v>0</v>
      </c>
      <c r="FE110" s="10">
        <v>0</v>
      </c>
      <c r="FF110" s="10">
        <v>0</v>
      </c>
      <c r="FG110" s="10">
        <v>0</v>
      </c>
      <c r="FH110" s="10">
        <v>0</v>
      </c>
      <c r="FI110" s="10">
        <v>0</v>
      </c>
      <c r="FJ110" s="10">
        <v>0</v>
      </c>
      <c r="FK110" s="10">
        <v>0</v>
      </c>
      <c r="FL110" s="10">
        <v>0</v>
      </c>
      <c r="FM110" s="10">
        <v>0</v>
      </c>
      <c r="FN110" s="10">
        <v>0</v>
      </c>
      <c r="FO110" s="10">
        <v>0</v>
      </c>
      <c r="FP110" s="10">
        <v>0</v>
      </c>
      <c r="FQ110" s="10">
        <v>0</v>
      </c>
      <c r="FR110" s="10">
        <v>0</v>
      </c>
      <c r="FS110" s="10">
        <v>0</v>
      </c>
      <c r="FT110" s="10">
        <v>0</v>
      </c>
      <c r="FU110" s="10">
        <v>0</v>
      </c>
      <c r="FV110" s="10">
        <v>0</v>
      </c>
      <c r="FW110" s="10">
        <v>0</v>
      </c>
      <c r="FX110" s="10">
        <v>0</v>
      </c>
      <c r="FY110" s="10">
        <v>0</v>
      </c>
      <c r="FZ110" s="10">
        <v>0</v>
      </c>
      <c r="GA110" s="10">
        <v>0</v>
      </c>
      <c r="GB110" s="10">
        <v>380</v>
      </c>
      <c r="GC110" s="10">
        <v>100</v>
      </c>
      <c r="GD110" s="10">
        <v>320</v>
      </c>
      <c r="GE110" s="10">
        <v>100</v>
      </c>
      <c r="GF110" s="10">
        <v>0</v>
      </c>
      <c r="GG110" s="10">
        <v>0</v>
      </c>
      <c r="GH110" s="10">
        <v>0</v>
      </c>
      <c r="GI110" s="14">
        <v>0</v>
      </c>
      <c r="GJ110" s="14">
        <v>320</v>
      </c>
      <c r="GK110" s="14">
        <v>100</v>
      </c>
      <c r="GL110" s="14">
        <v>0</v>
      </c>
      <c r="GM110" s="14">
        <v>0</v>
      </c>
      <c r="GN110" s="14">
        <v>380</v>
      </c>
      <c r="GO110" s="14">
        <v>100</v>
      </c>
      <c r="GP110" s="14">
        <v>0</v>
      </c>
      <c r="GQ110" s="14">
        <v>0</v>
      </c>
      <c r="GR110" s="14">
        <v>0</v>
      </c>
      <c r="GS110" s="14">
        <v>0</v>
      </c>
      <c r="GT110" s="14">
        <v>0</v>
      </c>
      <c r="GU110" s="14">
        <v>0</v>
      </c>
      <c r="GV110" s="14">
        <v>0</v>
      </c>
      <c r="GW110" s="14">
        <v>0</v>
      </c>
      <c r="GX110" s="14">
        <v>1</v>
      </c>
      <c r="GY110" s="14">
        <v>0</v>
      </c>
      <c r="GZ110" s="14">
        <v>0</v>
      </c>
      <c r="HA110" s="14">
        <v>60</v>
      </c>
      <c r="HB110" s="11">
        <v>1</v>
      </c>
      <c r="HC110" s="11">
        <v>0</v>
      </c>
      <c r="HD110" s="15">
        <v>0</v>
      </c>
      <c r="HE110" s="15">
        <v>0</v>
      </c>
      <c r="HF110" s="16">
        <v>40276.480370370373</v>
      </c>
    </row>
    <row r="111" spans="1:214" x14ac:dyDescent="0.2">
      <c r="A111" s="10" t="s">
        <v>1210</v>
      </c>
      <c r="B111" s="10">
        <v>152</v>
      </c>
      <c r="C111" s="10" t="s">
        <v>782</v>
      </c>
      <c r="D111" s="10" t="str">
        <f>VLOOKUP(Tabulka_Dotaz_z_MySQLDivadla_1[[#This Row],[Kraj]],Tabulka_Dotaz_z_SQL3[],3,TRUE)</f>
        <v>Hlavní město Praha</v>
      </c>
      <c r="E111" s="10" t="str">
        <f>VLOOKUP(Tabulka_Dotaz_z_MySQLDivadla_1[[#This Row],[StatID]],Tabulka_Dotaz_z_SqlDivadla[#All],7,FALSE)</f>
        <v>60</v>
      </c>
      <c r="F111" s="10" t="str">
        <f>VLOOKUP(Tabulka_Dotaz_z_MySQLDivadla_1[[#This Row],[kodZriz]],Tabulka_Dotaz_z_SQL[],8,TRUE)</f>
        <v>podnk</v>
      </c>
      <c r="G111" s="10">
        <v>1</v>
      </c>
      <c r="H111" s="10">
        <v>0</v>
      </c>
      <c r="I111" s="10" t="s">
        <v>6126</v>
      </c>
      <c r="J111" s="10">
        <v>211</v>
      </c>
      <c r="K111" s="10" t="s">
        <v>163</v>
      </c>
      <c r="L111" s="10">
        <v>0</v>
      </c>
      <c r="M111" s="10" t="s">
        <v>163</v>
      </c>
      <c r="N111" s="10">
        <v>0</v>
      </c>
      <c r="O111" s="10" t="s">
        <v>163</v>
      </c>
      <c r="P111" s="10">
        <v>0</v>
      </c>
      <c r="Q111" s="10">
        <v>2</v>
      </c>
      <c r="R111" s="10">
        <v>1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1</v>
      </c>
      <c r="Z111" s="10">
        <v>1</v>
      </c>
      <c r="AA111" s="10" t="str">
        <f>IF(Tabulka_Dotaz_z_MySQLDivadla_1[[#This Row],[f0115_1]]=1,"ANO","NE")</f>
        <v>ANO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>
        <v>0</v>
      </c>
      <c r="DJ111" s="10">
        <v>0</v>
      </c>
      <c r="DK111" s="10">
        <v>0</v>
      </c>
      <c r="DL111" s="10">
        <v>0</v>
      </c>
      <c r="DM111" s="10">
        <v>0</v>
      </c>
      <c r="DN111" s="10">
        <v>0</v>
      </c>
      <c r="DO111" s="10">
        <v>0</v>
      </c>
      <c r="DP111" s="10">
        <v>0</v>
      </c>
      <c r="DQ111" s="10">
        <v>0</v>
      </c>
      <c r="DR111" s="10">
        <v>0</v>
      </c>
      <c r="DS111" s="10">
        <v>0</v>
      </c>
      <c r="DT111" s="10">
        <v>0</v>
      </c>
      <c r="DU111" s="10">
        <v>0</v>
      </c>
      <c r="DV111" s="10">
        <v>0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0">
        <v>0</v>
      </c>
      <c r="EC111" s="10">
        <v>0</v>
      </c>
      <c r="ED111" s="10">
        <v>0</v>
      </c>
      <c r="EE111" s="10">
        <v>0</v>
      </c>
      <c r="EF111" s="10">
        <v>0</v>
      </c>
      <c r="EG111" s="10">
        <v>0</v>
      </c>
      <c r="EH111" s="10">
        <v>0</v>
      </c>
      <c r="EI111" s="10">
        <v>0</v>
      </c>
      <c r="EJ111" s="10">
        <v>0</v>
      </c>
      <c r="EK111" s="10">
        <v>0</v>
      </c>
      <c r="EL111" s="10">
        <v>0</v>
      </c>
      <c r="EM111" s="10">
        <v>0</v>
      </c>
      <c r="EN111" s="10">
        <v>0</v>
      </c>
      <c r="EO111" s="10">
        <v>0</v>
      </c>
      <c r="EP111" s="10">
        <v>0</v>
      </c>
      <c r="EQ111" s="10">
        <v>0</v>
      </c>
      <c r="ER111" s="10">
        <v>0</v>
      </c>
      <c r="ES111" s="10">
        <v>0</v>
      </c>
      <c r="ET111" s="10">
        <v>0</v>
      </c>
      <c r="EU111" s="10">
        <v>0</v>
      </c>
      <c r="EV111" s="10">
        <v>0</v>
      </c>
      <c r="EW111" s="10">
        <v>0</v>
      </c>
      <c r="EX111" s="10">
        <v>0</v>
      </c>
      <c r="EY111" s="10">
        <v>0</v>
      </c>
      <c r="EZ111" s="10">
        <v>0</v>
      </c>
      <c r="FA111" s="10">
        <v>0</v>
      </c>
      <c r="FB111" s="10">
        <v>0</v>
      </c>
      <c r="FC111" s="10">
        <v>0</v>
      </c>
      <c r="FD111" s="10">
        <v>0</v>
      </c>
      <c r="FE111" s="10">
        <v>0</v>
      </c>
      <c r="FF111" s="10">
        <v>0</v>
      </c>
      <c r="FG111" s="10">
        <v>0</v>
      </c>
      <c r="FH111" s="10">
        <v>0</v>
      </c>
      <c r="FI111" s="10">
        <v>0</v>
      </c>
      <c r="FJ111" s="10">
        <v>0</v>
      </c>
      <c r="FK111" s="10">
        <v>0</v>
      </c>
      <c r="FL111" s="10">
        <v>0</v>
      </c>
      <c r="FM111" s="10">
        <v>0</v>
      </c>
      <c r="FN111" s="10">
        <v>0</v>
      </c>
      <c r="FO111" s="10">
        <v>0</v>
      </c>
      <c r="FP111" s="10">
        <v>0</v>
      </c>
      <c r="FQ111" s="10">
        <v>0</v>
      </c>
      <c r="FR111" s="10">
        <v>0</v>
      </c>
      <c r="FS111" s="10">
        <v>0</v>
      </c>
      <c r="FT111" s="10">
        <v>0</v>
      </c>
      <c r="FU111" s="10">
        <v>0</v>
      </c>
      <c r="FV111" s="10">
        <v>0</v>
      </c>
      <c r="FW111" s="10">
        <v>0</v>
      </c>
      <c r="FX111" s="10">
        <v>0</v>
      </c>
      <c r="FY111" s="10">
        <v>0</v>
      </c>
      <c r="FZ111" s="10">
        <v>0</v>
      </c>
      <c r="GA111" s="10">
        <v>0</v>
      </c>
      <c r="GB111" s="10">
        <v>460</v>
      </c>
      <c r="GC111" s="10">
        <v>80</v>
      </c>
      <c r="GD111" s="10">
        <v>320</v>
      </c>
      <c r="GE111" s="10">
        <v>260</v>
      </c>
      <c r="GF111" s="10">
        <v>0</v>
      </c>
      <c r="GG111" s="10">
        <v>0</v>
      </c>
      <c r="GH111" s="10">
        <v>0</v>
      </c>
      <c r="GI111" s="14">
        <v>0</v>
      </c>
      <c r="GJ111" s="14">
        <v>0</v>
      </c>
      <c r="GK111" s="14">
        <v>0</v>
      </c>
      <c r="GL111" s="14">
        <v>0</v>
      </c>
      <c r="GM111" s="14">
        <v>0</v>
      </c>
      <c r="GN111" s="14">
        <v>0</v>
      </c>
      <c r="GO111" s="14">
        <v>0</v>
      </c>
      <c r="GP111" s="14">
        <v>0</v>
      </c>
      <c r="GQ111" s="14">
        <v>0</v>
      </c>
      <c r="GR111" s="14">
        <v>0</v>
      </c>
      <c r="GS111" s="14">
        <v>0</v>
      </c>
      <c r="GT111" s="14">
        <v>460</v>
      </c>
      <c r="GU111" s="14">
        <v>80</v>
      </c>
      <c r="GV111" s="14">
        <v>320</v>
      </c>
      <c r="GW111" s="14">
        <v>80</v>
      </c>
      <c r="GX111" s="14">
        <v>0</v>
      </c>
      <c r="GY111" s="14">
        <v>10</v>
      </c>
      <c r="GZ111" s="14">
        <v>0</v>
      </c>
      <c r="HA111" s="14">
        <v>20</v>
      </c>
      <c r="HB111" s="11">
        <v>1</v>
      </c>
      <c r="HC111" s="11">
        <v>0</v>
      </c>
      <c r="HD111" s="15">
        <v>0</v>
      </c>
      <c r="HE111" s="15">
        <v>0</v>
      </c>
      <c r="HF111" s="16">
        <v>40330.64980324074</v>
      </c>
    </row>
    <row r="112" spans="1:214" x14ac:dyDescent="0.2">
      <c r="A112" s="10" t="s">
        <v>1242</v>
      </c>
      <c r="B112" s="10">
        <v>184</v>
      </c>
      <c r="C112" s="10" t="s">
        <v>782</v>
      </c>
      <c r="D112" s="10" t="str">
        <f>VLOOKUP(Tabulka_Dotaz_z_MySQLDivadla_1[[#This Row],[Kraj]],Tabulka_Dotaz_z_SQL3[],3,TRUE)</f>
        <v>Hlavní město Praha</v>
      </c>
      <c r="E112" s="10" t="str">
        <f>VLOOKUP(Tabulka_Dotaz_z_MySQLDivadla_1[[#This Row],[StatID]],Tabulka_Dotaz_z_SqlDivadla[#All],7,FALSE)</f>
        <v>70</v>
      </c>
      <c r="F112" s="10" t="str">
        <f>VLOOKUP(Tabulka_Dotaz_z_MySQLDivadla_1[[#This Row],[kodZriz]],Tabulka_Dotaz_z_SQL[],8,TRUE)</f>
        <v>crkve</v>
      </c>
      <c r="G112" s="10">
        <v>0</v>
      </c>
      <c r="H112" s="10">
        <v>0</v>
      </c>
      <c r="I112" s="10" t="s">
        <v>163</v>
      </c>
      <c r="J112" s="10">
        <v>0</v>
      </c>
      <c r="K112" s="10" t="s">
        <v>163</v>
      </c>
      <c r="L112" s="10">
        <v>0</v>
      </c>
      <c r="M112" s="10" t="s">
        <v>163</v>
      </c>
      <c r="N112" s="10">
        <v>0</v>
      </c>
      <c r="O112" s="10" t="s">
        <v>163</v>
      </c>
      <c r="P112" s="10">
        <v>0</v>
      </c>
      <c r="Q112" s="10">
        <v>1</v>
      </c>
      <c r="R112" s="10">
        <v>0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</v>
      </c>
      <c r="AA112" s="10" t="str">
        <f>IF(Tabulka_Dotaz_z_MySQLDivadla_1[[#This Row],[f0115_1]]=1,"ANO","NE")</f>
        <v>ANO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7460</v>
      </c>
      <c r="AM112" s="10">
        <v>0</v>
      </c>
      <c r="AN112" s="10">
        <v>0</v>
      </c>
      <c r="AO112" s="10">
        <v>0</v>
      </c>
      <c r="AP112" s="10">
        <v>6800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>
        <v>0</v>
      </c>
      <c r="DJ112" s="10">
        <v>0</v>
      </c>
      <c r="DK112" s="10">
        <v>0</v>
      </c>
      <c r="DL112" s="10">
        <v>0</v>
      </c>
      <c r="DM112" s="10">
        <v>0</v>
      </c>
      <c r="DN112" s="10">
        <v>0</v>
      </c>
      <c r="DO112" s="10">
        <v>0</v>
      </c>
      <c r="DP112" s="10">
        <v>0</v>
      </c>
      <c r="DQ112" s="10">
        <v>0</v>
      </c>
      <c r="DR112" s="10">
        <v>0</v>
      </c>
      <c r="DS112" s="10">
        <v>0</v>
      </c>
      <c r="DT112" s="10">
        <v>0</v>
      </c>
      <c r="DU112" s="10">
        <v>0</v>
      </c>
      <c r="DV112" s="10">
        <v>0</v>
      </c>
      <c r="DW112" s="10">
        <v>0</v>
      </c>
      <c r="DX112" s="10">
        <v>7460</v>
      </c>
      <c r="DY112" s="10">
        <v>0</v>
      </c>
      <c r="DZ112" s="10">
        <v>0</v>
      </c>
      <c r="EA112" s="10">
        <v>0</v>
      </c>
      <c r="EB112" s="10">
        <v>6800</v>
      </c>
      <c r="EC112" s="10">
        <v>0</v>
      </c>
      <c r="ED112" s="10">
        <v>0</v>
      </c>
      <c r="EE112" s="10">
        <v>0</v>
      </c>
      <c r="EF112" s="10">
        <v>0</v>
      </c>
      <c r="EG112" s="10">
        <v>0</v>
      </c>
      <c r="EH112" s="10">
        <v>7460</v>
      </c>
      <c r="EI112" s="10">
        <v>0</v>
      </c>
      <c r="EJ112" s="10">
        <v>0</v>
      </c>
      <c r="EK112" s="10">
        <v>0</v>
      </c>
      <c r="EL112" s="10">
        <v>6800</v>
      </c>
      <c r="EM112" s="10">
        <v>0</v>
      </c>
      <c r="EN112" s="10">
        <v>0</v>
      </c>
      <c r="EO112" s="10">
        <v>0</v>
      </c>
      <c r="EP112" s="10">
        <v>0</v>
      </c>
      <c r="EQ112" s="10">
        <v>0</v>
      </c>
      <c r="ER112" s="10">
        <v>252</v>
      </c>
      <c r="ES112" s="10">
        <v>0</v>
      </c>
      <c r="ET112" s="10">
        <v>252</v>
      </c>
      <c r="EU112" s="10">
        <v>0</v>
      </c>
      <c r="EV112" s="10">
        <v>300</v>
      </c>
      <c r="EW112" s="10">
        <v>0</v>
      </c>
      <c r="EX112" s="10">
        <v>0</v>
      </c>
      <c r="EY112" s="10">
        <v>0</v>
      </c>
      <c r="EZ112" s="10">
        <v>0</v>
      </c>
      <c r="FA112" s="10">
        <v>0</v>
      </c>
      <c r="FB112" s="10">
        <v>450</v>
      </c>
      <c r="FC112" s="10">
        <v>0</v>
      </c>
      <c r="FD112" s="10">
        <v>1002</v>
      </c>
      <c r="FE112" s="10">
        <v>0</v>
      </c>
      <c r="FF112" s="10">
        <v>0</v>
      </c>
      <c r="FG112" s="10">
        <v>0</v>
      </c>
      <c r="FH112" s="10">
        <v>0</v>
      </c>
      <c r="FI112" s="10">
        <v>0</v>
      </c>
      <c r="FJ112" s="10">
        <v>0</v>
      </c>
      <c r="FK112" s="10">
        <v>0</v>
      </c>
      <c r="FL112" s="10">
        <v>1215</v>
      </c>
      <c r="FM112" s="10">
        <v>320</v>
      </c>
      <c r="FN112" s="10">
        <v>180</v>
      </c>
      <c r="FO112" s="10">
        <v>130</v>
      </c>
      <c r="FP112" s="10">
        <v>0</v>
      </c>
      <c r="FQ112" s="10">
        <v>50</v>
      </c>
      <c r="FR112" s="10">
        <v>0</v>
      </c>
      <c r="FS112" s="10">
        <v>140</v>
      </c>
      <c r="FT112" s="10">
        <v>0</v>
      </c>
      <c r="FU112" s="10">
        <v>0</v>
      </c>
      <c r="FV112" s="10">
        <v>0</v>
      </c>
      <c r="FW112" s="10">
        <v>38</v>
      </c>
      <c r="FX112" s="10">
        <v>1573</v>
      </c>
      <c r="FY112" s="10">
        <v>0</v>
      </c>
      <c r="FZ112" s="10">
        <v>0</v>
      </c>
      <c r="GA112" s="10">
        <v>0</v>
      </c>
      <c r="GB112" s="10">
        <v>180</v>
      </c>
      <c r="GC112" s="10">
        <v>120</v>
      </c>
      <c r="GD112" s="10">
        <v>0</v>
      </c>
      <c r="GE112" s="10">
        <v>0</v>
      </c>
      <c r="GF112" s="10">
        <v>180</v>
      </c>
      <c r="GG112" s="10">
        <v>120</v>
      </c>
      <c r="GH112" s="10">
        <v>0</v>
      </c>
      <c r="GI112" s="14">
        <v>0</v>
      </c>
      <c r="GJ112" s="14">
        <v>0</v>
      </c>
      <c r="GK112" s="14">
        <v>0</v>
      </c>
      <c r="GL112" s="14">
        <v>0</v>
      </c>
      <c r="GM112" s="14">
        <v>0</v>
      </c>
      <c r="GN112" s="14">
        <v>0</v>
      </c>
      <c r="GO112" s="14">
        <v>0</v>
      </c>
      <c r="GP112" s="14">
        <v>0</v>
      </c>
      <c r="GQ112" s="14">
        <v>0</v>
      </c>
      <c r="GR112" s="14">
        <v>0</v>
      </c>
      <c r="GS112" s="14">
        <v>0</v>
      </c>
      <c r="GT112" s="14">
        <v>0</v>
      </c>
      <c r="GU112" s="14">
        <v>0</v>
      </c>
      <c r="GV112" s="14">
        <v>0</v>
      </c>
      <c r="GW112" s="14">
        <v>0</v>
      </c>
      <c r="GX112" s="14">
        <v>1</v>
      </c>
      <c r="GY112" s="14">
        <v>0</v>
      </c>
      <c r="GZ112" s="14">
        <v>1</v>
      </c>
      <c r="HA112" s="14">
        <v>0</v>
      </c>
      <c r="HB112" s="11">
        <v>1</v>
      </c>
      <c r="HC112" s="11">
        <v>0</v>
      </c>
      <c r="HD112" s="15">
        <v>1</v>
      </c>
      <c r="HE112" s="15">
        <v>1</v>
      </c>
      <c r="HF112" s="16">
        <v>40319.436759259261</v>
      </c>
    </row>
    <row r="113" spans="1:214" x14ac:dyDescent="0.2">
      <c r="A113" s="10" t="s">
        <v>1138</v>
      </c>
      <c r="B113" s="10">
        <v>80</v>
      </c>
      <c r="C113" s="10" t="s">
        <v>782</v>
      </c>
      <c r="D113" s="10" t="str">
        <f>VLOOKUP(Tabulka_Dotaz_z_MySQLDivadla_1[[#This Row],[Kraj]],Tabulka_Dotaz_z_SQL3[],3,TRUE)</f>
        <v>Hlavní město Praha</v>
      </c>
      <c r="E113" s="10" t="str">
        <f>VLOOKUP(Tabulka_Dotaz_z_MySQLDivadla_1[[#This Row],[StatID]],Tabulka_Dotaz_z_SqlDivadla[#All],7,FALSE)</f>
        <v>70</v>
      </c>
      <c r="F113" s="10" t="str">
        <f>VLOOKUP(Tabulka_Dotaz_z_MySQLDivadla_1[[#This Row],[kodZriz]],Tabulka_Dotaz_z_SQL[],8,TRUE)</f>
        <v>crkve</v>
      </c>
      <c r="G113" s="10">
        <v>1</v>
      </c>
      <c r="H113" s="10">
        <v>0</v>
      </c>
      <c r="I113" s="10" t="s">
        <v>216</v>
      </c>
      <c r="J113" s="10">
        <v>50</v>
      </c>
      <c r="K113" s="10" t="s">
        <v>163</v>
      </c>
      <c r="L113" s="10">
        <v>0</v>
      </c>
      <c r="M113" s="10" t="s">
        <v>163</v>
      </c>
      <c r="N113" s="10">
        <v>0</v>
      </c>
      <c r="O113" s="10" t="s">
        <v>163</v>
      </c>
      <c r="P113" s="10">
        <v>0</v>
      </c>
      <c r="Q113" s="10">
        <v>1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1</v>
      </c>
      <c r="AA113" s="10" t="str">
        <f>IF(Tabulka_Dotaz_z_MySQLDivadla_1[[#This Row],[f0115_1]]=1,"ANO","NE")</f>
        <v>ANO</v>
      </c>
      <c r="AB113" s="10">
        <v>2600</v>
      </c>
      <c r="AC113" s="10">
        <v>0</v>
      </c>
      <c r="AD113" s="10">
        <v>1100</v>
      </c>
      <c r="AE113" s="10">
        <v>120</v>
      </c>
      <c r="AF113" s="10">
        <v>1811</v>
      </c>
      <c r="AG113" s="10">
        <v>799</v>
      </c>
      <c r="AH113" s="10">
        <v>60</v>
      </c>
      <c r="AI113" s="10">
        <v>1700</v>
      </c>
      <c r="AJ113" s="10">
        <v>0</v>
      </c>
      <c r="AK113" s="10">
        <v>892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50</v>
      </c>
      <c r="DB113" s="10">
        <v>0</v>
      </c>
      <c r="DC113" s="10">
        <v>40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>
        <v>0</v>
      </c>
      <c r="DJ113" s="10">
        <v>0</v>
      </c>
      <c r="DK113" s="10">
        <v>0</v>
      </c>
      <c r="DL113" s="10">
        <v>0</v>
      </c>
      <c r="DM113" s="10">
        <v>0</v>
      </c>
      <c r="DN113" s="10">
        <v>0</v>
      </c>
      <c r="DO113" s="10">
        <v>0</v>
      </c>
      <c r="DP113" s="10">
        <v>0</v>
      </c>
      <c r="DQ113" s="10">
        <v>0</v>
      </c>
      <c r="DR113" s="10">
        <v>0</v>
      </c>
      <c r="DS113" s="10">
        <v>0</v>
      </c>
      <c r="DT113" s="10">
        <v>0</v>
      </c>
      <c r="DU113" s="10">
        <v>250</v>
      </c>
      <c r="DV113" s="10">
        <v>0</v>
      </c>
      <c r="DW113" s="10">
        <v>171</v>
      </c>
      <c r="DX113" s="10">
        <v>2600</v>
      </c>
      <c r="DY113" s="10">
        <v>0</v>
      </c>
      <c r="DZ113" s="10">
        <v>1100</v>
      </c>
      <c r="EA113" s="10">
        <v>120</v>
      </c>
      <c r="EB113" s="10">
        <v>1811</v>
      </c>
      <c r="EC113" s="10">
        <v>799</v>
      </c>
      <c r="ED113" s="10">
        <v>60</v>
      </c>
      <c r="EE113" s="10">
        <v>2000</v>
      </c>
      <c r="EF113" s="10">
        <v>0</v>
      </c>
      <c r="EG113" s="10">
        <v>1103</v>
      </c>
      <c r="EH113" s="10">
        <v>0</v>
      </c>
      <c r="EI113" s="10">
        <v>0</v>
      </c>
      <c r="EJ113" s="10">
        <v>0</v>
      </c>
      <c r="EK113" s="10">
        <v>0</v>
      </c>
      <c r="EL113" s="10">
        <v>0</v>
      </c>
      <c r="EM113" s="10">
        <v>0</v>
      </c>
      <c r="EN113" s="10">
        <v>0</v>
      </c>
      <c r="EO113" s="10">
        <v>0</v>
      </c>
      <c r="EP113" s="10">
        <v>0</v>
      </c>
      <c r="EQ113" s="10">
        <v>0</v>
      </c>
      <c r="ER113" s="10">
        <v>162</v>
      </c>
      <c r="ES113" s="10">
        <v>116</v>
      </c>
      <c r="ET113" s="10">
        <v>22</v>
      </c>
      <c r="EU113" s="10">
        <v>0</v>
      </c>
      <c r="EV113" s="10">
        <v>108</v>
      </c>
      <c r="EW113" s="10">
        <v>0</v>
      </c>
      <c r="EX113" s="10">
        <v>0</v>
      </c>
      <c r="EY113" s="10">
        <v>0</v>
      </c>
      <c r="EZ113" s="10">
        <v>0</v>
      </c>
      <c r="FA113" s="10">
        <v>0</v>
      </c>
      <c r="FB113" s="10">
        <v>106</v>
      </c>
      <c r="FC113" s="10">
        <v>133</v>
      </c>
      <c r="FD113" s="10">
        <v>509</v>
      </c>
      <c r="FE113" s="10">
        <v>0</v>
      </c>
      <c r="FF113" s="10">
        <v>0</v>
      </c>
      <c r="FG113" s="10">
        <v>0</v>
      </c>
      <c r="FH113" s="10">
        <v>0</v>
      </c>
      <c r="FI113" s="10">
        <v>0</v>
      </c>
      <c r="FJ113" s="10">
        <v>0</v>
      </c>
      <c r="FK113" s="10">
        <v>0</v>
      </c>
      <c r="FL113" s="10">
        <v>341</v>
      </c>
      <c r="FM113" s="10">
        <v>138</v>
      </c>
      <c r="FN113" s="10">
        <v>0</v>
      </c>
      <c r="FO113" s="10">
        <v>0</v>
      </c>
      <c r="FP113" s="10">
        <v>0</v>
      </c>
      <c r="FQ113" s="10">
        <v>0</v>
      </c>
      <c r="FR113" s="10">
        <v>0</v>
      </c>
      <c r="FS113" s="10">
        <v>41</v>
      </c>
      <c r="FT113" s="10">
        <v>0</v>
      </c>
      <c r="FU113" s="10">
        <v>0</v>
      </c>
      <c r="FV113" s="10">
        <v>22</v>
      </c>
      <c r="FW113" s="10">
        <v>71</v>
      </c>
      <c r="FX113" s="10">
        <v>475</v>
      </c>
      <c r="FY113" s="10">
        <v>0</v>
      </c>
      <c r="FZ113" s="10">
        <v>0</v>
      </c>
      <c r="GA113" s="10">
        <v>0</v>
      </c>
      <c r="GB113" s="10">
        <v>140</v>
      </c>
      <c r="GC113" s="10">
        <v>70</v>
      </c>
      <c r="GD113" s="10">
        <v>140</v>
      </c>
      <c r="GE113" s="10">
        <v>70</v>
      </c>
      <c r="GF113" s="10">
        <v>0</v>
      </c>
      <c r="GG113" s="10">
        <v>0</v>
      </c>
      <c r="GH113" s="10">
        <v>0</v>
      </c>
      <c r="GI113" s="14">
        <v>0</v>
      </c>
      <c r="GJ113" s="14">
        <v>0</v>
      </c>
      <c r="GK113" s="14">
        <v>0</v>
      </c>
      <c r="GL113" s="14">
        <v>0</v>
      </c>
      <c r="GM113" s="14">
        <v>0</v>
      </c>
      <c r="GN113" s="14">
        <v>0</v>
      </c>
      <c r="GO113" s="14">
        <v>0</v>
      </c>
      <c r="GP113" s="14">
        <v>0</v>
      </c>
      <c r="GQ113" s="14">
        <v>0</v>
      </c>
      <c r="GR113" s="14">
        <v>140</v>
      </c>
      <c r="GS113" s="14">
        <v>70</v>
      </c>
      <c r="GT113" s="14">
        <v>0</v>
      </c>
      <c r="GU113" s="14">
        <v>0</v>
      </c>
      <c r="GV113" s="14">
        <v>140</v>
      </c>
      <c r="GW113" s="14">
        <v>70</v>
      </c>
      <c r="GX113" s="14">
        <v>0</v>
      </c>
      <c r="GY113" s="14">
        <v>1</v>
      </c>
      <c r="GZ113" s="14">
        <v>1</v>
      </c>
      <c r="HA113" s="14">
        <v>0</v>
      </c>
      <c r="HB113" s="11">
        <v>1</v>
      </c>
      <c r="HC113" s="11">
        <v>0</v>
      </c>
      <c r="HD113" s="15">
        <v>1</v>
      </c>
      <c r="HE113" s="15">
        <v>1</v>
      </c>
      <c r="HF113" s="16">
        <v>40246.635451388887</v>
      </c>
    </row>
    <row r="114" spans="1:214" x14ac:dyDescent="0.2">
      <c r="A114" s="10" t="s">
        <v>1216</v>
      </c>
      <c r="B114" s="10">
        <v>158</v>
      </c>
      <c r="C114" s="10" t="s">
        <v>782</v>
      </c>
      <c r="D114" s="10" t="str">
        <f>VLOOKUP(Tabulka_Dotaz_z_MySQLDivadla_1[[#This Row],[Kraj]],Tabulka_Dotaz_z_SQL3[],3,TRUE)</f>
        <v>Hlavní město Praha</v>
      </c>
      <c r="E114" s="10" t="str">
        <f>VLOOKUP(Tabulka_Dotaz_z_MySQLDivadla_1[[#This Row],[StatID]],Tabulka_Dotaz_z_SqlDivadla[#All],7,FALSE)</f>
        <v>50</v>
      </c>
      <c r="F114" s="10" t="str">
        <f>VLOOKUP(Tabulka_Dotaz_z_MySQLDivadla_1[[#This Row],[kodZriz]],Tabulka_Dotaz_z_SQL[],8,TRUE)</f>
        <v>podnk</v>
      </c>
      <c r="G114" s="10">
        <v>1</v>
      </c>
      <c r="H114" s="10">
        <v>0</v>
      </c>
      <c r="I114" s="10" t="s">
        <v>261</v>
      </c>
      <c r="J114" s="10">
        <v>205</v>
      </c>
      <c r="K114" s="10" t="s">
        <v>163</v>
      </c>
      <c r="L114" s="10">
        <v>0</v>
      </c>
      <c r="M114" s="10" t="s">
        <v>163</v>
      </c>
      <c r="N114" s="10">
        <v>0</v>
      </c>
      <c r="O114" s="10" t="s">
        <v>163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1</v>
      </c>
      <c r="AA114" s="10" t="str">
        <f>IF(Tabulka_Dotaz_z_MySQLDivadla_1[[#This Row],[f0115_1]]=1,"ANO","NE")</f>
        <v>ANO</v>
      </c>
      <c r="AB114" s="10">
        <v>67280</v>
      </c>
      <c r="AC114" s="10">
        <v>0</v>
      </c>
      <c r="AD114" s="10">
        <v>50020</v>
      </c>
      <c r="AE114" s="10">
        <v>0</v>
      </c>
      <c r="AF114" s="10">
        <v>63919</v>
      </c>
      <c r="AG114" s="10">
        <v>47519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>
        <v>0</v>
      </c>
      <c r="DJ114" s="10">
        <v>0</v>
      </c>
      <c r="DK114" s="10">
        <v>0</v>
      </c>
      <c r="DL114" s="10">
        <v>0</v>
      </c>
      <c r="DM114" s="10">
        <v>0</v>
      </c>
      <c r="DN114" s="10">
        <v>0</v>
      </c>
      <c r="DO114" s="10">
        <v>0</v>
      </c>
      <c r="DP114" s="10">
        <v>0</v>
      </c>
      <c r="DQ114" s="10">
        <v>0</v>
      </c>
      <c r="DR114" s="10">
        <v>0</v>
      </c>
      <c r="DS114" s="10">
        <v>0</v>
      </c>
      <c r="DT114" s="10">
        <v>0</v>
      </c>
      <c r="DU114" s="10">
        <v>0</v>
      </c>
      <c r="DV114" s="10">
        <v>0</v>
      </c>
      <c r="DW114" s="10">
        <v>0</v>
      </c>
      <c r="DX114" s="10">
        <v>67280</v>
      </c>
      <c r="DY114" s="10">
        <v>0</v>
      </c>
      <c r="DZ114" s="10">
        <v>50020</v>
      </c>
      <c r="EA114" s="10">
        <v>0</v>
      </c>
      <c r="EB114" s="10">
        <v>63919</v>
      </c>
      <c r="EC114" s="10">
        <v>47519</v>
      </c>
      <c r="ED114" s="10">
        <v>0</v>
      </c>
      <c r="EE114" s="10">
        <v>0</v>
      </c>
      <c r="EF114" s="10">
        <v>0</v>
      </c>
      <c r="EG114" s="10">
        <v>0</v>
      </c>
      <c r="EH114" s="10">
        <v>0</v>
      </c>
      <c r="EI114" s="10">
        <v>0</v>
      </c>
      <c r="EJ114" s="10">
        <v>0</v>
      </c>
      <c r="EK114" s="10">
        <v>0</v>
      </c>
      <c r="EL114" s="10">
        <v>0</v>
      </c>
      <c r="EM114" s="10">
        <v>0</v>
      </c>
      <c r="EN114" s="10">
        <v>0</v>
      </c>
      <c r="EO114" s="10">
        <v>0</v>
      </c>
      <c r="EP114" s="10">
        <v>0</v>
      </c>
      <c r="EQ114" s="10">
        <v>0</v>
      </c>
      <c r="ER114" s="10">
        <v>0</v>
      </c>
      <c r="ES114" s="10">
        <v>0</v>
      </c>
      <c r="ET114" s="10">
        <v>0</v>
      </c>
      <c r="EU114" s="10">
        <v>0</v>
      </c>
      <c r="EV114" s="10">
        <v>0</v>
      </c>
      <c r="EW114" s="10">
        <v>0</v>
      </c>
      <c r="EX114" s="10">
        <v>0</v>
      </c>
      <c r="EY114" s="10">
        <v>0</v>
      </c>
      <c r="EZ114" s="10">
        <v>0</v>
      </c>
      <c r="FA114" s="10">
        <v>0</v>
      </c>
      <c r="FB114" s="10">
        <v>0</v>
      </c>
      <c r="FC114" s="10">
        <v>0</v>
      </c>
      <c r="FD114" s="10">
        <v>0</v>
      </c>
      <c r="FE114" s="10">
        <v>0</v>
      </c>
      <c r="FF114" s="10">
        <v>0</v>
      </c>
      <c r="FG114" s="10">
        <v>0</v>
      </c>
      <c r="FH114" s="10">
        <v>0</v>
      </c>
      <c r="FI114" s="10">
        <v>0</v>
      </c>
      <c r="FJ114" s="10">
        <v>0</v>
      </c>
      <c r="FK114" s="10">
        <v>0</v>
      </c>
      <c r="FL114" s="10">
        <v>0</v>
      </c>
      <c r="FM114" s="10">
        <v>0</v>
      </c>
      <c r="FN114" s="10">
        <v>0</v>
      </c>
      <c r="FO114" s="10">
        <v>0</v>
      </c>
      <c r="FP114" s="10">
        <v>0</v>
      </c>
      <c r="FQ114" s="10">
        <v>0</v>
      </c>
      <c r="FR114" s="10">
        <v>0</v>
      </c>
      <c r="FS114" s="10">
        <v>0</v>
      </c>
      <c r="FT114" s="10">
        <v>0</v>
      </c>
      <c r="FU114" s="10">
        <v>0</v>
      </c>
      <c r="FV114" s="10">
        <v>0</v>
      </c>
      <c r="FW114" s="10">
        <v>0</v>
      </c>
      <c r="FX114" s="10">
        <v>0</v>
      </c>
      <c r="FY114" s="10">
        <v>0</v>
      </c>
      <c r="FZ114" s="10">
        <v>0</v>
      </c>
      <c r="GA114" s="10">
        <v>0</v>
      </c>
      <c r="GB114" s="10">
        <v>450</v>
      </c>
      <c r="GC114" s="10">
        <v>250</v>
      </c>
      <c r="GD114" s="10">
        <v>450</v>
      </c>
      <c r="GE114" s="10">
        <v>250</v>
      </c>
      <c r="GF114" s="10">
        <v>0</v>
      </c>
      <c r="GG114" s="10">
        <v>0</v>
      </c>
      <c r="GH114" s="10">
        <v>0</v>
      </c>
      <c r="GI114" s="14">
        <v>0</v>
      </c>
      <c r="GJ114" s="14">
        <v>0</v>
      </c>
      <c r="GK114" s="14">
        <v>0</v>
      </c>
      <c r="GL114" s="14">
        <v>0</v>
      </c>
      <c r="GM114" s="14">
        <v>0</v>
      </c>
      <c r="GN114" s="14">
        <v>0</v>
      </c>
      <c r="GO114" s="14">
        <v>0</v>
      </c>
      <c r="GP114" s="14">
        <v>0</v>
      </c>
      <c r="GQ114" s="14">
        <v>0</v>
      </c>
      <c r="GR114" s="14">
        <v>0</v>
      </c>
      <c r="GS114" s="14">
        <v>0</v>
      </c>
      <c r="GT114" s="14">
        <v>0</v>
      </c>
      <c r="GU114" s="14">
        <v>0</v>
      </c>
      <c r="GV114" s="14">
        <v>0</v>
      </c>
      <c r="GW114" s="14">
        <v>0</v>
      </c>
      <c r="GX114" s="14">
        <v>1</v>
      </c>
      <c r="GY114" s="14">
        <v>0</v>
      </c>
      <c r="GZ114" s="14">
        <v>0</v>
      </c>
      <c r="HA114" s="14">
        <v>40</v>
      </c>
      <c r="HB114" s="11">
        <v>1</v>
      </c>
      <c r="HC114" s="11">
        <v>0</v>
      </c>
      <c r="HD114" s="15">
        <v>1</v>
      </c>
      <c r="HE114" s="15">
        <v>1</v>
      </c>
      <c r="HF114" s="16">
        <v>40302.420520833337</v>
      </c>
    </row>
    <row r="115" spans="1:214" x14ac:dyDescent="0.2">
      <c r="A115" s="10" t="s">
        <v>1174</v>
      </c>
      <c r="B115" s="10">
        <v>116</v>
      </c>
      <c r="C115" s="10" t="s">
        <v>782</v>
      </c>
      <c r="D115" s="10" t="str">
        <f>VLOOKUP(Tabulka_Dotaz_z_MySQLDivadla_1[[#This Row],[Kraj]],Tabulka_Dotaz_z_SQL3[],3,TRUE)</f>
        <v>Hlavní město Praha</v>
      </c>
      <c r="E115" s="10" t="str">
        <f>VLOOKUP(Tabulka_Dotaz_z_MySQLDivadla_1[[#This Row],[StatID]],Tabulka_Dotaz_z_SqlDivadla[#All],7,FALSE)</f>
        <v>70</v>
      </c>
      <c r="F115" s="10" t="str">
        <f>VLOOKUP(Tabulka_Dotaz_z_MySQLDivadla_1[[#This Row],[kodZriz]],Tabulka_Dotaz_z_SQL[],8,TRUE)</f>
        <v>crkve</v>
      </c>
      <c r="G115" s="10">
        <v>1</v>
      </c>
      <c r="H115" s="10">
        <v>0</v>
      </c>
      <c r="I115" s="10" t="s">
        <v>236</v>
      </c>
      <c r="J115" s="10">
        <v>100</v>
      </c>
      <c r="K115" s="10" t="s">
        <v>163</v>
      </c>
      <c r="L115" s="10">
        <v>0</v>
      </c>
      <c r="M115" s="10" t="s">
        <v>163</v>
      </c>
      <c r="N115" s="10">
        <v>0</v>
      </c>
      <c r="O115" s="10" t="s">
        <v>163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1</v>
      </c>
      <c r="AA115" s="10" t="str">
        <f>IF(Tabulka_Dotaz_z_MySQLDivadla_1[[#This Row],[f0115_1]]=1,"ANO","NE")</f>
        <v>ANO</v>
      </c>
      <c r="AB115" s="10">
        <v>11000</v>
      </c>
      <c r="AC115" s="10">
        <v>0</v>
      </c>
      <c r="AD115" s="10">
        <v>7400</v>
      </c>
      <c r="AE115" s="10">
        <v>0</v>
      </c>
      <c r="AF115" s="10">
        <v>7050</v>
      </c>
      <c r="AG115" s="10">
        <v>4470</v>
      </c>
      <c r="AH115" s="10">
        <v>0</v>
      </c>
      <c r="AI115" s="10">
        <v>3300</v>
      </c>
      <c r="AJ115" s="10">
        <v>0</v>
      </c>
      <c r="AK115" s="10">
        <v>1900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>
        <v>0</v>
      </c>
      <c r="DJ115" s="10">
        <v>0</v>
      </c>
      <c r="DK115" s="10">
        <v>0</v>
      </c>
      <c r="DL115" s="10">
        <v>0</v>
      </c>
      <c r="DM115" s="10">
        <v>0</v>
      </c>
      <c r="DN115" s="10">
        <v>0</v>
      </c>
      <c r="DO115" s="10">
        <v>0</v>
      </c>
      <c r="DP115" s="10">
        <v>0</v>
      </c>
      <c r="DQ115" s="10">
        <v>0</v>
      </c>
      <c r="DR115" s="10">
        <v>0</v>
      </c>
      <c r="DS115" s="10">
        <v>0</v>
      </c>
      <c r="DT115" s="10">
        <v>0</v>
      </c>
      <c r="DU115" s="10">
        <v>0</v>
      </c>
      <c r="DV115" s="10">
        <v>0</v>
      </c>
      <c r="DW115" s="10">
        <v>0</v>
      </c>
      <c r="DX115" s="10">
        <v>11000</v>
      </c>
      <c r="DY115" s="10">
        <v>0</v>
      </c>
      <c r="DZ115" s="10">
        <v>7400</v>
      </c>
      <c r="EA115" s="10">
        <v>0</v>
      </c>
      <c r="EB115" s="10">
        <v>7050</v>
      </c>
      <c r="EC115" s="10">
        <v>4470</v>
      </c>
      <c r="ED115" s="10">
        <v>0</v>
      </c>
      <c r="EE115" s="10">
        <v>3300</v>
      </c>
      <c r="EF115" s="10">
        <v>0</v>
      </c>
      <c r="EG115" s="10">
        <v>1900</v>
      </c>
      <c r="EH115" s="10">
        <v>0</v>
      </c>
      <c r="EI115" s="10">
        <v>0</v>
      </c>
      <c r="EJ115" s="10">
        <v>0</v>
      </c>
      <c r="EK115" s="10">
        <v>0</v>
      </c>
      <c r="EL115" s="10">
        <v>0</v>
      </c>
      <c r="EM115" s="10">
        <v>0</v>
      </c>
      <c r="EN115" s="10">
        <v>0</v>
      </c>
      <c r="EO115" s="10">
        <v>0</v>
      </c>
      <c r="EP115" s="10">
        <v>0</v>
      </c>
      <c r="EQ115" s="10">
        <v>0</v>
      </c>
      <c r="ER115" s="10">
        <v>715</v>
      </c>
      <c r="ES115" s="10">
        <v>441</v>
      </c>
      <c r="ET115" s="10">
        <v>274</v>
      </c>
      <c r="EU115" s="10">
        <v>0</v>
      </c>
      <c r="EV115" s="10">
        <v>0</v>
      </c>
      <c r="EW115" s="10">
        <v>310</v>
      </c>
      <c r="EX115" s="10">
        <v>0</v>
      </c>
      <c r="EY115" s="10">
        <v>0</v>
      </c>
      <c r="EZ115" s="10">
        <v>0</v>
      </c>
      <c r="FA115" s="10">
        <v>0</v>
      </c>
      <c r="FB115" s="10">
        <v>25</v>
      </c>
      <c r="FC115" s="10">
        <v>257</v>
      </c>
      <c r="FD115" s="10">
        <v>1307</v>
      </c>
      <c r="FE115" s="10">
        <v>0</v>
      </c>
      <c r="FF115" s="10">
        <v>0</v>
      </c>
      <c r="FG115" s="10">
        <v>0</v>
      </c>
      <c r="FH115" s="10">
        <v>0</v>
      </c>
      <c r="FI115" s="10">
        <v>0</v>
      </c>
      <c r="FJ115" s="10">
        <v>0</v>
      </c>
      <c r="FK115" s="10">
        <v>0</v>
      </c>
      <c r="FL115" s="10">
        <v>750</v>
      </c>
      <c r="FM115" s="10">
        <v>0</v>
      </c>
      <c r="FN115" s="10">
        <v>465</v>
      </c>
      <c r="FO115" s="10">
        <v>354</v>
      </c>
      <c r="FP115" s="10">
        <v>0</v>
      </c>
      <c r="FQ115" s="10">
        <v>110</v>
      </c>
      <c r="FR115" s="10">
        <v>1</v>
      </c>
      <c r="FS115" s="10">
        <v>671</v>
      </c>
      <c r="FT115" s="10">
        <v>0</v>
      </c>
      <c r="FU115" s="10">
        <v>0</v>
      </c>
      <c r="FV115" s="10">
        <v>0</v>
      </c>
      <c r="FW115" s="10">
        <v>13</v>
      </c>
      <c r="FX115" s="10">
        <v>1899</v>
      </c>
      <c r="FY115" s="10">
        <v>0</v>
      </c>
      <c r="FZ115" s="10">
        <v>0</v>
      </c>
      <c r="GA115" s="10">
        <v>0</v>
      </c>
      <c r="GB115" s="10">
        <v>150</v>
      </c>
      <c r="GC115" s="10">
        <v>1</v>
      </c>
      <c r="GD115" s="10">
        <v>150</v>
      </c>
      <c r="GE115" s="10">
        <v>1</v>
      </c>
      <c r="GF115" s="10">
        <v>0</v>
      </c>
      <c r="GG115" s="10">
        <v>0</v>
      </c>
      <c r="GH115" s="10">
        <v>0</v>
      </c>
      <c r="GI115" s="14">
        <v>0</v>
      </c>
      <c r="GJ115" s="14">
        <v>0</v>
      </c>
      <c r="GK115" s="14">
        <v>0</v>
      </c>
      <c r="GL115" s="14">
        <v>0</v>
      </c>
      <c r="GM115" s="14">
        <v>0</v>
      </c>
      <c r="GN115" s="14">
        <v>0</v>
      </c>
      <c r="GO115" s="14">
        <v>0</v>
      </c>
      <c r="GP115" s="14">
        <v>0</v>
      </c>
      <c r="GQ115" s="14">
        <v>0</v>
      </c>
      <c r="GR115" s="14">
        <v>0</v>
      </c>
      <c r="GS115" s="14">
        <v>0</v>
      </c>
      <c r="GT115" s="14">
        <v>0</v>
      </c>
      <c r="GU115" s="14">
        <v>0</v>
      </c>
      <c r="GV115" s="14">
        <v>0</v>
      </c>
      <c r="GW115" s="14">
        <v>0</v>
      </c>
      <c r="GX115" s="14">
        <v>1</v>
      </c>
      <c r="GY115" s="14">
        <v>0</v>
      </c>
      <c r="GZ115" s="14">
        <v>1</v>
      </c>
      <c r="HA115" s="14">
        <v>0</v>
      </c>
      <c r="HB115" s="11">
        <v>1</v>
      </c>
      <c r="HC115" s="11">
        <v>0</v>
      </c>
      <c r="HD115" s="15">
        <v>1</v>
      </c>
      <c r="HE115" s="15">
        <v>1</v>
      </c>
      <c r="HF115" s="16">
        <v>40266.449328703704</v>
      </c>
    </row>
    <row r="116" spans="1:214" x14ac:dyDescent="0.2">
      <c r="A116" s="10" t="s">
        <v>1142</v>
      </c>
      <c r="B116" s="10">
        <v>84</v>
      </c>
      <c r="C116" s="10" t="s">
        <v>782</v>
      </c>
      <c r="D116" s="10" t="str">
        <f>VLOOKUP(Tabulka_Dotaz_z_MySQLDivadla_1[[#This Row],[Kraj]],Tabulka_Dotaz_z_SQL3[],3,TRUE)</f>
        <v>Hlavní město Praha</v>
      </c>
      <c r="E116" s="10" t="str">
        <f>VLOOKUP(Tabulka_Dotaz_z_MySQLDivadla_1[[#This Row],[StatID]],Tabulka_Dotaz_z_SqlDivadla[#All],7,FALSE)</f>
        <v>70</v>
      </c>
      <c r="F116" s="10" t="str">
        <f>VLOOKUP(Tabulka_Dotaz_z_MySQLDivadla_1[[#This Row],[kodZriz]],Tabulka_Dotaz_z_SQL[],8,TRUE)</f>
        <v>crkve</v>
      </c>
      <c r="G116" s="10">
        <v>2</v>
      </c>
      <c r="H116" s="10">
        <v>0</v>
      </c>
      <c r="I116" s="10" t="s">
        <v>221</v>
      </c>
      <c r="J116" s="10">
        <v>150</v>
      </c>
      <c r="K116" s="10" t="s">
        <v>222</v>
      </c>
      <c r="L116" s="10">
        <v>60</v>
      </c>
      <c r="M116" s="10" t="s">
        <v>163</v>
      </c>
      <c r="N116" s="10">
        <v>0</v>
      </c>
      <c r="O116" s="10" t="s">
        <v>163</v>
      </c>
      <c r="P116" s="10">
        <v>0</v>
      </c>
      <c r="Q116" s="10">
        <v>1</v>
      </c>
      <c r="R116" s="10">
        <v>1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1</v>
      </c>
      <c r="AA116" s="10" t="str">
        <f>IF(Tabulka_Dotaz_z_MySQLDivadla_1[[#This Row],[f0115_1]]=1,"ANO","NE")</f>
        <v>ANO</v>
      </c>
      <c r="AB116" s="10">
        <v>16526</v>
      </c>
      <c r="AC116" s="10">
        <v>800</v>
      </c>
      <c r="AD116" s="10">
        <v>11926</v>
      </c>
      <c r="AE116" s="10">
        <v>0</v>
      </c>
      <c r="AF116" s="10">
        <v>13170</v>
      </c>
      <c r="AG116" s="10">
        <v>8570</v>
      </c>
      <c r="AH116" s="10">
        <v>0</v>
      </c>
      <c r="AI116" s="10">
        <v>8006</v>
      </c>
      <c r="AJ116" s="10">
        <v>800</v>
      </c>
      <c r="AK116" s="10">
        <v>6005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540</v>
      </c>
      <c r="CH116" s="10">
        <v>0</v>
      </c>
      <c r="CI116" s="10">
        <v>400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600</v>
      </c>
      <c r="DB116" s="10">
        <v>0</v>
      </c>
      <c r="DC116" s="10">
        <v>480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>
        <v>0</v>
      </c>
      <c r="DJ116" s="10">
        <v>0</v>
      </c>
      <c r="DK116" s="10">
        <v>0</v>
      </c>
      <c r="DL116" s="10">
        <v>0</v>
      </c>
      <c r="DM116" s="10">
        <v>0</v>
      </c>
      <c r="DN116" s="10">
        <v>2500</v>
      </c>
      <c r="DO116" s="10">
        <v>200</v>
      </c>
      <c r="DP116" s="10">
        <v>2500</v>
      </c>
      <c r="DQ116" s="10">
        <v>0</v>
      </c>
      <c r="DR116" s="10">
        <v>2250</v>
      </c>
      <c r="DS116" s="10">
        <v>2250</v>
      </c>
      <c r="DT116" s="10">
        <v>0</v>
      </c>
      <c r="DU116" s="10">
        <v>1800</v>
      </c>
      <c r="DV116" s="10">
        <v>240</v>
      </c>
      <c r="DW116" s="10">
        <v>1400</v>
      </c>
      <c r="DX116" s="10">
        <v>19026</v>
      </c>
      <c r="DY116" s="10">
        <v>1000</v>
      </c>
      <c r="DZ116" s="10">
        <v>14426</v>
      </c>
      <c r="EA116" s="10">
        <v>0</v>
      </c>
      <c r="EB116" s="10">
        <v>15420</v>
      </c>
      <c r="EC116" s="10">
        <v>10820</v>
      </c>
      <c r="ED116" s="10">
        <v>0</v>
      </c>
      <c r="EE116" s="10">
        <v>10946</v>
      </c>
      <c r="EF116" s="10">
        <v>1040</v>
      </c>
      <c r="EG116" s="10">
        <v>8285</v>
      </c>
      <c r="EH116" s="10">
        <v>7930</v>
      </c>
      <c r="EI116" s="10">
        <v>0</v>
      </c>
      <c r="EJ116" s="10">
        <v>7930</v>
      </c>
      <c r="EK116" s="10">
        <v>0</v>
      </c>
      <c r="EL116" s="10">
        <v>6100</v>
      </c>
      <c r="EM116" s="10">
        <v>6100</v>
      </c>
      <c r="EN116" s="10">
        <v>0</v>
      </c>
      <c r="EO116" s="10">
        <v>3600</v>
      </c>
      <c r="EP116" s="10">
        <v>0</v>
      </c>
      <c r="EQ116" s="10">
        <v>3600</v>
      </c>
      <c r="ER116" s="10">
        <v>1250</v>
      </c>
      <c r="ES116" s="10">
        <v>725</v>
      </c>
      <c r="ET116" s="10">
        <v>325</v>
      </c>
      <c r="EU116" s="10">
        <v>0</v>
      </c>
      <c r="EV116" s="10">
        <v>200</v>
      </c>
      <c r="EW116" s="10">
        <v>1200</v>
      </c>
      <c r="EX116" s="10">
        <v>250</v>
      </c>
      <c r="EY116" s="10">
        <v>0</v>
      </c>
      <c r="EZ116" s="10">
        <v>0</v>
      </c>
      <c r="FA116" s="10">
        <v>0</v>
      </c>
      <c r="FB116" s="10">
        <v>0</v>
      </c>
      <c r="FC116" s="10">
        <v>0</v>
      </c>
      <c r="FD116" s="10">
        <v>2900</v>
      </c>
      <c r="FE116" s="10">
        <v>0</v>
      </c>
      <c r="FF116" s="10">
        <v>0</v>
      </c>
      <c r="FG116" s="10">
        <v>0</v>
      </c>
      <c r="FH116" s="10">
        <v>0</v>
      </c>
      <c r="FI116" s="10">
        <v>0</v>
      </c>
      <c r="FJ116" s="10">
        <v>0</v>
      </c>
      <c r="FK116" s="10">
        <v>0</v>
      </c>
      <c r="FL116" s="10">
        <v>1400</v>
      </c>
      <c r="FM116" s="10">
        <v>800</v>
      </c>
      <c r="FN116" s="10">
        <v>1100</v>
      </c>
      <c r="FO116" s="10">
        <v>0</v>
      </c>
      <c r="FP116" s="10">
        <v>1100</v>
      </c>
      <c r="FQ116" s="10">
        <v>0</v>
      </c>
      <c r="FR116" s="10">
        <v>0</v>
      </c>
      <c r="FS116" s="10">
        <v>150</v>
      </c>
      <c r="FT116" s="10">
        <v>0</v>
      </c>
      <c r="FU116" s="10">
        <v>0</v>
      </c>
      <c r="FV116" s="10">
        <v>0</v>
      </c>
      <c r="FW116" s="10">
        <v>300</v>
      </c>
      <c r="FX116" s="10">
        <v>2950</v>
      </c>
      <c r="FY116" s="10">
        <v>0</v>
      </c>
      <c r="FZ116" s="10">
        <v>0</v>
      </c>
      <c r="GA116" s="10">
        <v>0</v>
      </c>
      <c r="GB116" s="10">
        <v>220</v>
      </c>
      <c r="GC116" s="10">
        <v>50</v>
      </c>
      <c r="GD116" s="10">
        <v>220</v>
      </c>
      <c r="GE116" s="10">
        <v>50</v>
      </c>
      <c r="GF116" s="10">
        <v>0</v>
      </c>
      <c r="GG116" s="10">
        <v>0</v>
      </c>
      <c r="GH116" s="10">
        <v>0</v>
      </c>
      <c r="GI116" s="14">
        <v>0</v>
      </c>
      <c r="GJ116" s="14">
        <v>0</v>
      </c>
      <c r="GK116" s="14">
        <v>0</v>
      </c>
      <c r="GL116" s="14">
        <v>0</v>
      </c>
      <c r="GM116" s="14">
        <v>0</v>
      </c>
      <c r="GN116" s="14">
        <v>220</v>
      </c>
      <c r="GO116" s="14">
        <v>50</v>
      </c>
      <c r="GP116" s="14">
        <v>0</v>
      </c>
      <c r="GQ116" s="14">
        <v>0</v>
      </c>
      <c r="GR116" s="14">
        <v>10</v>
      </c>
      <c r="GS116" s="14">
        <v>1</v>
      </c>
      <c r="GT116" s="14">
        <v>0</v>
      </c>
      <c r="GU116" s="14">
        <v>0</v>
      </c>
      <c r="GV116" s="14">
        <v>220</v>
      </c>
      <c r="GW116" s="14">
        <v>1</v>
      </c>
      <c r="GX116" s="14">
        <v>1</v>
      </c>
      <c r="GY116" s="14">
        <v>0</v>
      </c>
      <c r="GZ116" s="14">
        <v>0</v>
      </c>
      <c r="HA116" s="14">
        <v>50</v>
      </c>
      <c r="HB116" s="11">
        <v>1</v>
      </c>
      <c r="HC116" s="11">
        <v>0</v>
      </c>
      <c r="HD116" s="15">
        <v>1</v>
      </c>
      <c r="HE116" s="15">
        <v>1</v>
      </c>
      <c r="HF116" s="16">
        <v>40247.51357638889</v>
      </c>
    </row>
    <row r="117" spans="1:214" x14ac:dyDescent="0.2">
      <c r="A117" s="10" t="s">
        <v>1213</v>
      </c>
      <c r="B117" s="10">
        <v>155</v>
      </c>
      <c r="C117" s="10" t="s">
        <v>782</v>
      </c>
      <c r="D117" s="10" t="str">
        <f>VLOOKUP(Tabulka_Dotaz_z_MySQLDivadla_1[[#This Row],[Kraj]],Tabulka_Dotaz_z_SQL3[],3,TRUE)</f>
        <v>Hlavní město Praha</v>
      </c>
      <c r="E117" s="10" t="str">
        <f>VLOOKUP(Tabulka_Dotaz_z_MySQLDivadla_1[[#This Row],[StatID]],Tabulka_Dotaz_z_SqlDivadla[#All],7,FALSE)</f>
        <v>70</v>
      </c>
      <c r="F117" s="10" t="str">
        <f>VLOOKUP(Tabulka_Dotaz_z_MySQLDivadla_1[[#This Row],[kodZriz]],Tabulka_Dotaz_z_SQL[],8,TRUE)</f>
        <v>crkve</v>
      </c>
      <c r="G117" s="10">
        <v>0</v>
      </c>
      <c r="H117" s="10">
        <v>0</v>
      </c>
      <c r="I117" s="10" t="s">
        <v>163</v>
      </c>
      <c r="J117" s="10">
        <v>0</v>
      </c>
      <c r="K117" s="10" t="s">
        <v>163</v>
      </c>
      <c r="L117" s="10">
        <v>0</v>
      </c>
      <c r="M117" s="10" t="s">
        <v>163</v>
      </c>
      <c r="N117" s="10">
        <v>0</v>
      </c>
      <c r="O117" s="10" t="s">
        <v>163</v>
      </c>
      <c r="P117" s="10">
        <v>0</v>
      </c>
      <c r="Q117" s="10">
        <v>1</v>
      </c>
      <c r="R117" s="10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1</v>
      </c>
      <c r="AA117" s="10" t="str">
        <f>IF(Tabulka_Dotaz_z_MySQLDivadla_1[[#This Row],[f0115_1]]=1,"ANO","NE")</f>
        <v>ANO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>
        <v>0</v>
      </c>
      <c r="DJ117" s="10">
        <v>0</v>
      </c>
      <c r="DK117" s="10">
        <v>0</v>
      </c>
      <c r="DL117" s="10">
        <v>0</v>
      </c>
      <c r="DM117" s="10">
        <v>0</v>
      </c>
      <c r="DN117" s="10">
        <v>0</v>
      </c>
      <c r="DO117" s="10">
        <v>0</v>
      </c>
      <c r="DP117" s="10">
        <v>0</v>
      </c>
      <c r="DQ117" s="10">
        <v>0</v>
      </c>
      <c r="DR117" s="10">
        <v>0</v>
      </c>
      <c r="DS117" s="10">
        <v>0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0">
        <v>0</v>
      </c>
      <c r="EC117" s="10">
        <v>0</v>
      </c>
      <c r="ED117" s="10">
        <v>0</v>
      </c>
      <c r="EE117" s="10">
        <v>0</v>
      </c>
      <c r="EF117" s="10">
        <v>0</v>
      </c>
      <c r="EG117" s="10">
        <v>0</v>
      </c>
      <c r="EH117" s="10">
        <v>0</v>
      </c>
      <c r="EI117" s="10">
        <v>0</v>
      </c>
      <c r="EJ117" s="10">
        <v>0</v>
      </c>
      <c r="EK117" s="10">
        <v>0</v>
      </c>
      <c r="EL117" s="10">
        <v>0</v>
      </c>
      <c r="EM117" s="10">
        <v>0</v>
      </c>
      <c r="EN117" s="10">
        <v>0</v>
      </c>
      <c r="EO117" s="10">
        <v>0</v>
      </c>
      <c r="EP117" s="10">
        <v>0</v>
      </c>
      <c r="EQ117" s="10">
        <v>0</v>
      </c>
      <c r="ER117" s="10">
        <v>124</v>
      </c>
      <c r="ES117" s="10">
        <v>0</v>
      </c>
      <c r="ET117" s="10">
        <v>124</v>
      </c>
      <c r="EU117" s="10">
        <v>0</v>
      </c>
      <c r="EV117" s="10">
        <v>0</v>
      </c>
      <c r="EW117" s="10">
        <v>0</v>
      </c>
      <c r="EX117" s="10">
        <v>0</v>
      </c>
      <c r="EY117" s="10">
        <v>13</v>
      </c>
      <c r="EZ117" s="10">
        <v>0</v>
      </c>
      <c r="FA117" s="10">
        <v>0</v>
      </c>
      <c r="FB117" s="10">
        <v>0</v>
      </c>
      <c r="FC117" s="10">
        <v>0</v>
      </c>
      <c r="FD117" s="10">
        <v>137</v>
      </c>
      <c r="FE117" s="10">
        <v>0</v>
      </c>
      <c r="FF117" s="10">
        <v>0</v>
      </c>
      <c r="FG117" s="10">
        <v>0</v>
      </c>
      <c r="FH117" s="10">
        <v>0</v>
      </c>
      <c r="FI117" s="10">
        <v>0</v>
      </c>
      <c r="FJ117" s="10">
        <v>0</v>
      </c>
      <c r="FK117" s="10">
        <v>0</v>
      </c>
      <c r="FL117" s="10">
        <v>27</v>
      </c>
      <c r="FM117" s="10">
        <v>27</v>
      </c>
      <c r="FN117" s="10">
        <v>0</v>
      </c>
      <c r="FO117" s="10">
        <v>0</v>
      </c>
      <c r="FP117" s="10">
        <v>0</v>
      </c>
      <c r="FQ117" s="10">
        <v>0</v>
      </c>
      <c r="FR117" s="10">
        <v>0</v>
      </c>
      <c r="FS117" s="10">
        <v>0</v>
      </c>
      <c r="FT117" s="10">
        <v>0</v>
      </c>
      <c r="FU117" s="10">
        <v>0</v>
      </c>
      <c r="FV117" s="10">
        <v>0</v>
      </c>
      <c r="FW117" s="10">
        <v>110</v>
      </c>
      <c r="FX117" s="10">
        <v>137</v>
      </c>
      <c r="FY117" s="10">
        <v>0</v>
      </c>
      <c r="FZ117" s="10">
        <v>0</v>
      </c>
      <c r="GA117" s="10">
        <v>0</v>
      </c>
      <c r="GB117" s="10">
        <v>120</v>
      </c>
      <c r="GC117" s="10">
        <v>50</v>
      </c>
      <c r="GD117" s="10">
        <v>120</v>
      </c>
      <c r="GE117" s="10">
        <v>50</v>
      </c>
      <c r="GF117" s="10">
        <v>0</v>
      </c>
      <c r="GG117" s="10">
        <v>0</v>
      </c>
      <c r="GH117" s="10">
        <v>0</v>
      </c>
      <c r="GI117" s="14">
        <v>0</v>
      </c>
      <c r="GJ117" s="14">
        <v>0</v>
      </c>
      <c r="GK117" s="14">
        <v>0</v>
      </c>
      <c r="GL117" s="14">
        <v>0</v>
      </c>
      <c r="GM117" s="14">
        <v>0</v>
      </c>
      <c r="GN117" s="14">
        <v>0</v>
      </c>
      <c r="GO117" s="14">
        <v>0</v>
      </c>
      <c r="GP117" s="14">
        <v>0</v>
      </c>
      <c r="GQ117" s="14">
        <v>0</v>
      </c>
      <c r="GR117" s="14">
        <v>0</v>
      </c>
      <c r="GS117" s="14">
        <v>0</v>
      </c>
      <c r="GT117" s="14">
        <v>0</v>
      </c>
      <c r="GU117" s="14">
        <v>0</v>
      </c>
      <c r="GV117" s="14">
        <v>0</v>
      </c>
      <c r="GW117" s="14">
        <v>0</v>
      </c>
      <c r="GX117" s="14">
        <v>1</v>
      </c>
      <c r="GY117" s="14">
        <v>0</v>
      </c>
      <c r="GZ117" s="14">
        <v>1</v>
      </c>
      <c r="HA117" s="14">
        <v>0</v>
      </c>
      <c r="HB117" s="11">
        <v>1</v>
      </c>
      <c r="HC117" s="11">
        <v>0</v>
      </c>
      <c r="HD117" s="15">
        <v>0</v>
      </c>
      <c r="HE117" s="15">
        <v>1</v>
      </c>
      <c r="HF117" s="16">
        <v>40315.422337962962</v>
      </c>
    </row>
    <row r="118" spans="1:214" x14ac:dyDescent="0.2">
      <c r="A118" s="10" t="s">
        <v>1182</v>
      </c>
      <c r="B118" s="10">
        <v>124</v>
      </c>
      <c r="C118" s="10" t="s">
        <v>782</v>
      </c>
      <c r="D118" s="10" t="str">
        <f>VLOOKUP(Tabulka_Dotaz_z_MySQLDivadla_1[[#This Row],[Kraj]],Tabulka_Dotaz_z_SQL3[],3,TRUE)</f>
        <v>Hlavní město Praha</v>
      </c>
      <c r="E118" s="10" t="str">
        <f>VLOOKUP(Tabulka_Dotaz_z_MySQLDivadla_1[[#This Row],[StatID]],Tabulka_Dotaz_z_SqlDivadla[#All],7,FALSE)</f>
        <v>70</v>
      </c>
      <c r="F118" s="10" t="str">
        <f>VLOOKUP(Tabulka_Dotaz_z_MySQLDivadla_1[[#This Row],[kodZriz]],Tabulka_Dotaz_z_SQL[],8,TRUE)</f>
        <v>crkve</v>
      </c>
      <c r="G118" s="10">
        <v>0</v>
      </c>
      <c r="H118" s="10">
        <v>0</v>
      </c>
      <c r="I118" s="10" t="s">
        <v>163</v>
      </c>
      <c r="J118" s="10">
        <v>0</v>
      </c>
      <c r="K118" s="10" t="s">
        <v>163</v>
      </c>
      <c r="L118" s="10">
        <v>0</v>
      </c>
      <c r="M118" s="10" t="s">
        <v>163</v>
      </c>
      <c r="N118" s="10">
        <v>0</v>
      </c>
      <c r="O118" s="10" t="s">
        <v>163</v>
      </c>
      <c r="P118" s="10">
        <v>0</v>
      </c>
      <c r="Q118" s="10">
        <v>1</v>
      </c>
      <c r="R118" s="10">
        <v>1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1</v>
      </c>
      <c r="AA118" s="10" t="str">
        <f>IF(Tabulka_Dotaz_z_MySQLDivadla_1[[#This Row],[f0115_1]]=1,"ANO","NE")</f>
        <v>ANO</v>
      </c>
      <c r="AB118" s="10">
        <v>1430</v>
      </c>
      <c r="AC118" s="10">
        <v>0</v>
      </c>
      <c r="AD118" s="10">
        <v>400</v>
      </c>
      <c r="AE118" s="10">
        <v>0</v>
      </c>
      <c r="AF118" s="10">
        <v>928</v>
      </c>
      <c r="AG118" s="10">
        <v>117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>
        <v>0</v>
      </c>
      <c r="DJ118" s="10">
        <v>0</v>
      </c>
      <c r="DK118" s="10">
        <v>0</v>
      </c>
      <c r="DL118" s="10">
        <v>0</v>
      </c>
      <c r="DM118" s="10">
        <v>0</v>
      </c>
      <c r="DN118" s="10">
        <v>0</v>
      </c>
      <c r="DO118" s="10">
        <v>0</v>
      </c>
      <c r="DP118" s="10">
        <v>0</v>
      </c>
      <c r="DQ118" s="10">
        <v>0</v>
      </c>
      <c r="DR118" s="10">
        <v>0</v>
      </c>
      <c r="DS118" s="10">
        <v>0</v>
      </c>
      <c r="DT118" s="10">
        <v>0</v>
      </c>
      <c r="DU118" s="10">
        <v>0</v>
      </c>
      <c r="DV118" s="10">
        <v>0</v>
      </c>
      <c r="DW118" s="10">
        <v>0</v>
      </c>
      <c r="DX118" s="10">
        <v>1430</v>
      </c>
      <c r="DY118" s="10">
        <v>0</v>
      </c>
      <c r="DZ118" s="10">
        <v>400</v>
      </c>
      <c r="EA118" s="10">
        <v>0</v>
      </c>
      <c r="EB118" s="10">
        <v>928</v>
      </c>
      <c r="EC118" s="10">
        <v>117</v>
      </c>
      <c r="ED118" s="10">
        <v>0</v>
      </c>
      <c r="EE118" s="10">
        <v>0</v>
      </c>
      <c r="EF118" s="10">
        <v>0</v>
      </c>
      <c r="EG118" s="10">
        <v>0</v>
      </c>
      <c r="EH118" s="10">
        <v>0</v>
      </c>
      <c r="EI118" s="10">
        <v>0</v>
      </c>
      <c r="EJ118" s="10">
        <v>0</v>
      </c>
      <c r="EK118" s="10">
        <v>0</v>
      </c>
      <c r="EL118" s="10">
        <v>0</v>
      </c>
      <c r="EM118" s="10">
        <v>0</v>
      </c>
      <c r="EN118" s="10">
        <v>0</v>
      </c>
      <c r="EO118" s="10">
        <v>0</v>
      </c>
      <c r="EP118" s="10">
        <v>0</v>
      </c>
      <c r="EQ118" s="10">
        <v>0</v>
      </c>
      <c r="ER118" s="10">
        <v>44</v>
      </c>
      <c r="ES118" s="10">
        <v>5</v>
      </c>
      <c r="ET118" s="10">
        <v>39</v>
      </c>
      <c r="EU118" s="10">
        <v>0</v>
      </c>
      <c r="EV118" s="10">
        <v>0</v>
      </c>
      <c r="EW118" s="10">
        <v>0</v>
      </c>
      <c r="EX118" s="10">
        <v>0</v>
      </c>
      <c r="EY118" s="10">
        <v>0</v>
      </c>
      <c r="EZ118" s="10">
        <v>0</v>
      </c>
      <c r="FA118" s="10">
        <v>0</v>
      </c>
      <c r="FB118" s="10">
        <v>0</v>
      </c>
      <c r="FC118" s="10">
        <v>0</v>
      </c>
      <c r="FD118" s="10">
        <v>44</v>
      </c>
      <c r="FE118" s="10">
        <v>0</v>
      </c>
      <c r="FF118" s="10">
        <v>0</v>
      </c>
      <c r="FG118" s="10">
        <v>0</v>
      </c>
      <c r="FH118" s="10">
        <v>0</v>
      </c>
      <c r="FI118" s="10">
        <v>0</v>
      </c>
      <c r="FJ118" s="10">
        <v>0</v>
      </c>
      <c r="FK118" s="10">
        <v>0</v>
      </c>
      <c r="FL118" s="10">
        <v>66</v>
      </c>
      <c r="FM118" s="10">
        <v>24</v>
      </c>
      <c r="FN118" s="10">
        <v>0</v>
      </c>
      <c r="FO118" s="10">
        <v>0</v>
      </c>
      <c r="FP118" s="10">
        <v>0</v>
      </c>
      <c r="FQ118" s="10">
        <v>0</v>
      </c>
      <c r="FR118" s="10">
        <v>0</v>
      </c>
      <c r="FS118" s="10">
        <v>6</v>
      </c>
      <c r="FT118" s="10">
        <v>0</v>
      </c>
      <c r="FU118" s="10">
        <v>0</v>
      </c>
      <c r="FV118" s="10">
        <v>0</v>
      </c>
      <c r="FW118" s="10">
        <v>0</v>
      </c>
      <c r="FX118" s="10">
        <v>72</v>
      </c>
      <c r="FY118" s="10">
        <v>0</v>
      </c>
      <c r="FZ118" s="10">
        <v>0</v>
      </c>
      <c r="GA118" s="10">
        <v>0</v>
      </c>
      <c r="GB118" s="10">
        <v>100</v>
      </c>
      <c r="GC118" s="10">
        <v>50</v>
      </c>
      <c r="GD118" s="10">
        <v>100</v>
      </c>
      <c r="GE118" s="10">
        <v>50</v>
      </c>
      <c r="GF118" s="10">
        <v>0</v>
      </c>
      <c r="GG118" s="10">
        <v>0</v>
      </c>
      <c r="GH118" s="10">
        <v>0</v>
      </c>
      <c r="GI118" s="14">
        <v>0</v>
      </c>
      <c r="GJ118" s="14">
        <v>0</v>
      </c>
      <c r="GK118" s="14">
        <v>0</v>
      </c>
      <c r="GL118" s="14">
        <v>0</v>
      </c>
      <c r="GM118" s="14">
        <v>0</v>
      </c>
      <c r="GN118" s="14">
        <v>0</v>
      </c>
      <c r="GO118" s="14">
        <v>0</v>
      </c>
      <c r="GP118" s="14">
        <v>0</v>
      </c>
      <c r="GQ118" s="14">
        <v>0</v>
      </c>
      <c r="GR118" s="14">
        <v>0</v>
      </c>
      <c r="GS118" s="14">
        <v>0</v>
      </c>
      <c r="GT118" s="14">
        <v>0</v>
      </c>
      <c r="GU118" s="14">
        <v>0</v>
      </c>
      <c r="GV118" s="14">
        <v>0</v>
      </c>
      <c r="GW118" s="14">
        <v>0</v>
      </c>
      <c r="GX118" s="14">
        <v>1</v>
      </c>
      <c r="GY118" s="14">
        <v>0</v>
      </c>
      <c r="GZ118" s="14">
        <v>1</v>
      </c>
      <c r="HA118" s="14">
        <v>0</v>
      </c>
      <c r="HB118" s="11">
        <v>1</v>
      </c>
      <c r="HC118" s="11">
        <v>0</v>
      </c>
      <c r="HD118" s="15">
        <v>1</v>
      </c>
      <c r="HE118" s="15">
        <v>1</v>
      </c>
      <c r="HF118" s="16">
        <v>40268.377708333333</v>
      </c>
    </row>
    <row r="119" spans="1:214" x14ac:dyDescent="0.2">
      <c r="A119" s="10" t="s">
        <v>1136</v>
      </c>
      <c r="B119" s="10">
        <v>78</v>
      </c>
      <c r="C119" s="10" t="s">
        <v>786</v>
      </c>
      <c r="D119" s="10" t="str">
        <f>VLOOKUP(Tabulka_Dotaz_z_MySQLDivadla_1[[#This Row],[Kraj]],Tabulka_Dotaz_z_SQL3[],3,TRUE)</f>
        <v>Pardubický kraj</v>
      </c>
      <c r="E119" s="10" t="str">
        <f>VLOOKUP(Tabulka_Dotaz_z_MySQLDivadla_1[[#This Row],[StatID]],Tabulka_Dotaz_z_SqlDivadla[#All],7,FALSE)</f>
        <v>60</v>
      </c>
      <c r="F119" s="10" t="str">
        <f>VLOOKUP(Tabulka_Dotaz_z_MySQLDivadla_1[[#This Row],[kodZriz]],Tabulka_Dotaz_z_SQL[],8,TRUE)</f>
        <v>podnk</v>
      </c>
      <c r="G119" s="10">
        <v>0</v>
      </c>
      <c r="H119" s="10">
        <v>0</v>
      </c>
      <c r="I119" s="10" t="s">
        <v>163</v>
      </c>
      <c r="J119" s="10">
        <v>0</v>
      </c>
      <c r="K119" s="10" t="s">
        <v>163</v>
      </c>
      <c r="L119" s="10">
        <v>0</v>
      </c>
      <c r="M119" s="10" t="s">
        <v>163</v>
      </c>
      <c r="N119" s="10">
        <v>0</v>
      </c>
      <c r="O119" s="10" t="s">
        <v>163</v>
      </c>
      <c r="P119" s="10">
        <v>0</v>
      </c>
      <c r="Q119" s="10">
        <v>1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1</v>
      </c>
      <c r="Y119" s="10">
        <v>0</v>
      </c>
      <c r="Z119" s="10">
        <v>1</v>
      </c>
      <c r="AA119" s="10" t="str">
        <f>IF(Tabulka_Dotaz_z_MySQLDivadla_1[[#This Row],[f0115_1]]=1,"ANO","NE")</f>
        <v>ANO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930</v>
      </c>
      <c r="CK119" s="10">
        <v>0</v>
      </c>
      <c r="CL119" s="10">
        <v>0</v>
      </c>
      <c r="CM119" s="10">
        <v>0</v>
      </c>
      <c r="CN119" s="10">
        <v>900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>
        <v>0</v>
      </c>
      <c r="DJ119" s="10">
        <v>0</v>
      </c>
      <c r="DK119" s="10">
        <v>0</v>
      </c>
      <c r="DL119" s="10">
        <v>0</v>
      </c>
      <c r="DM119" s="10">
        <v>0</v>
      </c>
      <c r="DN119" s="10">
        <v>8030</v>
      </c>
      <c r="DO119" s="10">
        <v>0</v>
      </c>
      <c r="DP119" s="10">
        <v>0</v>
      </c>
      <c r="DQ119" s="10">
        <v>0</v>
      </c>
      <c r="DR119" s="10">
        <v>8000</v>
      </c>
      <c r="DS119" s="10">
        <v>0</v>
      </c>
      <c r="DT119" s="10">
        <v>0</v>
      </c>
      <c r="DU119" s="10">
        <v>0</v>
      </c>
      <c r="DV119" s="10">
        <v>0</v>
      </c>
      <c r="DW119" s="10">
        <v>0</v>
      </c>
      <c r="DX119" s="10">
        <v>8960</v>
      </c>
      <c r="DY119" s="10">
        <v>0</v>
      </c>
      <c r="DZ119" s="10">
        <v>0</v>
      </c>
      <c r="EA119" s="10">
        <v>0</v>
      </c>
      <c r="EB119" s="10">
        <v>8900</v>
      </c>
      <c r="EC119" s="10">
        <v>0</v>
      </c>
      <c r="ED119" s="10">
        <v>0</v>
      </c>
      <c r="EE119" s="10">
        <v>0</v>
      </c>
      <c r="EF119" s="10">
        <v>0</v>
      </c>
      <c r="EG119" s="10">
        <v>0</v>
      </c>
      <c r="EH119" s="10">
        <v>8960</v>
      </c>
      <c r="EI119" s="10">
        <v>0</v>
      </c>
      <c r="EJ119" s="10">
        <v>0</v>
      </c>
      <c r="EK119" s="10">
        <v>0</v>
      </c>
      <c r="EL119" s="10">
        <v>8900</v>
      </c>
      <c r="EM119" s="10">
        <v>0</v>
      </c>
      <c r="EN119" s="10">
        <v>0</v>
      </c>
      <c r="EO119" s="10">
        <v>0</v>
      </c>
      <c r="EP119" s="10">
        <v>0</v>
      </c>
      <c r="EQ119" s="10">
        <v>0</v>
      </c>
      <c r="ER119" s="10">
        <v>0</v>
      </c>
      <c r="ES119" s="10">
        <v>0</v>
      </c>
      <c r="ET119" s="10">
        <v>0</v>
      </c>
      <c r="EU119" s="10">
        <v>0</v>
      </c>
      <c r="EV119" s="10">
        <v>0</v>
      </c>
      <c r="EW119" s="10">
        <v>0</v>
      </c>
      <c r="EX119" s="10">
        <v>0</v>
      </c>
      <c r="EY119" s="10">
        <v>0</v>
      </c>
      <c r="EZ119" s="10">
        <v>0</v>
      </c>
      <c r="FA119" s="10">
        <v>0</v>
      </c>
      <c r="FB119" s="10">
        <v>0</v>
      </c>
      <c r="FC119" s="10">
        <v>0</v>
      </c>
      <c r="FD119" s="10">
        <v>0</v>
      </c>
      <c r="FE119" s="10">
        <v>0</v>
      </c>
      <c r="FF119" s="10">
        <v>0</v>
      </c>
      <c r="FG119" s="10">
        <v>0</v>
      </c>
      <c r="FH119" s="10">
        <v>0</v>
      </c>
      <c r="FI119" s="10">
        <v>0</v>
      </c>
      <c r="FJ119" s="10">
        <v>0</v>
      </c>
      <c r="FK119" s="10">
        <v>0</v>
      </c>
      <c r="FL119" s="10">
        <v>0</v>
      </c>
      <c r="FM119" s="10">
        <v>0</v>
      </c>
      <c r="FN119" s="10">
        <v>0</v>
      </c>
      <c r="FO119" s="10">
        <v>0</v>
      </c>
      <c r="FP119" s="10">
        <v>0</v>
      </c>
      <c r="FQ119" s="10">
        <v>0</v>
      </c>
      <c r="FR119" s="10">
        <v>0</v>
      </c>
      <c r="FS119" s="10">
        <v>0</v>
      </c>
      <c r="FT119" s="10">
        <v>0</v>
      </c>
      <c r="FU119" s="10">
        <v>0</v>
      </c>
      <c r="FV119" s="10">
        <v>0</v>
      </c>
      <c r="FW119" s="10">
        <v>0</v>
      </c>
      <c r="FX119" s="10">
        <v>0</v>
      </c>
      <c r="FY119" s="10">
        <v>0</v>
      </c>
      <c r="FZ119" s="10">
        <v>0</v>
      </c>
      <c r="GA119" s="10">
        <v>0</v>
      </c>
      <c r="GB119" s="10">
        <v>60</v>
      </c>
      <c r="GC119" s="10">
        <v>30</v>
      </c>
      <c r="GD119" s="10">
        <v>0</v>
      </c>
      <c r="GE119" s="10">
        <v>0</v>
      </c>
      <c r="GF119" s="10">
        <v>0</v>
      </c>
      <c r="GG119" s="10">
        <v>0</v>
      </c>
      <c r="GH119" s="10">
        <v>0</v>
      </c>
      <c r="GI119" s="14">
        <v>0</v>
      </c>
      <c r="GJ119" s="14">
        <v>0</v>
      </c>
      <c r="GK119" s="14">
        <v>0</v>
      </c>
      <c r="GL119" s="14">
        <v>0</v>
      </c>
      <c r="GM119" s="14">
        <v>0</v>
      </c>
      <c r="GN119" s="14">
        <v>0</v>
      </c>
      <c r="GO119" s="14">
        <v>0</v>
      </c>
      <c r="GP119" s="14">
        <v>60</v>
      </c>
      <c r="GQ119" s="14">
        <v>30</v>
      </c>
      <c r="GR119" s="14">
        <v>0</v>
      </c>
      <c r="GS119" s="14">
        <v>0</v>
      </c>
      <c r="GT119" s="14">
        <v>0</v>
      </c>
      <c r="GU119" s="14">
        <v>0</v>
      </c>
      <c r="GV119" s="14">
        <v>60</v>
      </c>
      <c r="GW119" s="14">
        <v>30</v>
      </c>
      <c r="GX119" s="14">
        <v>1</v>
      </c>
      <c r="GY119" s="14">
        <v>0</v>
      </c>
      <c r="GZ119" s="14">
        <v>1</v>
      </c>
      <c r="HA119" s="14">
        <v>0</v>
      </c>
      <c r="HB119" s="11">
        <v>1</v>
      </c>
      <c r="HC119" s="11">
        <v>0</v>
      </c>
      <c r="HD119" s="15">
        <v>1</v>
      </c>
      <c r="HE119" s="15">
        <v>0</v>
      </c>
      <c r="HF119" s="16">
        <v>40246.591053240743</v>
      </c>
    </row>
    <row r="120" spans="1:214" x14ac:dyDescent="0.2">
      <c r="A120" s="10" t="s">
        <v>5706</v>
      </c>
      <c r="B120" s="10">
        <v>205</v>
      </c>
      <c r="C120" s="10" t="s">
        <v>782</v>
      </c>
      <c r="D120" s="10" t="str">
        <f>VLOOKUP(Tabulka_Dotaz_z_MySQLDivadla_1[[#This Row],[Kraj]],Tabulka_Dotaz_z_SQL3[],3,TRUE)</f>
        <v>Hlavní město Praha</v>
      </c>
      <c r="E120" s="10" t="str">
        <f>VLOOKUP(Tabulka_Dotaz_z_MySQLDivadla_1[[#This Row],[StatID]],Tabulka_Dotaz_z_SqlDivadla[#All],7,FALSE)</f>
        <v>70</v>
      </c>
      <c r="F120" s="10" t="str">
        <f>VLOOKUP(Tabulka_Dotaz_z_MySQLDivadla_1[[#This Row],[kodZriz]],Tabulka_Dotaz_z_SQL[],8,TRUE)</f>
        <v>crkve</v>
      </c>
      <c r="G120" s="10">
        <v>1</v>
      </c>
      <c r="H120" s="10">
        <v>0</v>
      </c>
      <c r="I120" s="10" t="s">
        <v>287</v>
      </c>
      <c r="J120" s="10">
        <v>50</v>
      </c>
      <c r="K120" s="10" t="s">
        <v>163</v>
      </c>
      <c r="L120" s="10">
        <v>0</v>
      </c>
      <c r="M120" s="10" t="s">
        <v>163</v>
      </c>
      <c r="N120" s="10">
        <v>0</v>
      </c>
      <c r="O120" s="10" t="s">
        <v>163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1</v>
      </c>
      <c r="Z120" s="10">
        <v>1</v>
      </c>
      <c r="AA120" s="10" t="str">
        <f>IF(Tabulka_Dotaz_z_MySQLDivadla_1[[#This Row],[f0115_1]]=1,"ANO","NE")</f>
        <v>ANO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4100</v>
      </c>
      <c r="CA120" s="10">
        <v>0</v>
      </c>
      <c r="CB120" s="10">
        <v>2400</v>
      </c>
      <c r="CC120" s="10">
        <v>1000</v>
      </c>
      <c r="CD120" s="10">
        <v>4060</v>
      </c>
      <c r="CE120" s="10">
        <v>2400</v>
      </c>
      <c r="CF120" s="10">
        <v>1000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>
        <v>0</v>
      </c>
      <c r="DJ120" s="10">
        <v>0</v>
      </c>
      <c r="DK120" s="10">
        <v>0</v>
      </c>
      <c r="DL120" s="10">
        <v>0</v>
      </c>
      <c r="DM120" s="10">
        <v>0</v>
      </c>
      <c r="DN120" s="10">
        <v>0</v>
      </c>
      <c r="DO120" s="10">
        <v>0</v>
      </c>
      <c r="DP120" s="10">
        <v>0</v>
      </c>
      <c r="DQ120" s="10">
        <v>0</v>
      </c>
      <c r="DR120" s="10">
        <v>0</v>
      </c>
      <c r="DS120" s="10">
        <v>0</v>
      </c>
      <c r="DT120" s="10">
        <v>0</v>
      </c>
      <c r="DU120" s="10">
        <v>0</v>
      </c>
      <c r="DV120" s="10">
        <v>0</v>
      </c>
      <c r="DW120" s="10">
        <v>0</v>
      </c>
      <c r="DX120" s="10">
        <v>4100</v>
      </c>
      <c r="DY120" s="10">
        <v>0</v>
      </c>
      <c r="DZ120" s="10">
        <v>2400</v>
      </c>
      <c r="EA120" s="10">
        <v>1000</v>
      </c>
      <c r="EB120" s="10">
        <v>4060</v>
      </c>
      <c r="EC120" s="10">
        <v>2400</v>
      </c>
      <c r="ED120" s="10">
        <v>1000</v>
      </c>
      <c r="EE120" s="10">
        <v>0</v>
      </c>
      <c r="EF120" s="10">
        <v>0</v>
      </c>
      <c r="EG120" s="10">
        <v>0</v>
      </c>
      <c r="EH120" s="10">
        <v>4100</v>
      </c>
      <c r="EI120" s="10">
        <v>0</v>
      </c>
      <c r="EJ120" s="10">
        <v>2400</v>
      </c>
      <c r="EK120" s="10">
        <v>1000</v>
      </c>
      <c r="EL120" s="10">
        <v>4060</v>
      </c>
      <c r="EM120" s="10">
        <v>2400</v>
      </c>
      <c r="EN120" s="10">
        <v>1000</v>
      </c>
      <c r="EO120" s="10">
        <v>0</v>
      </c>
      <c r="EP120" s="10">
        <v>0</v>
      </c>
      <c r="EQ120" s="10">
        <v>0</v>
      </c>
      <c r="ER120" s="10">
        <v>730</v>
      </c>
      <c r="ES120" s="10">
        <v>200</v>
      </c>
      <c r="ET120" s="10">
        <v>230</v>
      </c>
      <c r="EU120" s="10">
        <v>300</v>
      </c>
      <c r="EV120" s="10">
        <v>150</v>
      </c>
      <c r="EW120" s="10">
        <v>0</v>
      </c>
      <c r="EX120" s="10">
        <v>0</v>
      </c>
      <c r="EY120" s="10">
        <v>19</v>
      </c>
      <c r="EZ120" s="10">
        <v>0</v>
      </c>
      <c r="FA120" s="10">
        <v>0</v>
      </c>
      <c r="FB120" s="10">
        <v>0</v>
      </c>
      <c r="FC120" s="10">
        <v>0</v>
      </c>
      <c r="FD120" s="10">
        <v>899</v>
      </c>
      <c r="FE120" s="10">
        <v>0</v>
      </c>
      <c r="FF120" s="10">
        <v>0</v>
      </c>
      <c r="FG120" s="10">
        <v>0</v>
      </c>
      <c r="FH120" s="10">
        <v>0</v>
      </c>
      <c r="FI120" s="10">
        <v>0</v>
      </c>
      <c r="FJ120" s="10">
        <v>0</v>
      </c>
      <c r="FK120" s="10">
        <v>0</v>
      </c>
      <c r="FL120" s="10">
        <v>432</v>
      </c>
      <c r="FM120" s="10">
        <v>60</v>
      </c>
      <c r="FN120" s="10">
        <v>533</v>
      </c>
      <c r="FO120" s="10">
        <v>0</v>
      </c>
      <c r="FP120" s="10">
        <v>533</v>
      </c>
      <c r="FQ120" s="10">
        <v>0</v>
      </c>
      <c r="FR120" s="10">
        <v>0</v>
      </c>
      <c r="FS120" s="10">
        <v>0</v>
      </c>
      <c r="FT120" s="10">
        <v>0</v>
      </c>
      <c r="FU120" s="10">
        <v>0</v>
      </c>
      <c r="FV120" s="10">
        <v>0</v>
      </c>
      <c r="FW120" s="10">
        <v>0</v>
      </c>
      <c r="FX120" s="10">
        <v>965</v>
      </c>
      <c r="FY120" s="10">
        <v>0</v>
      </c>
      <c r="FZ120" s="10">
        <v>0</v>
      </c>
      <c r="GA120" s="10">
        <v>0</v>
      </c>
      <c r="GB120" s="10">
        <v>250</v>
      </c>
      <c r="GC120" s="10">
        <v>100</v>
      </c>
      <c r="GD120" s="10">
        <v>0</v>
      </c>
      <c r="GE120" s="10">
        <v>0</v>
      </c>
      <c r="GF120" s="10">
        <v>0</v>
      </c>
      <c r="GG120" s="10">
        <v>0</v>
      </c>
      <c r="GH120" s="10">
        <v>0</v>
      </c>
      <c r="GI120" s="14">
        <v>0</v>
      </c>
      <c r="GJ120" s="14">
        <v>0</v>
      </c>
      <c r="GK120" s="14">
        <v>0</v>
      </c>
      <c r="GL120" s="14">
        <v>0</v>
      </c>
      <c r="GM120" s="14">
        <v>0</v>
      </c>
      <c r="GN120" s="14">
        <v>250</v>
      </c>
      <c r="GO120" s="14">
        <v>100</v>
      </c>
      <c r="GP120" s="14">
        <v>0</v>
      </c>
      <c r="GQ120" s="14">
        <v>0</v>
      </c>
      <c r="GR120" s="14">
        <v>0</v>
      </c>
      <c r="GS120" s="14">
        <v>0</v>
      </c>
      <c r="GT120" s="14">
        <v>0</v>
      </c>
      <c r="GU120" s="14">
        <v>0</v>
      </c>
      <c r="GV120" s="14">
        <v>0</v>
      </c>
      <c r="GW120" s="14">
        <v>0</v>
      </c>
      <c r="GX120" s="14">
        <v>1</v>
      </c>
      <c r="GY120" s="14">
        <v>0</v>
      </c>
      <c r="GZ120" s="14">
        <v>0</v>
      </c>
      <c r="HA120" s="14">
        <v>30</v>
      </c>
      <c r="HB120" s="11">
        <v>1</v>
      </c>
      <c r="HC120" s="11">
        <v>0</v>
      </c>
      <c r="HD120" s="15">
        <v>1</v>
      </c>
      <c r="HE120" s="15">
        <v>1</v>
      </c>
      <c r="HF120" s="16">
        <v>40294.629502314812</v>
      </c>
    </row>
    <row r="121" spans="1:214" x14ac:dyDescent="0.2">
      <c r="A121" s="10" t="s">
        <v>1205</v>
      </c>
      <c r="B121" s="10">
        <v>147</v>
      </c>
      <c r="C121" s="10" t="s">
        <v>782</v>
      </c>
      <c r="D121" s="10" t="str">
        <f>VLOOKUP(Tabulka_Dotaz_z_MySQLDivadla_1[[#This Row],[Kraj]],Tabulka_Dotaz_z_SQL3[],3,TRUE)</f>
        <v>Hlavní město Praha</v>
      </c>
      <c r="E121" s="10" t="str">
        <f>VLOOKUP(Tabulka_Dotaz_z_MySQLDivadla_1[[#This Row],[StatID]],Tabulka_Dotaz_z_SqlDivadla[#All],7,FALSE)</f>
        <v>70</v>
      </c>
      <c r="F121" s="10" t="str">
        <f>VLOOKUP(Tabulka_Dotaz_z_MySQLDivadla_1[[#This Row],[kodZriz]],Tabulka_Dotaz_z_SQL[],8,TRUE)</f>
        <v>crkve</v>
      </c>
      <c r="G121" s="10">
        <v>0</v>
      </c>
      <c r="H121" s="10">
        <v>0</v>
      </c>
      <c r="I121" s="10" t="s">
        <v>163</v>
      </c>
      <c r="J121" s="10">
        <v>0</v>
      </c>
      <c r="K121" s="10" t="s">
        <v>163</v>
      </c>
      <c r="L121" s="10">
        <v>0</v>
      </c>
      <c r="M121" s="10" t="s">
        <v>163</v>
      </c>
      <c r="N121" s="10">
        <v>0</v>
      </c>
      <c r="O121" s="10" t="s">
        <v>163</v>
      </c>
      <c r="P121" s="10">
        <v>0</v>
      </c>
      <c r="Q121" s="10">
        <v>1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1</v>
      </c>
      <c r="X121" s="10">
        <v>0</v>
      </c>
      <c r="Y121" s="10">
        <v>0</v>
      </c>
      <c r="Z121" s="10">
        <v>1</v>
      </c>
      <c r="AA121" s="10" t="str">
        <f>IF(Tabulka_Dotaz_z_MySQLDivadla_1[[#This Row],[f0115_1]]=1,"ANO","NE")</f>
        <v>ANO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2176</v>
      </c>
      <c r="CA121" s="10">
        <v>0</v>
      </c>
      <c r="CB121" s="10">
        <v>0</v>
      </c>
      <c r="CC121" s="10">
        <v>1650</v>
      </c>
      <c r="CD121" s="10">
        <v>1850</v>
      </c>
      <c r="CE121" s="10">
        <v>0</v>
      </c>
      <c r="CF121" s="10">
        <v>1650</v>
      </c>
      <c r="CG121" s="10">
        <v>0</v>
      </c>
      <c r="CH121" s="10">
        <v>0</v>
      </c>
      <c r="CI121" s="10">
        <v>0</v>
      </c>
      <c r="CJ121" s="10">
        <v>0</v>
      </c>
      <c r="CK121" s="10">
        <v>0</v>
      </c>
      <c r="CL121" s="10">
        <v>0</v>
      </c>
      <c r="CM121" s="10">
        <v>0</v>
      </c>
      <c r="CN121" s="10">
        <v>0</v>
      </c>
      <c r="CO121" s="10">
        <v>0</v>
      </c>
      <c r="CP121" s="10">
        <v>0</v>
      </c>
      <c r="CQ121" s="10">
        <v>0</v>
      </c>
      <c r="CR121" s="10">
        <v>0</v>
      </c>
      <c r="CS121" s="10">
        <v>0</v>
      </c>
      <c r="CT121" s="10">
        <v>0</v>
      </c>
      <c r="CU121" s="10">
        <v>0</v>
      </c>
      <c r="CV121" s="10">
        <v>0</v>
      </c>
      <c r="CW121" s="10">
        <v>0</v>
      </c>
      <c r="CX121" s="10">
        <v>0</v>
      </c>
      <c r="CY121" s="10">
        <v>0</v>
      </c>
      <c r="CZ121" s="10">
        <v>0</v>
      </c>
      <c r="DA121" s="10">
        <v>0</v>
      </c>
      <c r="DB121" s="10">
        <v>0</v>
      </c>
      <c r="DC121" s="10">
        <v>0</v>
      </c>
      <c r="DD121" s="10">
        <v>0</v>
      </c>
      <c r="DE121" s="10">
        <v>0</v>
      </c>
      <c r="DF121" s="10">
        <v>0</v>
      </c>
      <c r="DG121" s="10">
        <v>0</v>
      </c>
      <c r="DH121" s="10">
        <v>0</v>
      </c>
      <c r="DI121" s="10">
        <v>0</v>
      </c>
      <c r="DJ121" s="10">
        <v>0</v>
      </c>
      <c r="DK121" s="10">
        <v>0</v>
      </c>
      <c r="DL121" s="10">
        <v>0</v>
      </c>
      <c r="DM121" s="10">
        <v>0</v>
      </c>
      <c r="DN121" s="10">
        <v>0</v>
      </c>
      <c r="DO121" s="10">
        <v>0</v>
      </c>
      <c r="DP121" s="10">
        <v>0</v>
      </c>
      <c r="DQ121" s="10">
        <v>0</v>
      </c>
      <c r="DR121" s="10">
        <v>0</v>
      </c>
      <c r="DS121" s="10">
        <v>0</v>
      </c>
      <c r="DT121" s="10">
        <v>0</v>
      </c>
      <c r="DU121" s="10">
        <v>0</v>
      </c>
      <c r="DV121" s="10">
        <v>0</v>
      </c>
      <c r="DW121" s="10">
        <v>0</v>
      </c>
      <c r="DX121" s="10">
        <v>2176</v>
      </c>
      <c r="DY121" s="10">
        <v>0</v>
      </c>
      <c r="DZ121" s="10">
        <v>0</v>
      </c>
      <c r="EA121" s="10">
        <v>1650</v>
      </c>
      <c r="EB121" s="10">
        <v>1850</v>
      </c>
      <c r="EC121" s="10">
        <v>0</v>
      </c>
      <c r="ED121" s="10">
        <v>1650</v>
      </c>
      <c r="EE121" s="10">
        <v>0</v>
      </c>
      <c r="EF121" s="10">
        <v>0</v>
      </c>
      <c r="EG121" s="10">
        <v>0</v>
      </c>
      <c r="EH121" s="10">
        <v>0</v>
      </c>
      <c r="EI121" s="10">
        <v>0</v>
      </c>
      <c r="EJ121" s="10">
        <v>0</v>
      </c>
      <c r="EK121" s="10">
        <v>0</v>
      </c>
      <c r="EL121" s="10">
        <v>0</v>
      </c>
      <c r="EM121" s="10">
        <v>0</v>
      </c>
      <c r="EN121" s="10">
        <v>0</v>
      </c>
      <c r="EO121" s="10">
        <v>0</v>
      </c>
      <c r="EP121" s="10">
        <v>0</v>
      </c>
      <c r="EQ121" s="10">
        <v>0</v>
      </c>
      <c r="ER121" s="10">
        <v>1056</v>
      </c>
      <c r="ES121" s="10">
        <v>74</v>
      </c>
      <c r="ET121" s="10">
        <v>0</v>
      </c>
      <c r="EU121" s="10">
        <v>0</v>
      </c>
      <c r="EV121" s="10">
        <v>1216</v>
      </c>
      <c r="EW121" s="10">
        <v>1600</v>
      </c>
      <c r="EX121" s="10">
        <v>0</v>
      </c>
      <c r="EY121" s="10">
        <v>0</v>
      </c>
      <c r="EZ121" s="10">
        <v>0</v>
      </c>
      <c r="FA121" s="10">
        <v>0</v>
      </c>
      <c r="FB121" s="10">
        <v>20</v>
      </c>
      <c r="FC121" s="10">
        <v>0</v>
      </c>
      <c r="FD121" s="10">
        <v>3892</v>
      </c>
      <c r="FE121" s="10">
        <v>0</v>
      </c>
      <c r="FF121" s="10">
        <v>0</v>
      </c>
      <c r="FG121" s="10">
        <v>0</v>
      </c>
      <c r="FH121" s="10">
        <v>0</v>
      </c>
      <c r="FI121" s="10">
        <v>0</v>
      </c>
      <c r="FJ121" s="10">
        <v>0</v>
      </c>
      <c r="FK121" s="10">
        <v>0</v>
      </c>
      <c r="FL121" s="10">
        <v>2060</v>
      </c>
      <c r="FM121" s="10">
        <v>62</v>
      </c>
      <c r="FN121" s="10">
        <v>0</v>
      </c>
      <c r="FO121" s="10">
        <v>0</v>
      </c>
      <c r="FP121" s="10">
        <v>0</v>
      </c>
      <c r="FQ121" s="10">
        <v>0</v>
      </c>
      <c r="FR121" s="10">
        <v>0</v>
      </c>
      <c r="FS121" s="10">
        <v>2135</v>
      </c>
      <c r="FT121" s="10">
        <v>0</v>
      </c>
      <c r="FU121" s="10">
        <v>0</v>
      </c>
      <c r="FV121" s="10">
        <v>0</v>
      </c>
      <c r="FW121" s="10">
        <v>0</v>
      </c>
      <c r="FX121" s="10">
        <v>4195</v>
      </c>
      <c r="FY121" s="10">
        <v>0</v>
      </c>
      <c r="FZ121" s="10">
        <v>0</v>
      </c>
      <c r="GA121" s="10">
        <v>0</v>
      </c>
      <c r="GB121" s="10">
        <v>170</v>
      </c>
      <c r="GC121" s="10">
        <v>110</v>
      </c>
      <c r="GD121" s="10">
        <v>0</v>
      </c>
      <c r="GE121" s="10">
        <v>0</v>
      </c>
      <c r="GF121" s="10">
        <v>0</v>
      </c>
      <c r="GG121" s="10">
        <v>0</v>
      </c>
      <c r="GH121" s="10">
        <v>0</v>
      </c>
      <c r="GI121" s="14">
        <v>0</v>
      </c>
      <c r="GJ121" s="14">
        <v>0</v>
      </c>
      <c r="GK121" s="14">
        <v>0</v>
      </c>
      <c r="GL121" s="14">
        <v>0</v>
      </c>
      <c r="GM121" s="14">
        <v>0</v>
      </c>
      <c r="GN121" s="14">
        <v>170</v>
      </c>
      <c r="GO121" s="14">
        <v>110</v>
      </c>
      <c r="GP121" s="14">
        <v>0</v>
      </c>
      <c r="GQ121" s="14">
        <v>0</v>
      </c>
      <c r="GR121" s="14">
        <v>0</v>
      </c>
      <c r="GS121" s="14">
        <v>0</v>
      </c>
      <c r="GT121" s="14">
        <v>0</v>
      </c>
      <c r="GU121" s="14">
        <v>0</v>
      </c>
      <c r="GV121" s="14">
        <v>0</v>
      </c>
      <c r="GW121" s="14">
        <v>0</v>
      </c>
      <c r="GX121" s="14">
        <v>0</v>
      </c>
      <c r="GY121" s="14">
        <v>50</v>
      </c>
      <c r="GZ121" s="14">
        <v>0</v>
      </c>
      <c r="HA121" s="14">
        <v>30</v>
      </c>
      <c r="HB121" s="11">
        <v>1</v>
      </c>
      <c r="HC121" s="11">
        <v>0</v>
      </c>
      <c r="HD121" s="15">
        <v>1</v>
      </c>
      <c r="HE121" s="15">
        <v>1</v>
      </c>
      <c r="HF121" s="16">
        <v>40276.41747685185</v>
      </c>
    </row>
    <row r="122" spans="1:214" x14ac:dyDescent="0.2">
      <c r="A122" s="10" t="s">
        <v>1260</v>
      </c>
      <c r="B122" s="10">
        <v>202</v>
      </c>
      <c r="C122" s="10" t="s">
        <v>782</v>
      </c>
      <c r="D122" s="10" t="str">
        <f>VLOOKUP(Tabulka_Dotaz_z_MySQLDivadla_1[[#This Row],[Kraj]],Tabulka_Dotaz_z_SQL3[],3,TRUE)</f>
        <v>Hlavní město Praha</v>
      </c>
      <c r="E122" s="10" t="str">
        <f>VLOOKUP(Tabulka_Dotaz_z_MySQLDivadla_1[[#This Row],[StatID]],Tabulka_Dotaz_z_SqlDivadla[#All],7,FALSE)</f>
        <v>70</v>
      </c>
      <c r="F122" s="10" t="str">
        <f>VLOOKUP(Tabulka_Dotaz_z_MySQLDivadla_1[[#This Row],[kodZriz]],Tabulka_Dotaz_z_SQL[],8,TRUE)</f>
        <v>crkve</v>
      </c>
      <c r="G122" s="10">
        <v>0</v>
      </c>
      <c r="H122" s="10">
        <v>0</v>
      </c>
      <c r="I122" s="10" t="s">
        <v>163</v>
      </c>
      <c r="J122" s="10">
        <v>0</v>
      </c>
      <c r="K122" s="10" t="s">
        <v>163</v>
      </c>
      <c r="L122" s="10">
        <v>0</v>
      </c>
      <c r="M122" s="10" t="s">
        <v>163</v>
      </c>
      <c r="N122" s="10">
        <v>0</v>
      </c>
      <c r="O122" s="10" t="s">
        <v>163</v>
      </c>
      <c r="P122" s="10">
        <v>0</v>
      </c>
      <c r="Q122" s="10">
        <v>1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1</v>
      </c>
      <c r="X122" s="10">
        <v>0</v>
      </c>
      <c r="Y122" s="10">
        <v>0</v>
      </c>
      <c r="Z122" s="10">
        <v>1</v>
      </c>
      <c r="AA122" s="10" t="str">
        <f>IF(Tabulka_Dotaz_z_MySQLDivadla_1[[#This Row],[f0115_1]]=1,"ANO","NE")</f>
        <v>ANO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0</v>
      </c>
      <c r="BQ122" s="10">
        <v>0</v>
      </c>
      <c r="BR122" s="10">
        <v>0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8100</v>
      </c>
      <c r="CA122" s="10">
        <v>0</v>
      </c>
      <c r="CB122" s="10">
        <v>0</v>
      </c>
      <c r="CC122" s="10">
        <v>600</v>
      </c>
      <c r="CD122" s="10">
        <v>5265</v>
      </c>
      <c r="CE122" s="10">
        <v>0</v>
      </c>
      <c r="CF122" s="10">
        <v>533</v>
      </c>
      <c r="CG122" s="10">
        <v>0</v>
      </c>
      <c r="CH122" s="10">
        <v>0</v>
      </c>
      <c r="CI122" s="10">
        <v>0</v>
      </c>
      <c r="CJ122" s="10">
        <v>0</v>
      </c>
      <c r="CK122" s="10">
        <v>0</v>
      </c>
      <c r="CL122" s="10">
        <v>0</v>
      </c>
      <c r="CM122" s="10">
        <v>0</v>
      </c>
      <c r="CN122" s="10">
        <v>0</v>
      </c>
      <c r="CO122" s="10">
        <v>0</v>
      </c>
      <c r="CP122" s="10">
        <v>0</v>
      </c>
      <c r="CQ122" s="10">
        <v>0</v>
      </c>
      <c r="CR122" s="10">
        <v>0</v>
      </c>
      <c r="CS122" s="10">
        <v>0</v>
      </c>
      <c r="CT122" s="10">
        <v>0</v>
      </c>
      <c r="CU122" s="10">
        <v>0</v>
      </c>
      <c r="CV122" s="10">
        <v>0</v>
      </c>
      <c r="CW122" s="10">
        <v>0</v>
      </c>
      <c r="CX122" s="10">
        <v>0</v>
      </c>
      <c r="CY122" s="10">
        <v>0</v>
      </c>
      <c r="CZ122" s="10">
        <v>0</v>
      </c>
      <c r="DA122" s="10">
        <v>0</v>
      </c>
      <c r="DB122" s="10">
        <v>0</v>
      </c>
      <c r="DC122" s="10">
        <v>0</v>
      </c>
      <c r="DD122" s="10">
        <v>0</v>
      </c>
      <c r="DE122" s="10">
        <v>0</v>
      </c>
      <c r="DF122" s="10">
        <v>0</v>
      </c>
      <c r="DG122" s="10">
        <v>0</v>
      </c>
      <c r="DH122" s="10">
        <v>0</v>
      </c>
      <c r="DI122" s="10">
        <v>0</v>
      </c>
      <c r="DJ122" s="10">
        <v>0</v>
      </c>
      <c r="DK122" s="10">
        <v>0</v>
      </c>
      <c r="DL122" s="10">
        <v>0</v>
      </c>
      <c r="DM122" s="10">
        <v>0</v>
      </c>
      <c r="DN122" s="10">
        <v>0</v>
      </c>
      <c r="DO122" s="10">
        <v>0</v>
      </c>
      <c r="DP122" s="10">
        <v>0</v>
      </c>
      <c r="DQ122" s="10">
        <v>0</v>
      </c>
      <c r="DR122" s="10">
        <v>0</v>
      </c>
      <c r="DS122" s="10">
        <v>0</v>
      </c>
      <c r="DT122" s="10">
        <v>0</v>
      </c>
      <c r="DU122" s="10">
        <v>0</v>
      </c>
      <c r="DV122" s="10">
        <v>0</v>
      </c>
      <c r="DW122" s="10">
        <v>0</v>
      </c>
      <c r="DX122" s="10">
        <v>8100</v>
      </c>
      <c r="DY122" s="10">
        <v>0</v>
      </c>
      <c r="DZ122" s="10">
        <v>0</v>
      </c>
      <c r="EA122" s="10">
        <v>600</v>
      </c>
      <c r="EB122" s="10">
        <v>5265</v>
      </c>
      <c r="EC122" s="10">
        <v>0</v>
      </c>
      <c r="ED122" s="10">
        <v>533</v>
      </c>
      <c r="EE122" s="10">
        <v>0</v>
      </c>
      <c r="EF122" s="10">
        <v>0</v>
      </c>
      <c r="EG122" s="10">
        <v>0</v>
      </c>
      <c r="EH122" s="10">
        <v>0</v>
      </c>
      <c r="EI122" s="10">
        <v>0</v>
      </c>
      <c r="EJ122" s="10">
        <v>0</v>
      </c>
      <c r="EK122" s="10">
        <v>0</v>
      </c>
      <c r="EL122" s="10">
        <v>0</v>
      </c>
      <c r="EM122" s="10">
        <v>0</v>
      </c>
      <c r="EN122" s="10">
        <v>0</v>
      </c>
      <c r="EO122" s="10">
        <v>0</v>
      </c>
      <c r="EP122" s="10">
        <v>0</v>
      </c>
      <c r="EQ122" s="10">
        <v>0</v>
      </c>
      <c r="ER122" s="10">
        <v>635</v>
      </c>
      <c r="ES122" s="10">
        <v>0</v>
      </c>
      <c r="ET122" s="10">
        <v>509</v>
      </c>
      <c r="EU122" s="10">
        <v>125</v>
      </c>
      <c r="EV122" s="10">
        <v>250</v>
      </c>
      <c r="EW122" s="10">
        <v>0</v>
      </c>
      <c r="EX122" s="10">
        <v>500</v>
      </c>
      <c r="EY122" s="10">
        <v>0</v>
      </c>
      <c r="EZ122" s="10">
        <v>0</v>
      </c>
      <c r="FA122" s="10">
        <v>0</v>
      </c>
      <c r="FB122" s="10">
        <v>0</v>
      </c>
      <c r="FC122" s="10">
        <v>55</v>
      </c>
      <c r="FD122" s="10">
        <v>1440</v>
      </c>
      <c r="FE122" s="10">
        <v>0</v>
      </c>
      <c r="FF122" s="10">
        <v>0</v>
      </c>
      <c r="FG122" s="10">
        <v>0</v>
      </c>
      <c r="FH122" s="10">
        <v>0</v>
      </c>
      <c r="FI122" s="10">
        <v>0</v>
      </c>
      <c r="FJ122" s="10">
        <v>0</v>
      </c>
      <c r="FK122" s="10">
        <v>0</v>
      </c>
      <c r="FL122" s="10">
        <v>398</v>
      </c>
      <c r="FM122" s="10">
        <v>46</v>
      </c>
      <c r="FN122" s="10">
        <v>89</v>
      </c>
      <c r="FO122" s="10">
        <v>89</v>
      </c>
      <c r="FP122" s="10">
        <v>0</v>
      </c>
      <c r="FQ122" s="10">
        <v>0</v>
      </c>
      <c r="FR122" s="10">
        <v>0</v>
      </c>
      <c r="FS122" s="10">
        <v>951</v>
      </c>
      <c r="FT122" s="10">
        <v>0</v>
      </c>
      <c r="FU122" s="10">
        <v>0</v>
      </c>
      <c r="FV122" s="10">
        <v>0</v>
      </c>
      <c r="FW122" s="10">
        <v>58</v>
      </c>
      <c r="FX122" s="10">
        <v>1496</v>
      </c>
      <c r="FY122" s="10">
        <v>0</v>
      </c>
      <c r="FZ122" s="10">
        <v>0</v>
      </c>
      <c r="GA122" s="10">
        <v>0</v>
      </c>
      <c r="GB122" s="10">
        <v>190</v>
      </c>
      <c r="GC122" s="10">
        <v>80</v>
      </c>
      <c r="GD122" s="10">
        <v>0</v>
      </c>
      <c r="GE122" s="10">
        <v>0</v>
      </c>
      <c r="GF122" s="10">
        <v>0</v>
      </c>
      <c r="GG122" s="10">
        <v>0</v>
      </c>
      <c r="GH122" s="10">
        <v>0</v>
      </c>
      <c r="GI122" s="14">
        <v>0</v>
      </c>
      <c r="GJ122" s="14">
        <v>0</v>
      </c>
      <c r="GK122" s="14">
        <v>0</v>
      </c>
      <c r="GL122" s="14">
        <v>0</v>
      </c>
      <c r="GM122" s="14">
        <v>0</v>
      </c>
      <c r="GN122" s="14">
        <v>190</v>
      </c>
      <c r="GO122" s="14">
        <v>80</v>
      </c>
      <c r="GP122" s="14">
        <v>0</v>
      </c>
      <c r="GQ122" s="14">
        <v>0</v>
      </c>
      <c r="GR122" s="14">
        <v>0</v>
      </c>
      <c r="GS122" s="14">
        <v>0</v>
      </c>
      <c r="GT122" s="14">
        <v>0</v>
      </c>
      <c r="GU122" s="14">
        <v>0</v>
      </c>
      <c r="GV122" s="14">
        <v>0</v>
      </c>
      <c r="GW122" s="14">
        <v>0</v>
      </c>
      <c r="GX122" s="14">
        <v>1</v>
      </c>
      <c r="GY122" s="14">
        <v>0</v>
      </c>
      <c r="GZ122" s="14">
        <v>1</v>
      </c>
      <c r="HA122" s="14">
        <v>0</v>
      </c>
      <c r="HB122" s="11">
        <v>1</v>
      </c>
      <c r="HC122" s="11">
        <v>0</v>
      </c>
      <c r="HD122" s="15">
        <v>1</v>
      </c>
      <c r="HE122" s="15">
        <v>1</v>
      </c>
      <c r="HF122" s="16">
        <v>40288.35833333333</v>
      </c>
    </row>
    <row r="123" spans="1:214" x14ac:dyDescent="0.2">
      <c r="A123" s="10" t="s">
        <v>1264</v>
      </c>
      <c r="B123" s="10">
        <v>207</v>
      </c>
      <c r="C123" s="10" t="s">
        <v>782</v>
      </c>
      <c r="D123" s="10" t="str">
        <f>VLOOKUP(Tabulka_Dotaz_z_MySQLDivadla_1[[#This Row],[Kraj]],Tabulka_Dotaz_z_SQL3[],3,TRUE)</f>
        <v>Hlavní město Praha</v>
      </c>
      <c r="E123" s="10" t="str">
        <f>VLOOKUP(Tabulka_Dotaz_z_MySQLDivadla_1[[#This Row],[StatID]],Tabulka_Dotaz_z_SqlDivadla[#All],7,FALSE)</f>
        <v>70</v>
      </c>
      <c r="F123" s="10" t="str">
        <f>VLOOKUP(Tabulka_Dotaz_z_MySQLDivadla_1[[#This Row],[kodZriz]],Tabulka_Dotaz_z_SQL[],8,TRUE)</f>
        <v>crkve</v>
      </c>
      <c r="G123" s="10">
        <v>1</v>
      </c>
      <c r="H123" s="10">
        <v>0</v>
      </c>
      <c r="I123" s="10" t="s">
        <v>288</v>
      </c>
      <c r="J123" s="10">
        <v>64</v>
      </c>
      <c r="K123" s="10" t="s">
        <v>163</v>
      </c>
      <c r="L123" s="10">
        <v>0</v>
      </c>
      <c r="M123" s="10" t="s">
        <v>163</v>
      </c>
      <c r="N123" s="10">
        <v>0</v>
      </c>
      <c r="O123" s="10" t="s">
        <v>163</v>
      </c>
      <c r="P123" s="10">
        <v>0</v>
      </c>
      <c r="Q123" s="10">
        <v>1</v>
      </c>
      <c r="R123" s="10">
        <v>1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1</v>
      </c>
      <c r="AA123" s="10" t="str">
        <f>IF(Tabulka_Dotaz_z_MySQLDivadla_1[[#This Row],[f0115_1]]=1,"ANO","NE")</f>
        <v>ANO</v>
      </c>
      <c r="AB123" s="10">
        <v>4500</v>
      </c>
      <c r="AC123" s="10">
        <v>0</v>
      </c>
      <c r="AD123" s="10">
        <v>2170</v>
      </c>
      <c r="AE123" s="10">
        <v>200</v>
      </c>
      <c r="AF123" s="10">
        <v>3400</v>
      </c>
      <c r="AG123" s="10">
        <v>1971</v>
      </c>
      <c r="AH123" s="10">
        <v>200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4500</v>
      </c>
      <c r="DY123" s="10">
        <v>0</v>
      </c>
      <c r="DZ123" s="10">
        <v>2170</v>
      </c>
      <c r="EA123" s="10">
        <v>200</v>
      </c>
      <c r="EB123" s="10">
        <v>3400</v>
      </c>
      <c r="EC123" s="10">
        <v>1971</v>
      </c>
      <c r="ED123" s="10">
        <v>200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10">
        <v>0</v>
      </c>
      <c r="EP123" s="10">
        <v>0</v>
      </c>
      <c r="EQ123" s="10">
        <v>0</v>
      </c>
      <c r="ER123" s="10">
        <v>288</v>
      </c>
      <c r="ES123" s="10">
        <v>108</v>
      </c>
      <c r="ET123" s="10">
        <v>70</v>
      </c>
      <c r="EU123" s="10">
        <v>16</v>
      </c>
      <c r="EV123" s="10">
        <v>600</v>
      </c>
      <c r="EW123" s="10">
        <v>630</v>
      </c>
      <c r="EX123" s="10">
        <v>15</v>
      </c>
      <c r="EY123" s="10">
        <v>20</v>
      </c>
      <c r="EZ123" s="10">
        <v>220</v>
      </c>
      <c r="FA123" s="10">
        <v>0</v>
      </c>
      <c r="FB123" s="10">
        <v>0</v>
      </c>
      <c r="FC123" s="10">
        <v>19</v>
      </c>
      <c r="FD123" s="10">
        <v>1792</v>
      </c>
      <c r="FE123" s="10">
        <v>0</v>
      </c>
      <c r="FF123" s="10">
        <v>0</v>
      </c>
      <c r="FG123" s="10">
        <v>0</v>
      </c>
      <c r="FH123" s="10">
        <v>0</v>
      </c>
      <c r="FI123" s="10">
        <v>0</v>
      </c>
      <c r="FJ123" s="10">
        <v>0</v>
      </c>
      <c r="FK123" s="10">
        <v>0</v>
      </c>
      <c r="FL123" s="10">
        <v>1234</v>
      </c>
      <c r="FM123" s="10">
        <v>197</v>
      </c>
      <c r="FN123" s="10">
        <v>0</v>
      </c>
      <c r="FO123" s="10">
        <v>0</v>
      </c>
      <c r="FP123" s="10">
        <v>0</v>
      </c>
      <c r="FQ123" s="10">
        <v>0</v>
      </c>
      <c r="FR123" s="10">
        <v>0</v>
      </c>
      <c r="FS123" s="10">
        <v>558</v>
      </c>
      <c r="FT123" s="10">
        <v>0</v>
      </c>
      <c r="FU123" s="10">
        <v>0</v>
      </c>
      <c r="FV123" s="10">
        <v>0</v>
      </c>
      <c r="FW123" s="10">
        <v>0</v>
      </c>
      <c r="FX123" s="10">
        <v>1792</v>
      </c>
      <c r="FY123" s="10">
        <v>0</v>
      </c>
      <c r="FZ123" s="10">
        <v>0</v>
      </c>
      <c r="GA123" s="10">
        <v>0</v>
      </c>
      <c r="GB123" s="10">
        <v>190</v>
      </c>
      <c r="GC123" s="10">
        <v>80</v>
      </c>
      <c r="GD123" s="10">
        <v>190</v>
      </c>
      <c r="GE123" s="10">
        <v>80</v>
      </c>
      <c r="GF123" s="10">
        <v>0</v>
      </c>
      <c r="GG123" s="10">
        <v>0</v>
      </c>
      <c r="GH123" s="10">
        <v>0</v>
      </c>
      <c r="GI123" s="14">
        <v>0</v>
      </c>
      <c r="GJ123" s="14">
        <v>0</v>
      </c>
      <c r="GK123" s="14">
        <v>0</v>
      </c>
      <c r="GL123" s="14">
        <v>0</v>
      </c>
      <c r="GM123" s="14">
        <v>0</v>
      </c>
      <c r="GN123" s="14">
        <v>0</v>
      </c>
      <c r="GO123" s="14">
        <v>0</v>
      </c>
      <c r="GP123" s="14">
        <v>0</v>
      </c>
      <c r="GQ123" s="14">
        <v>0</v>
      </c>
      <c r="GR123" s="14">
        <v>0</v>
      </c>
      <c r="GS123" s="14">
        <v>0</v>
      </c>
      <c r="GT123" s="14">
        <v>0</v>
      </c>
      <c r="GU123" s="14">
        <v>0</v>
      </c>
      <c r="GV123" s="14">
        <v>0</v>
      </c>
      <c r="GW123" s="14">
        <v>0</v>
      </c>
      <c r="GX123" s="14">
        <v>1</v>
      </c>
      <c r="GY123" s="14">
        <v>0</v>
      </c>
      <c r="GZ123" s="14">
        <v>0</v>
      </c>
      <c r="HA123" s="14">
        <v>15</v>
      </c>
      <c r="HB123" s="11">
        <v>1</v>
      </c>
      <c r="HC123" s="11">
        <v>0</v>
      </c>
      <c r="HD123" s="15">
        <v>1</v>
      </c>
      <c r="HE123" s="15">
        <v>1</v>
      </c>
      <c r="HF123" s="16">
        <v>40295.400312500002</v>
      </c>
    </row>
    <row r="124" spans="1:214" x14ac:dyDescent="0.2">
      <c r="A124" s="10" t="s">
        <v>1211</v>
      </c>
      <c r="B124" s="10">
        <v>153</v>
      </c>
      <c r="C124" s="10" t="s">
        <v>786</v>
      </c>
      <c r="D124" s="10" t="str">
        <f>VLOOKUP(Tabulka_Dotaz_z_MySQLDivadla_1[[#This Row],[Kraj]],Tabulka_Dotaz_z_SQL3[],3,TRUE)</f>
        <v>Pardubický kraj</v>
      </c>
      <c r="E124" s="10" t="str">
        <f>VLOOKUP(Tabulka_Dotaz_z_MySQLDivadla_1[[#This Row],[StatID]],Tabulka_Dotaz_z_SqlDivadla[#All],7,FALSE)</f>
        <v>60</v>
      </c>
      <c r="F124" s="10" t="str">
        <f>VLOOKUP(Tabulka_Dotaz_z_MySQLDivadla_1[[#This Row],[kodZriz]],Tabulka_Dotaz_z_SQL[],8,TRUE)</f>
        <v>podnk</v>
      </c>
      <c r="G124" s="10">
        <v>0</v>
      </c>
      <c r="H124" s="10">
        <v>0</v>
      </c>
      <c r="I124" s="10" t="s">
        <v>163</v>
      </c>
      <c r="J124" s="10">
        <v>0</v>
      </c>
      <c r="K124" s="10" t="s">
        <v>163</v>
      </c>
      <c r="L124" s="10">
        <v>0</v>
      </c>
      <c r="M124" s="10" t="s">
        <v>163</v>
      </c>
      <c r="N124" s="10">
        <v>0</v>
      </c>
      <c r="O124" s="10" t="s">
        <v>163</v>
      </c>
      <c r="P124" s="10">
        <v>0</v>
      </c>
      <c r="Q124" s="10">
        <v>1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1</v>
      </c>
      <c r="AA124" s="10" t="str">
        <f>IF(Tabulka_Dotaz_z_MySQLDivadla_1[[#This Row],[f0115_1]]=1,"ANO","NE")</f>
        <v>ANO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0</v>
      </c>
      <c r="CG124" s="10">
        <v>0</v>
      </c>
      <c r="CH124" s="10">
        <v>0</v>
      </c>
      <c r="CI124" s="10">
        <v>0</v>
      </c>
      <c r="CJ124" s="10">
        <v>0</v>
      </c>
      <c r="CK124" s="10">
        <v>0</v>
      </c>
      <c r="CL124" s="10">
        <v>0</v>
      </c>
      <c r="CM124" s="10">
        <v>0</v>
      </c>
      <c r="CN124" s="10">
        <v>0</v>
      </c>
      <c r="CO124" s="10">
        <v>0</v>
      </c>
      <c r="CP124" s="10">
        <v>0</v>
      </c>
      <c r="CQ124" s="10">
        <v>0</v>
      </c>
      <c r="CR124" s="10">
        <v>0</v>
      </c>
      <c r="CS124" s="10">
        <v>0</v>
      </c>
      <c r="CT124" s="10">
        <v>0</v>
      </c>
      <c r="CU124" s="10">
        <v>0</v>
      </c>
      <c r="CV124" s="10">
        <v>0</v>
      </c>
      <c r="CW124" s="10">
        <v>0</v>
      </c>
      <c r="CX124" s="10">
        <v>0</v>
      </c>
      <c r="CY124" s="10">
        <v>0</v>
      </c>
      <c r="CZ124" s="10">
        <v>0</v>
      </c>
      <c r="DA124" s="10">
        <v>0</v>
      </c>
      <c r="DB124" s="10">
        <v>0</v>
      </c>
      <c r="DC124" s="10">
        <v>0</v>
      </c>
      <c r="DD124" s="10">
        <v>0</v>
      </c>
      <c r="DE124" s="10">
        <v>0</v>
      </c>
      <c r="DF124" s="10">
        <v>0</v>
      </c>
      <c r="DG124" s="10">
        <v>0</v>
      </c>
      <c r="DH124" s="10">
        <v>0</v>
      </c>
      <c r="DI124" s="10">
        <v>0</v>
      </c>
      <c r="DJ124" s="10">
        <v>0</v>
      </c>
      <c r="DK124" s="10">
        <v>0</v>
      </c>
      <c r="DL124" s="10">
        <v>0</v>
      </c>
      <c r="DM124" s="10">
        <v>0</v>
      </c>
      <c r="DN124" s="10">
        <v>0</v>
      </c>
      <c r="DO124" s="10">
        <v>0</v>
      </c>
      <c r="DP124" s="10">
        <v>0</v>
      </c>
      <c r="DQ124" s="10">
        <v>0</v>
      </c>
      <c r="DR124" s="10">
        <v>0</v>
      </c>
      <c r="DS124" s="10">
        <v>0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0">
        <v>0</v>
      </c>
      <c r="EC124" s="10">
        <v>0</v>
      </c>
      <c r="ED124" s="10">
        <v>0</v>
      </c>
      <c r="EE124" s="10">
        <v>0</v>
      </c>
      <c r="EF124" s="10">
        <v>0</v>
      </c>
      <c r="EG124" s="10">
        <v>0</v>
      </c>
      <c r="EH124" s="10">
        <v>0</v>
      </c>
      <c r="EI124" s="10">
        <v>0</v>
      </c>
      <c r="EJ124" s="10">
        <v>0</v>
      </c>
      <c r="EK124" s="10">
        <v>0</v>
      </c>
      <c r="EL124" s="10">
        <v>0</v>
      </c>
      <c r="EM124" s="10">
        <v>0</v>
      </c>
      <c r="EN124" s="10">
        <v>0</v>
      </c>
      <c r="EO124" s="10">
        <v>0</v>
      </c>
      <c r="EP124" s="10">
        <v>0</v>
      </c>
      <c r="EQ124" s="10">
        <v>0</v>
      </c>
      <c r="ER124" s="10">
        <v>4191</v>
      </c>
      <c r="ES124" s="10">
        <v>0</v>
      </c>
      <c r="ET124" s="10">
        <v>2876</v>
      </c>
      <c r="EU124" s="10">
        <v>129</v>
      </c>
      <c r="EV124" s="10">
        <v>200</v>
      </c>
      <c r="EW124" s="10">
        <v>0</v>
      </c>
      <c r="EX124" s="10">
        <v>0</v>
      </c>
      <c r="EY124" s="10">
        <v>0</v>
      </c>
      <c r="EZ124" s="10">
        <v>0</v>
      </c>
      <c r="FA124" s="10">
        <v>0</v>
      </c>
      <c r="FB124" s="10">
        <v>50</v>
      </c>
      <c r="FC124" s="10">
        <v>0</v>
      </c>
      <c r="FD124" s="10">
        <v>4441</v>
      </c>
      <c r="FE124" s="10">
        <v>0</v>
      </c>
      <c r="FF124" s="10">
        <v>0</v>
      </c>
      <c r="FG124" s="10">
        <v>0</v>
      </c>
      <c r="FH124" s="10">
        <v>0</v>
      </c>
      <c r="FI124" s="10">
        <v>0</v>
      </c>
      <c r="FJ124" s="10">
        <v>0</v>
      </c>
      <c r="FK124" s="10">
        <v>0</v>
      </c>
      <c r="FL124" s="10">
        <v>2016</v>
      </c>
      <c r="FM124" s="10">
        <v>0</v>
      </c>
      <c r="FN124" s="10">
        <v>13</v>
      </c>
      <c r="FO124" s="10">
        <v>0</v>
      </c>
      <c r="FP124" s="10">
        <v>0</v>
      </c>
      <c r="FQ124" s="10">
        <v>0</v>
      </c>
      <c r="FR124" s="10">
        <v>13</v>
      </c>
      <c r="FS124" s="10">
        <v>997</v>
      </c>
      <c r="FT124" s="10">
        <v>0</v>
      </c>
      <c r="FU124" s="10">
        <v>0</v>
      </c>
      <c r="FV124" s="10">
        <v>447</v>
      </c>
      <c r="FW124" s="10">
        <v>153</v>
      </c>
      <c r="FX124" s="10">
        <v>3626</v>
      </c>
      <c r="FY124" s="10">
        <v>0</v>
      </c>
      <c r="FZ124" s="10">
        <v>0</v>
      </c>
      <c r="GA124" s="10">
        <v>0</v>
      </c>
      <c r="GB124" s="10">
        <v>250</v>
      </c>
      <c r="GC124" s="10">
        <v>250</v>
      </c>
      <c r="GD124" s="10">
        <v>250</v>
      </c>
      <c r="GE124" s="10">
        <v>250</v>
      </c>
      <c r="GF124" s="10">
        <v>0</v>
      </c>
      <c r="GG124" s="10">
        <v>0</v>
      </c>
      <c r="GH124" s="10">
        <v>0</v>
      </c>
      <c r="GI124" s="14">
        <v>0</v>
      </c>
      <c r="GJ124" s="14">
        <v>0</v>
      </c>
      <c r="GK124" s="14">
        <v>0</v>
      </c>
      <c r="GL124" s="14">
        <v>0</v>
      </c>
      <c r="GM124" s="14">
        <v>0</v>
      </c>
      <c r="GN124" s="14">
        <v>0</v>
      </c>
      <c r="GO124" s="14">
        <v>0</v>
      </c>
      <c r="GP124" s="14">
        <v>0</v>
      </c>
      <c r="GQ124" s="14">
        <v>0</v>
      </c>
      <c r="GR124" s="14">
        <v>0</v>
      </c>
      <c r="GS124" s="14">
        <v>0</v>
      </c>
      <c r="GT124" s="14">
        <v>0</v>
      </c>
      <c r="GU124" s="14">
        <v>0</v>
      </c>
      <c r="GV124" s="14">
        <v>0</v>
      </c>
      <c r="GW124" s="14">
        <v>0</v>
      </c>
      <c r="GX124" s="14">
        <v>1</v>
      </c>
      <c r="GY124" s="14">
        <v>0</v>
      </c>
      <c r="GZ124" s="14">
        <v>1</v>
      </c>
      <c r="HA124" s="14">
        <v>0</v>
      </c>
      <c r="HB124" s="11">
        <v>1</v>
      </c>
      <c r="HC124" s="11">
        <v>0</v>
      </c>
      <c r="HD124" s="15">
        <v>0</v>
      </c>
      <c r="HE124" s="15">
        <v>1</v>
      </c>
      <c r="HF124" s="16">
        <v>40276.499224537038</v>
      </c>
    </row>
    <row r="125" spans="1:214" x14ac:dyDescent="0.2">
      <c r="A125" s="10" t="s">
        <v>1153</v>
      </c>
      <c r="B125" s="10">
        <v>95</v>
      </c>
      <c r="C125" s="10" t="s">
        <v>786</v>
      </c>
      <c r="D125" s="10" t="str">
        <f>VLOOKUP(Tabulka_Dotaz_z_MySQLDivadla_1[[#This Row],[Kraj]],Tabulka_Dotaz_z_SQL3[],3,TRUE)</f>
        <v>Pardubický kraj</v>
      </c>
      <c r="E125" s="10" t="str">
        <f>VLOOKUP(Tabulka_Dotaz_z_MySQLDivadla_1[[#This Row],[StatID]],Tabulka_Dotaz_z_SqlDivadla[#All],7,FALSE)</f>
        <v>60</v>
      </c>
      <c r="F125" s="10" t="str">
        <f>VLOOKUP(Tabulka_Dotaz_z_MySQLDivadla_1[[#This Row],[kodZriz]],Tabulka_Dotaz_z_SQL[],8,TRUE)</f>
        <v>podnk</v>
      </c>
      <c r="G125" s="10">
        <v>0</v>
      </c>
      <c r="H125" s="10">
        <v>0</v>
      </c>
      <c r="I125" s="10" t="s">
        <v>163</v>
      </c>
      <c r="J125" s="10">
        <v>0</v>
      </c>
      <c r="K125" s="10" t="s">
        <v>163</v>
      </c>
      <c r="L125" s="10">
        <v>0</v>
      </c>
      <c r="M125" s="10" t="s">
        <v>163</v>
      </c>
      <c r="N125" s="10">
        <v>0</v>
      </c>
      <c r="O125" s="10" t="s">
        <v>163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1</v>
      </c>
      <c r="AA125" s="10" t="str">
        <f>IF(Tabulka_Dotaz_z_MySQLDivadla_1[[#This Row],[f0115_1]]=1,"ANO","NE")</f>
        <v>ANO</v>
      </c>
      <c r="AB125" s="10">
        <v>5700</v>
      </c>
      <c r="AC125" s="10">
        <v>0</v>
      </c>
      <c r="AD125" s="10">
        <v>0</v>
      </c>
      <c r="AE125" s="10">
        <v>4000</v>
      </c>
      <c r="AF125" s="10">
        <v>5000</v>
      </c>
      <c r="AG125" s="10">
        <v>0</v>
      </c>
      <c r="AH125" s="10">
        <v>3600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600</v>
      </c>
      <c r="AW125" s="10">
        <v>0</v>
      </c>
      <c r="AX125" s="10">
        <v>0</v>
      </c>
      <c r="AY125" s="10">
        <v>400</v>
      </c>
      <c r="AZ125" s="10">
        <v>500</v>
      </c>
      <c r="BA125" s="10">
        <v>0</v>
      </c>
      <c r="BB125" s="10">
        <v>400</v>
      </c>
      <c r="BC125" s="10">
        <v>0</v>
      </c>
      <c r="BD125" s="10">
        <v>0</v>
      </c>
      <c r="BE125" s="10">
        <v>0</v>
      </c>
      <c r="BF125" s="10">
        <v>2400</v>
      </c>
      <c r="BG125" s="10">
        <v>0</v>
      </c>
      <c r="BH125" s="10">
        <v>0</v>
      </c>
      <c r="BI125" s="10">
        <v>2000</v>
      </c>
      <c r="BJ125" s="10">
        <v>2000</v>
      </c>
      <c r="BK125" s="10">
        <v>0</v>
      </c>
      <c r="BL125" s="10">
        <v>1950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>
        <v>0</v>
      </c>
      <c r="DJ125" s="10">
        <v>0</v>
      </c>
      <c r="DK125" s="10">
        <v>0</v>
      </c>
      <c r="DL125" s="10">
        <v>0</v>
      </c>
      <c r="DM125" s="10">
        <v>0</v>
      </c>
      <c r="DN125" s="10">
        <v>600</v>
      </c>
      <c r="DO125" s="10">
        <v>0</v>
      </c>
      <c r="DP125" s="10">
        <v>0</v>
      </c>
      <c r="DQ125" s="10">
        <v>200</v>
      </c>
      <c r="DR125" s="10">
        <v>550</v>
      </c>
      <c r="DS125" s="10">
        <v>0</v>
      </c>
      <c r="DT125" s="10">
        <v>180</v>
      </c>
      <c r="DU125" s="10">
        <v>0</v>
      </c>
      <c r="DV125" s="10">
        <v>0</v>
      </c>
      <c r="DW125" s="10">
        <v>0</v>
      </c>
      <c r="DX125" s="10">
        <v>9300</v>
      </c>
      <c r="DY125" s="10">
        <v>0</v>
      </c>
      <c r="DZ125" s="10">
        <v>0</v>
      </c>
      <c r="EA125" s="10">
        <v>6600</v>
      </c>
      <c r="EB125" s="10">
        <v>8050</v>
      </c>
      <c r="EC125" s="10">
        <v>0</v>
      </c>
      <c r="ED125" s="10">
        <v>6130</v>
      </c>
      <c r="EE125" s="10">
        <v>0</v>
      </c>
      <c r="EF125" s="10">
        <v>0</v>
      </c>
      <c r="EG125" s="10">
        <v>0</v>
      </c>
      <c r="EH125" s="10">
        <v>9300</v>
      </c>
      <c r="EI125" s="10">
        <v>0</v>
      </c>
      <c r="EJ125" s="10">
        <v>0</v>
      </c>
      <c r="EK125" s="10">
        <v>6600</v>
      </c>
      <c r="EL125" s="10">
        <v>8050</v>
      </c>
      <c r="EM125" s="10">
        <v>0</v>
      </c>
      <c r="EN125" s="10">
        <v>6130</v>
      </c>
      <c r="EO125" s="10">
        <v>0</v>
      </c>
      <c r="EP125" s="10">
        <v>0</v>
      </c>
      <c r="EQ125" s="10">
        <v>0</v>
      </c>
      <c r="ER125" s="10">
        <v>298</v>
      </c>
      <c r="ES125" s="10">
        <v>0</v>
      </c>
      <c r="ET125" s="10">
        <v>0</v>
      </c>
      <c r="EU125" s="10">
        <v>298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0</v>
      </c>
      <c r="FC125" s="10">
        <v>0</v>
      </c>
      <c r="FD125" s="10">
        <v>298</v>
      </c>
      <c r="FE125" s="10">
        <v>0</v>
      </c>
      <c r="FF125" s="10">
        <v>0</v>
      </c>
      <c r="FG125" s="10">
        <v>0</v>
      </c>
      <c r="FH125" s="10">
        <v>0</v>
      </c>
      <c r="FI125" s="10">
        <v>0</v>
      </c>
      <c r="FJ125" s="10">
        <v>0</v>
      </c>
      <c r="FK125" s="10">
        <v>0</v>
      </c>
      <c r="FL125" s="10">
        <v>113</v>
      </c>
      <c r="FM125" s="10">
        <v>0</v>
      </c>
      <c r="FN125" s="10">
        <v>0</v>
      </c>
      <c r="FO125" s="10">
        <v>0</v>
      </c>
      <c r="FP125" s="10">
        <v>0</v>
      </c>
      <c r="FQ125" s="10">
        <v>0</v>
      </c>
      <c r="FR125" s="10">
        <v>0</v>
      </c>
      <c r="FS125" s="10">
        <v>0</v>
      </c>
      <c r="FT125" s="10">
        <v>66</v>
      </c>
      <c r="FU125" s="10">
        <v>0</v>
      </c>
      <c r="FV125" s="10">
        <v>0</v>
      </c>
      <c r="FW125" s="10">
        <v>0</v>
      </c>
      <c r="FX125" s="10">
        <v>179</v>
      </c>
      <c r="FY125" s="10">
        <v>0</v>
      </c>
      <c r="FZ125" s="10">
        <v>0</v>
      </c>
      <c r="GA125" s="10">
        <v>0</v>
      </c>
      <c r="GB125" s="10">
        <v>0</v>
      </c>
      <c r="GC125" s="10">
        <v>0</v>
      </c>
      <c r="GD125" s="10">
        <v>0</v>
      </c>
      <c r="GE125" s="10">
        <v>0</v>
      </c>
      <c r="GF125" s="10">
        <v>0</v>
      </c>
      <c r="GG125" s="10">
        <v>0</v>
      </c>
      <c r="GH125" s="10">
        <v>0</v>
      </c>
      <c r="GI125" s="14">
        <v>0</v>
      </c>
      <c r="GJ125" s="14">
        <v>0</v>
      </c>
      <c r="GK125" s="14">
        <v>0</v>
      </c>
      <c r="GL125" s="14">
        <v>0</v>
      </c>
      <c r="GM125" s="14">
        <v>0</v>
      </c>
      <c r="GN125" s="14">
        <v>0</v>
      </c>
      <c r="GO125" s="14">
        <v>0</v>
      </c>
      <c r="GP125" s="14">
        <v>0</v>
      </c>
      <c r="GQ125" s="14">
        <v>0</v>
      </c>
      <c r="GR125" s="14">
        <v>0</v>
      </c>
      <c r="GS125" s="14">
        <v>0</v>
      </c>
      <c r="GT125" s="14">
        <v>0</v>
      </c>
      <c r="GU125" s="14">
        <v>0</v>
      </c>
      <c r="GV125" s="14">
        <v>0</v>
      </c>
      <c r="GW125" s="14">
        <v>0</v>
      </c>
      <c r="GX125" s="14">
        <v>1</v>
      </c>
      <c r="GY125" s="14">
        <v>0</v>
      </c>
      <c r="GZ125" s="14">
        <v>1</v>
      </c>
      <c r="HA125" s="14">
        <v>0</v>
      </c>
      <c r="HB125" s="11">
        <v>1</v>
      </c>
      <c r="HC125" s="11">
        <v>0</v>
      </c>
      <c r="HD125" s="15">
        <v>1</v>
      </c>
      <c r="HE125" s="15">
        <v>1</v>
      </c>
      <c r="HF125" s="16">
        <v>40302.427476851852</v>
      </c>
    </row>
    <row r="126" spans="1:214" x14ac:dyDescent="0.2">
      <c r="A126" s="10" t="s">
        <v>1265</v>
      </c>
      <c r="B126" s="10">
        <v>208</v>
      </c>
      <c r="C126" s="10" t="s">
        <v>782</v>
      </c>
      <c r="D126" s="10" t="str">
        <f>VLOOKUP(Tabulka_Dotaz_z_MySQLDivadla_1[[#This Row],[Kraj]],Tabulka_Dotaz_z_SQL3[],3,TRUE)</f>
        <v>Hlavní město Praha</v>
      </c>
      <c r="E126" s="10" t="str">
        <f>VLOOKUP(Tabulka_Dotaz_z_MySQLDivadla_1[[#This Row],[StatID]],Tabulka_Dotaz_z_SqlDivadla[#All],7,FALSE)</f>
        <v>70</v>
      </c>
      <c r="F126" s="10" t="str">
        <f>VLOOKUP(Tabulka_Dotaz_z_MySQLDivadla_1[[#This Row],[kodZriz]],Tabulka_Dotaz_z_SQL[],8,TRUE)</f>
        <v>crkve</v>
      </c>
      <c r="G126" s="10">
        <v>1</v>
      </c>
      <c r="H126" s="10">
        <v>0</v>
      </c>
      <c r="I126" s="10" t="s">
        <v>289</v>
      </c>
      <c r="J126" s="10">
        <v>122</v>
      </c>
      <c r="K126" s="10" t="s">
        <v>163</v>
      </c>
      <c r="L126" s="10">
        <v>0</v>
      </c>
      <c r="M126" s="10" t="s">
        <v>163</v>
      </c>
      <c r="N126" s="10">
        <v>0</v>
      </c>
      <c r="O126" s="10" t="s">
        <v>163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</v>
      </c>
      <c r="Y126" s="10">
        <v>0</v>
      </c>
      <c r="Z126" s="10">
        <v>1</v>
      </c>
      <c r="AA126" s="10" t="str">
        <f>IF(Tabulka_Dotaz_z_MySQLDivadla_1[[#This Row],[f0115_1]]=1,"ANO","NE")</f>
        <v>ANO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6472</v>
      </c>
      <c r="CK126" s="10">
        <v>0</v>
      </c>
      <c r="CL126" s="10">
        <v>6222</v>
      </c>
      <c r="CM126" s="10">
        <v>0</v>
      </c>
      <c r="CN126" s="10">
        <v>4736</v>
      </c>
      <c r="CO126" s="10">
        <v>4511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0</v>
      </c>
      <c r="DI126" s="10">
        <v>0</v>
      </c>
      <c r="DJ126" s="10">
        <v>0</v>
      </c>
      <c r="DK126" s="10">
        <v>0</v>
      </c>
      <c r="DL126" s="10">
        <v>0</v>
      </c>
      <c r="DM126" s="10">
        <v>0</v>
      </c>
      <c r="DN126" s="10">
        <v>0</v>
      </c>
      <c r="DO126" s="10">
        <v>0</v>
      </c>
      <c r="DP126" s="10">
        <v>0</v>
      </c>
      <c r="DQ126" s="10">
        <v>0</v>
      </c>
      <c r="DR126" s="10">
        <v>0</v>
      </c>
      <c r="DS126" s="10">
        <v>0</v>
      </c>
      <c r="DT126" s="10">
        <v>0</v>
      </c>
      <c r="DU126" s="10">
        <v>0</v>
      </c>
      <c r="DV126" s="10">
        <v>0</v>
      </c>
      <c r="DW126" s="10">
        <v>0</v>
      </c>
      <c r="DX126" s="10">
        <v>6472</v>
      </c>
      <c r="DY126" s="10">
        <v>0</v>
      </c>
      <c r="DZ126" s="10">
        <v>6222</v>
      </c>
      <c r="EA126" s="10">
        <v>0</v>
      </c>
      <c r="EB126" s="10">
        <v>4736</v>
      </c>
      <c r="EC126" s="10">
        <v>4511</v>
      </c>
      <c r="ED126" s="10">
        <v>0</v>
      </c>
      <c r="EE126" s="10">
        <v>0</v>
      </c>
      <c r="EF126" s="10">
        <v>0</v>
      </c>
      <c r="EG126" s="10">
        <v>0</v>
      </c>
      <c r="EH126" s="10">
        <v>6472</v>
      </c>
      <c r="EI126" s="10">
        <v>0</v>
      </c>
      <c r="EJ126" s="10">
        <v>6222</v>
      </c>
      <c r="EK126" s="10">
        <v>0</v>
      </c>
      <c r="EL126" s="10">
        <v>4736</v>
      </c>
      <c r="EM126" s="10">
        <v>4511</v>
      </c>
      <c r="EN126" s="10">
        <v>0</v>
      </c>
      <c r="EO126" s="10">
        <v>0</v>
      </c>
      <c r="EP126" s="10">
        <v>0</v>
      </c>
      <c r="EQ126" s="10">
        <v>0</v>
      </c>
      <c r="ER126" s="10">
        <v>232</v>
      </c>
      <c r="ES126" s="10">
        <v>222</v>
      </c>
      <c r="ET126" s="10">
        <v>10</v>
      </c>
      <c r="EU126" s="10">
        <v>0</v>
      </c>
      <c r="EV126" s="10">
        <v>0</v>
      </c>
      <c r="EW126" s="10">
        <v>30</v>
      </c>
      <c r="EX126" s="10">
        <v>230</v>
      </c>
      <c r="EY126" s="10">
        <v>0</v>
      </c>
      <c r="EZ126" s="10">
        <v>0</v>
      </c>
      <c r="FA126" s="10">
        <v>0</v>
      </c>
      <c r="FB126" s="10">
        <v>30</v>
      </c>
      <c r="FC126" s="10">
        <v>0</v>
      </c>
      <c r="FD126" s="10">
        <v>522</v>
      </c>
      <c r="FE126" s="10">
        <v>0</v>
      </c>
      <c r="FF126" s="10">
        <v>0</v>
      </c>
      <c r="FG126" s="10">
        <v>0</v>
      </c>
      <c r="FH126" s="10">
        <v>0</v>
      </c>
      <c r="FI126" s="10">
        <v>0</v>
      </c>
      <c r="FJ126" s="10">
        <v>0</v>
      </c>
      <c r="FK126" s="10">
        <v>0</v>
      </c>
      <c r="FL126" s="10">
        <v>403</v>
      </c>
      <c r="FM126" s="10">
        <v>99</v>
      </c>
      <c r="FN126" s="10">
        <v>51</v>
      </c>
      <c r="FO126" s="10">
        <v>0</v>
      </c>
      <c r="FP126" s="10">
        <v>51</v>
      </c>
      <c r="FQ126" s="10">
        <v>0</v>
      </c>
      <c r="FR126" s="10">
        <v>0</v>
      </c>
      <c r="FS126" s="10">
        <v>105</v>
      </c>
      <c r="FT126" s="10">
        <v>8</v>
      </c>
      <c r="FU126" s="10">
        <v>0</v>
      </c>
      <c r="FV126" s="10">
        <v>0</v>
      </c>
      <c r="FW126" s="10">
        <v>0</v>
      </c>
      <c r="FX126" s="10">
        <v>567</v>
      </c>
      <c r="FY126" s="10">
        <v>0</v>
      </c>
      <c r="FZ126" s="10">
        <v>0</v>
      </c>
      <c r="GA126" s="10">
        <v>0</v>
      </c>
      <c r="GB126" s="10">
        <v>50</v>
      </c>
      <c r="GC126" s="10">
        <v>35</v>
      </c>
      <c r="GD126" s="10">
        <v>0</v>
      </c>
      <c r="GE126" s="10">
        <v>0</v>
      </c>
      <c r="GF126" s="10">
        <v>0</v>
      </c>
      <c r="GG126" s="10">
        <v>0</v>
      </c>
      <c r="GH126" s="10">
        <v>0</v>
      </c>
      <c r="GI126" s="14">
        <v>0</v>
      </c>
      <c r="GJ126" s="14">
        <v>0</v>
      </c>
      <c r="GK126" s="14">
        <v>0</v>
      </c>
      <c r="GL126" s="14">
        <v>0</v>
      </c>
      <c r="GM126" s="14">
        <v>0</v>
      </c>
      <c r="GN126" s="14">
        <v>0</v>
      </c>
      <c r="GO126" s="14">
        <v>0</v>
      </c>
      <c r="GP126" s="14">
        <v>50</v>
      </c>
      <c r="GQ126" s="14">
        <v>35</v>
      </c>
      <c r="GR126" s="14">
        <v>0</v>
      </c>
      <c r="GS126" s="14">
        <v>0</v>
      </c>
      <c r="GT126" s="14">
        <v>0</v>
      </c>
      <c r="GU126" s="14">
        <v>0</v>
      </c>
      <c r="GV126" s="14">
        <v>0</v>
      </c>
      <c r="GW126" s="14">
        <v>0</v>
      </c>
      <c r="GX126" s="14">
        <v>1</v>
      </c>
      <c r="GY126" s="14">
        <v>0</v>
      </c>
      <c r="GZ126" s="14">
        <v>1</v>
      </c>
      <c r="HA126" s="14">
        <v>0</v>
      </c>
      <c r="HB126" s="11">
        <v>1</v>
      </c>
      <c r="HC126" s="11">
        <v>0</v>
      </c>
      <c r="HD126" s="15">
        <v>1</v>
      </c>
      <c r="HE126" s="15">
        <v>1</v>
      </c>
      <c r="HF126" s="16">
        <v>40301.412048611113</v>
      </c>
    </row>
    <row r="127" spans="1:214" x14ac:dyDescent="0.2">
      <c r="A127" s="10" t="s">
        <v>1085</v>
      </c>
      <c r="B127" s="10">
        <v>20</v>
      </c>
      <c r="C127" s="10" t="s">
        <v>786</v>
      </c>
      <c r="D127" s="10" t="str">
        <f>VLOOKUP(Tabulka_Dotaz_z_MySQLDivadla_1[[#This Row],[Kraj]],Tabulka_Dotaz_z_SQL3[],3,TRUE)</f>
        <v>Pardubický kraj</v>
      </c>
      <c r="E127" s="10" t="str">
        <f>VLOOKUP(Tabulka_Dotaz_z_MySQLDivadla_1[[#This Row],[StatID]],Tabulka_Dotaz_z_SqlDivadla[#All],7,FALSE)</f>
        <v>70</v>
      </c>
      <c r="F127" s="10" t="str">
        <f>VLOOKUP(Tabulka_Dotaz_z_MySQLDivadla_1[[#This Row],[kodZriz]],Tabulka_Dotaz_z_SQL[],8,TRUE)</f>
        <v>crkve</v>
      </c>
      <c r="G127" s="10">
        <v>1</v>
      </c>
      <c r="H127" s="10">
        <v>0</v>
      </c>
      <c r="I127" s="10" t="s">
        <v>165</v>
      </c>
      <c r="J127" s="10">
        <v>115</v>
      </c>
      <c r="K127" s="10" t="s">
        <v>163</v>
      </c>
      <c r="L127" s="10">
        <v>0</v>
      </c>
      <c r="M127" s="10" t="s">
        <v>163</v>
      </c>
      <c r="N127" s="10">
        <v>0</v>
      </c>
      <c r="O127" s="10" t="s">
        <v>163</v>
      </c>
      <c r="P127" s="10">
        <v>0</v>
      </c>
      <c r="Q127" s="10">
        <v>1</v>
      </c>
      <c r="R127" s="10">
        <v>1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1</v>
      </c>
      <c r="AA127" s="10" t="str">
        <f>IF(Tabulka_Dotaz_z_MySQLDivadla_1[[#This Row],[f0115_1]]=1,"ANO","NE")</f>
        <v>ANO</v>
      </c>
      <c r="AB127" s="10">
        <v>7000</v>
      </c>
      <c r="AC127" s="10">
        <v>0</v>
      </c>
      <c r="AD127" s="10">
        <v>1200</v>
      </c>
      <c r="AE127" s="10">
        <v>0</v>
      </c>
      <c r="AF127" s="10">
        <v>6290</v>
      </c>
      <c r="AG127" s="10">
        <v>1150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0</v>
      </c>
      <c r="DS127" s="10">
        <v>0</v>
      </c>
      <c r="DT127" s="10">
        <v>0</v>
      </c>
      <c r="DU127" s="10">
        <v>0</v>
      </c>
      <c r="DV127" s="10">
        <v>0</v>
      </c>
      <c r="DW127" s="10">
        <v>0</v>
      </c>
      <c r="DX127" s="10">
        <v>7000</v>
      </c>
      <c r="DY127" s="10">
        <v>0</v>
      </c>
      <c r="DZ127" s="10">
        <v>1200</v>
      </c>
      <c r="EA127" s="10">
        <v>0</v>
      </c>
      <c r="EB127" s="10">
        <v>6290</v>
      </c>
      <c r="EC127" s="10">
        <v>1150</v>
      </c>
      <c r="ED127" s="10">
        <v>0</v>
      </c>
      <c r="EE127" s="10">
        <v>0</v>
      </c>
      <c r="EF127" s="10">
        <v>0</v>
      </c>
      <c r="EG127" s="10">
        <v>0</v>
      </c>
      <c r="EH127" s="10">
        <v>0</v>
      </c>
      <c r="EI127" s="10">
        <v>0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10">
        <v>0</v>
      </c>
      <c r="EP127" s="10">
        <v>0</v>
      </c>
      <c r="EQ127" s="10">
        <v>0</v>
      </c>
      <c r="ER127" s="10">
        <v>96</v>
      </c>
      <c r="ES127" s="10">
        <v>8</v>
      </c>
      <c r="ET127" s="10">
        <v>38</v>
      </c>
      <c r="EU127" s="10">
        <v>0</v>
      </c>
      <c r="EV127" s="10">
        <v>0</v>
      </c>
      <c r="EW127" s="10">
        <v>0</v>
      </c>
      <c r="EX127" s="10">
        <v>50</v>
      </c>
      <c r="EY127" s="10">
        <v>0</v>
      </c>
      <c r="EZ127" s="10">
        <v>0</v>
      </c>
      <c r="FA127" s="10">
        <v>0</v>
      </c>
      <c r="FB127" s="10">
        <v>0</v>
      </c>
      <c r="FC127" s="10">
        <v>0</v>
      </c>
      <c r="FD127" s="10">
        <v>146</v>
      </c>
      <c r="FE127" s="10">
        <v>0</v>
      </c>
      <c r="FF127" s="10">
        <v>0</v>
      </c>
      <c r="FG127" s="10">
        <v>0</v>
      </c>
      <c r="FH127" s="10">
        <v>0</v>
      </c>
      <c r="FI127" s="10">
        <v>0</v>
      </c>
      <c r="FJ127" s="10">
        <v>0</v>
      </c>
      <c r="FK127" s="10">
        <v>0</v>
      </c>
      <c r="FL127" s="10">
        <v>12</v>
      </c>
      <c r="FM127" s="10">
        <v>0</v>
      </c>
      <c r="FN127" s="10">
        <v>0</v>
      </c>
      <c r="FO127" s="10">
        <v>0</v>
      </c>
      <c r="FP127" s="10">
        <v>0</v>
      </c>
      <c r="FQ127" s="10">
        <v>0</v>
      </c>
      <c r="FR127" s="10">
        <v>0</v>
      </c>
      <c r="FS127" s="10">
        <v>0</v>
      </c>
      <c r="FT127" s="10">
        <v>0</v>
      </c>
      <c r="FU127" s="10">
        <v>0</v>
      </c>
      <c r="FV127" s="10">
        <v>0</v>
      </c>
      <c r="FW127" s="10">
        <v>0</v>
      </c>
      <c r="FX127" s="10">
        <v>12</v>
      </c>
      <c r="FY127" s="10">
        <v>83</v>
      </c>
      <c r="FZ127" s="10">
        <v>83</v>
      </c>
      <c r="GA127" s="10">
        <v>0</v>
      </c>
      <c r="GB127" s="10">
        <v>130</v>
      </c>
      <c r="GC127" s="10">
        <v>50</v>
      </c>
      <c r="GD127" s="10">
        <v>130</v>
      </c>
      <c r="GE127" s="10">
        <v>50</v>
      </c>
      <c r="GF127" s="10">
        <v>0</v>
      </c>
      <c r="GG127" s="10">
        <v>0</v>
      </c>
      <c r="GH127" s="10">
        <v>0</v>
      </c>
      <c r="GI127" s="14">
        <v>0</v>
      </c>
      <c r="GJ127" s="14">
        <v>0</v>
      </c>
      <c r="GK127" s="14">
        <v>0</v>
      </c>
      <c r="GL127" s="14">
        <v>0</v>
      </c>
      <c r="GM127" s="14">
        <v>0</v>
      </c>
      <c r="GN127" s="14">
        <v>0</v>
      </c>
      <c r="GO127" s="14">
        <v>0</v>
      </c>
      <c r="GP127" s="14">
        <v>0</v>
      </c>
      <c r="GQ127" s="14">
        <v>0</v>
      </c>
      <c r="GR127" s="14">
        <v>0</v>
      </c>
      <c r="GS127" s="14">
        <v>0</v>
      </c>
      <c r="GT127" s="14">
        <v>0</v>
      </c>
      <c r="GU127" s="14">
        <v>0</v>
      </c>
      <c r="GV127" s="14">
        <v>0</v>
      </c>
      <c r="GW127" s="14">
        <v>0</v>
      </c>
      <c r="GX127" s="14">
        <v>1</v>
      </c>
      <c r="GY127" s="14">
        <v>0</v>
      </c>
      <c r="GZ127" s="14">
        <v>1</v>
      </c>
      <c r="HA127" s="14">
        <v>0</v>
      </c>
      <c r="HB127" s="11">
        <v>1</v>
      </c>
      <c r="HC127" s="11">
        <v>0</v>
      </c>
      <c r="HD127" s="15">
        <v>1</v>
      </c>
      <c r="HE127" s="15">
        <v>1</v>
      </c>
      <c r="HF127" s="16">
        <v>40245.405902777777</v>
      </c>
    </row>
    <row r="128" spans="1:214" x14ac:dyDescent="0.2">
      <c r="A128" s="10" t="s">
        <v>1141</v>
      </c>
      <c r="B128" s="10">
        <v>83</v>
      </c>
      <c r="C128" s="10" t="s">
        <v>809</v>
      </c>
      <c r="D128" s="10" t="str">
        <f>VLOOKUP(Tabulka_Dotaz_z_MySQLDivadla_1[[#This Row],[Kraj]],Tabulka_Dotaz_z_SQL3[],3,TRUE)</f>
        <v>Liberecký kraj</v>
      </c>
      <c r="E128" s="10" t="str">
        <f>VLOOKUP(Tabulka_Dotaz_z_MySQLDivadla_1[[#This Row],[StatID]],Tabulka_Dotaz_z_SqlDivadla[#All],7,FALSE)</f>
        <v>70</v>
      </c>
      <c r="F128" s="10" t="str">
        <f>VLOOKUP(Tabulka_Dotaz_z_MySQLDivadla_1[[#This Row],[kodZriz]],Tabulka_Dotaz_z_SQL[],8,TRUE)</f>
        <v>crkve</v>
      </c>
      <c r="G128" s="10">
        <v>0</v>
      </c>
      <c r="H128" s="10">
        <v>0</v>
      </c>
      <c r="I128" s="10" t="s">
        <v>163</v>
      </c>
      <c r="J128" s="10">
        <v>0</v>
      </c>
      <c r="K128" s="10" t="s">
        <v>163</v>
      </c>
      <c r="L128" s="10">
        <v>0</v>
      </c>
      <c r="M128" s="10" t="s">
        <v>163</v>
      </c>
      <c r="N128" s="10">
        <v>0</v>
      </c>
      <c r="O128" s="10" t="s">
        <v>163</v>
      </c>
      <c r="P128" s="10">
        <v>0</v>
      </c>
      <c r="Q128" s="10">
        <v>1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</v>
      </c>
      <c r="Y128" s="10">
        <v>0</v>
      </c>
      <c r="Z128" s="10">
        <v>1</v>
      </c>
      <c r="AA128" s="10" t="str">
        <f>IF(Tabulka_Dotaz_z_MySQLDivadla_1[[#This Row],[f0115_1]]=1,"ANO","NE")</f>
        <v>ANO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5300</v>
      </c>
      <c r="CK128" s="10">
        <v>0</v>
      </c>
      <c r="CL128" s="10">
        <v>0</v>
      </c>
      <c r="CM128" s="10">
        <v>0</v>
      </c>
      <c r="CN128" s="10">
        <v>4800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0</v>
      </c>
      <c r="DR128" s="10">
        <v>0</v>
      </c>
      <c r="DS128" s="10">
        <v>0</v>
      </c>
      <c r="DT128" s="10">
        <v>0</v>
      </c>
      <c r="DU128" s="10">
        <v>0</v>
      </c>
      <c r="DV128" s="10">
        <v>0</v>
      </c>
      <c r="DW128" s="10">
        <v>0</v>
      </c>
      <c r="DX128" s="10">
        <v>5300</v>
      </c>
      <c r="DY128" s="10">
        <v>0</v>
      </c>
      <c r="DZ128" s="10">
        <v>0</v>
      </c>
      <c r="EA128" s="10">
        <v>0</v>
      </c>
      <c r="EB128" s="10">
        <v>4800</v>
      </c>
      <c r="EC128" s="10">
        <v>0</v>
      </c>
      <c r="ED128" s="10">
        <v>0</v>
      </c>
      <c r="EE128" s="10">
        <v>0</v>
      </c>
      <c r="EF128" s="10">
        <v>0</v>
      </c>
      <c r="EG128" s="10">
        <v>0</v>
      </c>
      <c r="EH128" s="10">
        <v>5300</v>
      </c>
      <c r="EI128" s="10">
        <v>0</v>
      </c>
      <c r="EJ128" s="10">
        <v>0</v>
      </c>
      <c r="EK128" s="10">
        <v>0</v>
      </c>
      <c r="EL128" s="10">
        <v>4800</v>
      </c>
      <c r="EM128" s="10">
        <v>0</v>
      </c>
      <c r="EN128" s="10">
        <v>0</v>
      </c>
      <c r="EO128" s="10">
        <v>0</v>
      </c>
      <c r="EP128" s="10">
        <v>0</v>
      </c>
      <c r="EQ128" s="10">
        <v>0</v>
      </c>
      <c r="ER128" s="10">
        <v>109</v>
      </c>
      <c r="ES128" s="10">
        <v>0</v>
      </c>
      <c r="ET128" s="10">
        <v>109</v>
      </c>
      <c r="EU128" s="10">
        <v>0</v>
      </c>
      <c r="EV128" s="10">
        <v>0</v>
      </c>
      <c r="EW128" s="10">
        <v>0</v>
      </c>
      <c r="EX128" s="10">
        <v>7</v>
      </c>
      <c r="EY128" s="10">
        <v>0</v>
      </c>
      <c r="EZ128" s="10">
        <v>0</v>
      </c>
      <c r="FA128" s="10">
        <v>0</v>
      </c>
      <c r="FB128" s="10">
        <v>0</v>
      </c>
      <c r="FC128" s="10">
        <v>0</v>
      </c>
      <c r="FD128" s="10">
        <v>116</v>
      </c>
      <c r="FE128" s="10">
        <v>0</v>
      </c>
      <c r="FF128" s="10">
        <v>0</v>
      </c>
      <c r="FG128" s="10">
        <v>0</v>
      </c>
      <c r="FH128" s="10">
        <v>0</v>
      </c>
      <c r="FI128" s="10">
        <v>0</v>
      </c>
      <c r="FJ128" s="10">
        <v>0</v>
      </c>
      <c r="FK128" s="10">
        <v>0</v>
      </c>
      <c r="FL128" s="10">
        <v>74</v>
      </c>
      <c r="FM128" s="10">
        <v>0</v>
      </c>
      <c r="FN128" s="10">
        <v>0</v>
      </c>
      <c r="FO128" s="10">
        <v>0</v>
      </c>
      <c r="FP128" s="10">
        <v>0</v>
      </c>
      <c r="FQ128" s="10">
        <v>0</v>
      </c>
      <c r="FR128" s="10">
        <v>0</v>
      </c>
      <c r="FS128" s="10">
        <v>0</v>
      </c>
      <c r="FT128" s="10">
        <v>0</v>
      </c>
      <c r="FU128" s="10">
        <v>0</v>
      </c>
      <c r="FV128" s="10">
        <v>0</v>
      </c>
      <c r="FW128" s="10">
        <v>28</v>
      </c>
      <c r="FX128" s="10">
        <v>102</v>
      </c>
      <c r="FY128" s="10">
        <v>0</v>
      </c>
      <c r="FZ128" s="10">
        <v>0</v>
      </c>
      <c r="GA128" s="10">
        <v>0</v>
      </c>
      <c r="GB128" s="10">
        <v>0</v>
      </c>
      <c r="GC128" s="10">
        <v>0</v>
      </c>
      <c r="GD128" s="10">
        <v>0</v>
      </c>
      <c r="GE128" s="10">
        <v>0</v>
      </c>
      <c r="GF128" s="10">
        <v>0</v>
      </c>
      <c r="GG128" s="10">
        <v>0</v>
      </c>
      <c r="GH128" s="10">
        <v>0</v>
      </c>
      <c r="GI128" s="14">
        <v>0</v>
      </c>
      <c r="GJ128" s="14">
        <v>0</v>
      </c>
      <c r="GK128" s="14">
        <v>0</v>
      </c>
      <c r="GL128" s="14">
        <v>0</v>
      </c>
      <c r="GM128" s="14">
        <v>0</v>
      </c>
      <c r="GN128" s="14">
        <v>0</v>
      </c>
      <c r="GO128" s="14">
        <v>0</v>
      </c>
      <c r="GP128" s="14">
        <v>0</v>
      </c>
      <c r="GQ128" s="14">
        <v>0</v>
      </c>
      <c r="GR128" s="14">
        <v>0</v>
      </c>
      <c r="GS128" s="14">
        <v>0</v>
      </c>
      <c r="GT128" s="14">
        <v>0</v>
      </c>
      <c r="GU128" s="14">
        <v>0</v>
      </c>
      <c r="GV128" s="14">
        <v>0</v>
      </c>
      <c r="GW128" s="14">
        <v>0</v>
      </c>
      <c r="GX128" s="14">
        <v>1</v>
      </c>
      <c r="GY128" s="14">
        <v>0</v>
      </c>
      <c r="GZ128" s="14">
        <v>1</v>
      </c>
      <c r="HA128" s="14">
        <v>0</v>
      </c>
      <c r="HB128" s="11">
        <v>1</v>
      </c>
      <c r="HC128" s="11">
        <v>0</v>
      </c>
      <c r="HD128" s="15">
        <v>1</v>
      </c>
      <c r="HE128" s="15">
        <v>1</v>
      </c>
      <c r="HF128" s="16">
        <v>40301.600543981483</v>
      </c>
    </row>
    <row r="129" spans="1:214" x14ac:dyDescent="0.2">
      <c r="A129" s="10" t="s">
        <v>1172</v>
      </c>
      <c r="B129" s="10">
        <v>114</v>
      </c>
      <c r="C129" s="10" t="s">
        <v>809</v>
      </c>
      <c r="D129" s="10" t="str">
        <f>VLOOKUP(Tabulka_Dotaz_z_MySQLDivadla_1[[#This Row],[Kraj]],Tabulka_Dotaz_z_SQL3[],3,TRUE)</f>
        <v>Liberecký kraj</v>
      </c>
      <c r="E129" s="10" t="str">
        <f>VLOOKUP(Tabulka_Dotaz_z_MySQLDivadla_1[[#This Row],[StatID]],Tabulka_Dotaz_z_SqlDivadla[#All],7,FALSE)</f>
        <v>60</v>
      </c>
      <c r="F129" s="10" t="str">
        <f>VLOOKUP(Tabulka_Dotaz_z_MySQLDivadla_1[[#This Row],[kodZriz]],Tabulka_Dotaz_z_SQL[],8,TRUE)</f>
        <v>podnk</v>
      </c>
      <c r="G129" s="10">
        <v>0</v>
      </c>
      <c r="H129" s="10">
        <v>0</v>
      </c>
      <c r="I129" s="10" t="s">
        <v>163</v>
      </c>
      <c r="J129" s="10">
        <v>0</v>
      </c>
      <c r="K129" s="10" t="s">
        <v>163</v>
      </c>
      <c r="L129" s="10">
        <v>0</v>
      </c>
      <c r="M129" s="10" t="s">
        <v>163</v>
      </c>
      <c r="N129" s="10">
        <v>0</v>
      </c>
      <c r="O129" s="10" t="s">
        <v>163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1</v>
      </c>
      <c r="AA129" s="10" t="str">
        <f>IF(Tabulka_Dotaz_z_MySQLDivadla_1[[#This Row],[f0115_1]]=1,"ANO","NE")</f>
        <v>ANO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0</v>
      </c>
      <c r="CG129" s="10">
        <v>0</v>
      </c>
      <c r="CH129" s="10">
        <v>0</v>
      </c>
      <c r="CI129" s="10">
        <v>0</v>
      </c>
      <c r="CJ129" s="10">
        <v>23600</v>
      </c>
      <c r="CK129" s="10">
        <v>0</v>
      </c>
      <c r="CL129" s="10">
        <v>0</v>
      </c>
      <c r="CM129" s="10">
        <v>0</v>
      </c>
      <c r="CN129" s="10">
        <v>18950</v>
      </c>
      <c r="CO129" s="10">
        <v>0</v>
      </c>
      <c r="CP129" s="10">
        <v>0</v>
      </c>
      <c r="CQ129" s="10">
        <v>0</v>
      </c>
      <c r="CR129" s="10">
        <v>0</v>
      </c>
      <c r="CS129" s="10">
        <v>0</v>
      </c>
      <c r="CT129" s="10">
        <v>0</v>
      </c>
      <c r="CU129" s="10">
        <v>0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0</v>
      </c>
      <c r="DT129" s="10">
        <v>0</v>
      </c>
      <c r="DU129" s="10">
        <v>0</v>
      </c>
      <c r="DV129" s="10">
        <v>0</v>
      </c>
      <c r="DW129" s="10">
        <v>0</v>
      </c>
      <c r="DX129" s="10">
        <v>23600</v>
      </c>
      <c r="DY129" s="10">
        <v>0</v>
      </c>
      <c r="DZ129" s="10">
        <v>0</v>
      </c>
      <c r="EA129" s="10">
        <v>0</v>
      </c>
      <c r="EB129" s="10">
        <v>18950</v>
      </c>
      <c r="EC129" s="10">
        <v>0</v>
      </c>
      <c r="ED129" s="10">
        <v>0</v>
      </c>
      <c r="EE129" s="10">
        <v>0</v>
      </c>
      <c r="EF129" s="10">
        <v>0</v>
      </c>
      <c r="EG129" s="10">
        <v>0</v>
      </c>
      <c r="EH129" s="10">
        <v>23600</v>
      </c>
      <c r="EI129" s="10">
        <v>0</v>
      </c>
      <c r="EJ129" s="10">
        <v>0</v>
      </c>
      <c r="EK129" s="10">
        <v>0</v>
      </c>
      <c r="EL129" s="10">
        <v>18950</v>
      </c>
      <c r="EM129" s="10">
        <v>0</v>
      </c>
      <c r="EN129" s="10">
        <v>0</v>
      </c>
      <c r="EO129" s="10">
        <v>0</v>
      </c>
      <c r="EP129" s="10">
        <v>0</v>
      </c>
      <c r="EQ129" s="10">
        <v>0</v>
      </c>
      <c r="ER129" s="10">
        <v>0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0</v>
      </c>
      <c r="EZ129" s="10">
        <v>0</v>
      </c>
      <c r="FA129" s="10">
        <v>0</v>
      </c>
      <c r="FB129" s="10">
        <v>0</v>
      </c>
      <c r="FC129" s="10">
        <v>0</v>
      </c>
      <c r="FD129" s="10">
        <v>0</v>
      </c>
      <c r="FE129" s="10">
        <v>0</v>
      </c>
      <c r="FF129" s="10">
        <v>0</v>
      </c>
      <c r="FG129" s="10">
        <v>0</v>
      </c>
      <c r="FH129" s="10">
        <v>0</v>
      </c>
      <c r="FI129" s="10">
        <v>0</v>
      </c>
      <c r="FJ129" s="10">
        <v>0</v>
      </c>
      <c r="FK129" s="10">
        <v>0</v>
      </c>
      <c r="FL129" s="10">
        <v>0</v>
      </c>
      <c r="FM129" s="10">
        <v>0</v>
      </c>
      <c r="FN129" s="10">
        <v>0</v>
      </c>
      <c r="FO129" s="10">
        <v>0</v>
      </c>
      <c r="FP129" s="10">
        <v>0</v>
      </c>
      <c r="FQ129" s="10">
        <v>0</v>
      </c>
      <c r="FR129" s="10">
        <v>0</v>
      </c>
      <c r="FS129" s="10">
        <v>0</v>
      </c>
      <c r="FT129" s="10">
        <v>0</v>
      </c>
      <c r="FU129" s="10">
        <v>0</v>
      </c>
      <c r="FV129" s="10">
        <v>0</v>
      </c>
      <c r="FW129" s="10">
        <v>0</v>
      </c>
      <c r="FX129" s="10">
        <v>0</v>
      </c>
      <c r="FY129" s="10">
        <v>0</v>
      </c>
      <c r="FZ129" s="10">
        <v>0</v>
      </c>
      <c r="GA129" s="10">
        <v>0</v>
      </c>
      <c r="GB129" s="10">
        <v>40</v>
      </c>
      <c r="GC129" s="10">
        <v>30</v>
      </c>
      <c r="GD129" s="10">
        <v>0</v>
      </c>
      <c r="GE129" s="10">
        <v>0</v>
      </c>
      <c r="GF129" s="10">
        <v>0</v>
      </c>
      <c r="GG129" s="10">
        <v>0</v>
      </c>
      <c r="GH129" s="10">
        <v>0</v>
      </c>
      <c r="GI129" s="14">
        <v>0</v>
      </c>
      <c r="GJ129" s="14">
        <v>0</v>
      </c>
      <c r="GK129" s="14">
        <v>0</v>
      </c>
      <c r="GL129" s="14">
        <v>0</v>
      </c>
      <c r="GM129" s="14">
        <v>0</v>
      </c>
      <c r="GN129" s="14">
        <v>0</v>
      </c>
      <c r="GO129" s="14">
        <v>0</v>
      </c>
      <c r="GP129" s="14">
        <v>40</v>
      </c>
      <c r="GQ129" s="14">
        <v>30</v>
      </c>
      <c r="GR129" s="14">
        <v>0</v>
      </c>
      <c r="GS129" s="14">
        <v>0</v>
      </c>
      <c r="GT129" s="14">
        <v>0</v>
      </c>
      <c r="GU129" s="14">
        <v>0</v>
      </c>
      <c r="GV129" s="14">
        <v>0</v>
      </c>
      <c r="GW129" s="14">
        <v>0</v>
      </c>
      <c r="GX129" s="14">
        <v>1</v>
      </c>
      <c r="GY129" s="14">
        <v>0</v>
      </c>
      <c r="GZ129" s="14">
        <v>1</v>
      </c>
      <c r="HA129" s="14">
        <v>0</v>
      </c>
      <c r="HB129" s="11">
        <v>1</v>
      </c>
      <c r="HC129" s="11">
        <v>0</v>
      </c>
      <c r="HD129" s="15">
        <v>1</v>
      </c>
      <c r="HE129" s="15">
        <v>0</v>
      </c>
      <c r="HF129" s="16">
        <v>40302.425995370373</v>
      </c>
    </row>
    <row r="130" spans="1:214" x14ac:dyDescent="0.2">
      <c r="A130" s="10" t="s">
        <v>1253</v>
      </c>
      <c r="B130" s="10">
        <v>195</v>
      </c>
      <c r="C130" s="10" t="s">
        <v>804</v>
      </c>
      <c r="D130" s="10" t="str">
        <f>VLOOKUP(Tabulka_Dotaz_z_MySQLDivadla_1[[#This Row],[Kraj]],Tabulka_Dotaz_z_SQL3[],3,TRUE)</f>
        <v>Středočeský kraj</v>
      </c>
      <c r="E130" s="10" t="str">
        <f>VLOOKUP(Tabulka_Dotaz_z_MySQLDivadla_1[[#This Row],[StatID]],Tabulka_Dotaz_z_SqlDivadla[#All],7,FALSE)</f>
        <v>60</v>
      </c>
      <c r="F130" s="10" t="str">
        <f>VLOOKUP(Tabulka_Dotaz_z_MySQLDivadla_1[[#This Row],[kodZriz]],Tabulka_Dotaz_z_SQL[],8,TRUE)</f>
        <v>podnk</v>
      </c>
      <c r="G130" s="10">
        <v>0</v>
      </c>
      <c r="H130" s="10">
        <v>0</v>
      </c>
      <c r="I130" s="10" t="s">
        <v>163</v>
      </c>
      <c r="J130" s="10">
        <v>0</v>
      </c>
      <c r="K130" s="10" t="s">
        <v>163</v>
      </c>
      <c r="L130" s="10">
        <v>0</v>
      </c>
      <c r="M130" s="10" t="s">
        <v>163</v>
      </c>
      <c r="N130" s="10">
        <v>0</v>
      </c>
      <c r="O130" s="10" t="s">
        <v>163</v>
      </c>
      <c r="P130" s="10">
        <v>0</v>
      </c>
      <c r="Q130" s="10">
        <v>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</v>
      </c>
      <c r="Y130" s="10">
        <v>0</v>
      </c>
      <c r="Z130" s="10">
        <v>1</v>
      </c>
      <c r="AA130" s="10" t="str">
        <f>IF(Tabulka_Dotaz_z_MySQLDivadla_1[[#This Row],[f0115_1]]=1,"ANO","NE")</f>
        <v>ANO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0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0</v>
      </c>
      <c r="CD130" s="10">
        <v>0</v>
      </c>
      <c r="CE130" s="10">
        <v>0</v>
      </c>
      <c r="CF130" s="10">
        <v>0</v>
      </c>
      <c r="CG130" s="10">
        <v>0</v>
      </c>
      <c r="CH130" s="10">
        <v>0</v>
      </c>
      <c r="CI130" s="10">
        <v>0</v>
      </c>
      <c r="CJ130" s="10">
        <v>1200</v>
      </c>
      <c r="CK130" s="10">
        <v>0</v>
      </c>
      <c r="CL130" s="10">
        <v>0</v>
      </c>
      <c r="CM130" s="10">
        <v>0</v>
      </c>
      <c r="CN130" s="10">
        <v>1103</v>
      </c>
      <c r="CO130" s="10">
        <v>0</v>
      </c>
      <c r="CP130" s="10">
        <v>0</v>
      </c>
      <c r="CQ130" s="10">
        <v>0</v>
      </c>
      <c r="CR130" s="10">
        <v>0</v>
      </c>
      <c r="CS130" s="10">
        <v>0</v>
      </c>
      <c r="CT130" s="10">
        <v>0</v>
      </c>
      <c r="CU130" s="10">
        <v>0</v>
      </c>
      <c r="CV130" s="10">
        <v>0</v>
      </c>
      <c r="CW130" s="10">
        <v>0</v>
      </c>
      <c r="CX130" s="10">
        <v>0</v>
      </c>
      <c r="CY130" s="10">
        <v>0</v>
      </c>
      <c r="CZ130" s="10">
        <v>0</v>
      </c>
      <c r="DA130" s="10">
        <v>0</v>
      </c>
      <c r="DB130" s="10">
        <v>0</v>
      </c>
      <c r="DC130" s="10">
        <v>0</v>
      </c>
      <c r="DD130" s="10">
        <v>0</v>
      </c>
      <c r="DE130" s="10">
        <v>0</v>
      </c>
      <c r="DF130" s="10">
        <v>0</v>
      </c>
      <c r="DG130" s="10">
        <v>0</v>
      </c>
      <c r="DH130" s="10">
        <v>0</v>
      </c>
      <c r="DI130" s="10">
        <v>0</v>
      </c>
      <c r="DJ130" s="10">
        <v>0</v>
      </c>
      <c r="DK130" s="10">
        <v>0</v>
      </c>
      <c r="DL130" s="10">
        <v>0</v>
      </c>
      <c r="DM130" s="10">
        <v>0</v>
      </c>
      <c r="DN130" s="10">
        <v>0</v>
      </c>
      <c r="DO130" s="10">
        <v>0</v>
      </c>
      <c r="DP130" s="10">
        <v>0</v>
      </c>
      <c r="DQ130" s="10">
        <v>0</v>
      </c>
      <c r="DR130" s="10">
        <v>0</v>
      </c>
      <c r="DS130" s="10">
        <v>0</v>
      </c>
      <c r="DT130" s="10">
        <v>0</v>
      </c>
      <c r="DU130" s="10">
        <v>0</v>
      </c>
      <c r="DV130" s="10">
        <v>0</v>
      </c>
      <c r="DW130" s="10">
        <v>0</v>
      </c>
      <c r="DX130" s="10">
        <v>1200</v>
      </c>
      <c r="DY130" s="10">
        <v>0</v>
      </c>
      <c r="DZ130" s="10">
        <v>0</v>
      </c>
      <c r="EA130" s="10">
        <v>0</v>
      </c>
      <c r="EB130" s="10">
        <v>1103</v>
      </c>
      <c r="EC130" s="10">
        <v>0</v>
      </c>
      <c r="ED130" s="10">
        <v>0</v>
      </c>
      <c r="EE130" s="10">
        <v>0</v>
      </c>
      <c r="EF130" s="10">
        <v>0</v>
      </c>
      <c r="EG130" s="10">
        <v>0</v>
      </c>
      <c r="EH130" s="10">
        <v>1200</v>
      </c>
      <c r="EI130" s="10">
        <v>0</v>
      </c>
      <c r="EJ130" s="10">
        <v>0</v>
      </c>
      <c r="EK130" s="10">
        <v>0</v>
      </c>
      <c r="EL130" s="10">
        <v>1103</v>
      </c>
      <c r="EM130" s="10">
        <v>0</v>
      </c>
      <c r="EN130" s="10">
        <v>0</v>
      </c>
      <c r="EO130" s="10">
        <v>0</v>
      </c>
      <c r="EP130" s="10">
        <v>0</v>
      </c>
      <c r="EQ130" s="10">
        <v>0</v>
      </c>
      <c r="ER130" s="10">
        <v>128</v>
      </c>
      <c r="ES130" s="10">
        <v>0</v>
      </c>
      <c r="ET130" s="10">
        <v>128</v>
      </c>
      <c r="EU130" s="10">
        <v>0</v>
      </c>
      <c r="EV130" s="10">
        <v>0</v>
      </c>
      <c r="EW130" s="10">
        <v>0</v>
      </c>
      <c r="EX130" s="10">
        <v>8</v>
      </c>
      <c r="EY130" s="10">
        <v>0</v>
      </c>
      <c r="EZ130" s="10">
        <v>0</v>
      </c>
      <c r="FA130" s="10">
        <v>0</v>
      </c>
      <c r="FB130" s="10">
        <v>0</v>
      </c>
      <c r="FC130" s="10">
        <v>0</v>
      </c>
      <c r="FD130" s="10">
        <v>136</v>
      </c>
      <c r="FE130" s="10">
        <v>0</v>
      </c>
      <c r="FF130" s="10">
        <v>0</v>
      </c>
      <c r="FG130" s="10">
        <v>0</v>
      </c>
      <c r="FH130" s="10">
        <v>0</v>
      </c>
      <c r="FI130" s="10">
        <v>0</v>
      </c>
      <c r="FJ130" s="10">
        <v>0</v>
      </c>
      <c r="FK130" s="10">
        <v>0</v>
      </c>
      <c r="FL130" s="10">
        <v>0</v>
      </c>
      <c r="FM130" s="10">
        <v>0</v>
      </c>
      <c r="FN130" s="10">
        <v>0</v>
      </c>
      <c r="FO130" s="10">
        <v>0</v>
      </c>
      <c r="FP130" s="10">
        <v>0</v>
      </c>
      <c r="FQ130" s="10">
        <v>0</v>
      </c>
      <c r="FR130" s="10">
        <v>0</v>
      </c>
      <c r="FS130" s="10">
        <v>0</v>
      </c>
      <c r="FT130" s="10">
        <v>0</v>
      </c>
      <c r="FU130" s="10">
        <v>0</v>
      </c>
      <c r="FV130" s="10">
        <v>0</v>
      </c>
      <c r="FW130" s="10">
        <v>99</v>
      </c>
      <c r="FX130" s="10">
        <v>99</v>
      </c>
      <c r="FY130" s="10">
        <v>0</v>
      </c>
      <c r="FZ130" s="10">
        <v>0</v>
      </c>
      <c r="GA130" s="10">
        <v>0</v>
      </c>
      <c r="GB130" s="10">
        <v>0</v>
      </c>
      <c r="GC130" s="10">
        <v>0</v>
      </c>
      <c r="GD130" s="10">
        <v>0</v>
      </c>
      <c r="GE130" s="10">
        <v>0</v>
      </c>
      <c r="GF130" s="10">
        <v>0</v>
      </c>
      <c r="GG130" s="10">
        <v>0</v>
      </c>
      <c r="GH130" s="10">
        <v>0</v>
      </c>
      <c r="GI130" s="14">
        <v>0</v>
      </c>
      <c r="GJ130" s="14">
        <v>0</v>
      </c>
      <c r="GK130" s="14">
        <v>0</v>
      </c>
      <c r="GL130" s="14">
        <v>0</v>
      </c>
      <c r="GM130" s="14">
        <v>0</v>
      </c>
      <c r="GN130" s="14">
        <v>0</v>
      </c>
      <c r="GO130" s="14">
        <v>0</v>
      </c>
      <c r="GP130" s="14">
        <v>0</v>
      </c>
      <c r="GQ130" s="14">
        <v>0</v>
      </c>
      <c r="GR130" s="14">
        <v>0</v>
      </c>
      <c r="GS130" s="14">
        <v>0</v>
      </c>
      <c r="GT130" s="14">
        <v>0</v>
      </c>
      <c r="GU130" s="14">
        <v>0</v>
      </c>
      <c r="GV130" s="14">
        <v>0</v>
      </c>
      <c r="GW130" s="14">
        <v>0</v>
      </c>
      <c r="GX130" s="14">
        <v>1</v>
      </c>
      <c r="GY130" s="14">
        <v>0</v>
      </c>
      <c r="GZ130" s="14">
        <v>1</v>
      </c>
      <c r="HA130" s="14">
        <v>0</v>
      </c>
      <c r="HB130" s="11">
        <v>1</v>
      </c>
      <c r="HC130" s="11">
        <v>0</v>
      </c>
      <c r="HD130" s="15">
        <v>1</v>
      </c>
      <c r="HE130" s="15">
        <v>1</v>
      </c>
      <c r="HF130" s="16">
        <v>40286.548437500001</v>
      </c>
    </row>
    <row r="131" spans="1:214" x14ac:dyDescent="0.2">
      <c r="A131" s="10" t="s">
        <v>1191</v>
      </c>
      <c r="B131" s="10">
        <v>133</v>
      </c>
      <c r="C131" s="10" t="s">
        <v>782</v>
      </c>
      <c r="D131" s="10" t="str">
        <f>VLOOKUP(Tabulka_Dotaz_z_MySQLDivadla_1[[#This Row],[Kraj]],Tabulka_Dotaz_z_SQL3[],3,TRUE)</f>
        <v>Hlavní město Praha</v>
      </c>
      <c r="E131" s="10" t="str">
        <f>VLOOKUP(Tabulka_Dotaz_z_MySQLDivadla_1[[#This Row],[StatID]],Tabulka_Dotaz_z_SqlDivadla[#All],7,FALSE)</f>
        <v>50</v>
      </c>
      <c r="F131" s="10" t="str">
        <f>VLOOKUP(Tabulka_Dotaz_z_MySQLDivadla_1[[#This Row],[kodZriz]],Tabulka_Dotaz_z_SQL[],8,TRUE)</f>
        <v>podnk</v>
      </c>
      <c r="G131" s="10">
        <v>1</v>
      </c>
      <c r="H131" s="10">
        <v>0</v>
      </c>
      <c r="I131" s="10" t="s">
        <v>248</v>
      </c>
      <c r="J131" s="10">
        <v>411</v>
      </c>
      <c r="K131" s="10" t="s">
        <v>163</v>
      </c>
      <c r="L131" s="10">
        <v>0</v>
      </c>
      <c r="M131" s="10" t="s">
        <v>163</v>
      </c>
      <c r="N131" s="10">
        <v>0</v>
      </c>
      <c r="O131" s="10" t="s">
        <v>163</v>
      </c>
      <c r="P131" s="10">
        <v>0</v>
      </c>
      <c r="Q131" s="10">
        <v>1</v>
      </c>
      <c r="R131" s="10">
        <v>1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1</v>
      </c>
      <c r="AA131" s="10" t="str">
        <f>IF(Tabulka_Dotaz_z_MySQLDivadla_1[[#This Row],[f0115_1]]=1,"ANO","NE")</f>
        <v>ANO</v>
      </c>
      <c r="AB131" s="10">
        <v>82200</v>
      </c>
      <c r="AC131" s="10">
        <v>0</v>
      </c>
      <c r="AD131" s="10">
        <v>36990</v>
      </c>
      <c r="AE131" s="10">
        <v>0</v>
      </c>
      <c r="AF131" s="10">
        <v>46718</v>
      </c>
      <c r="AG131" s="10">
        <v>22748</v>
      </c>
      <c r="AH131" s="10">
        <v>0</v>
      </c>
      <c r="AI131" s="10">
        <v>41511</v>
      </c>
      <c r="AJ131" s="10">
        <v>0</v>
      </c>
      <c r="AK131" s="10">
        <v>30740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0</v>
      </c>
      <c r="CG131" s="10">
        <v>0</v>
      </c>
      <c r="CH131" s="10">
        <v>0</v>
      </c>
      <c r="CI131" s="10">
        <v>0</v>
      </c>
      <c r="CJ131" s="10">
        <v>0</v>
      </c>
      <c r="CK131" s="10">
        <v>0</v>
      </c>
      <c r="CL131" s="10">
        <v>0</v>
      </c>
      <c r="CM131" s="10">
        <v>0</v>
      </c>
      <c r="CN131" s="10">
        <v>0</v>
      </c>
      <c r="CO131" s="10">
        <v>0</v>
      </c>
      <c r="CP131" s="10">
        <v>0</v>
      </c>
      <c r="CQ131" s="10">
        <v>0</v>
      </c>
      <c r="CR131" s="10">
        <v>0</v>
      </c>
      <c r="CS131" s="10">
        <v>0</v>
      </c>
      <c r="CT131" s="10">
        <v>0</v>
      </c>
      <c r="CU131" s="10">
        <v>0</v>
      </c>
      <c r="CV131" s="10">
        <v>0</v>
      </c>
      <c r="CW131" s="10">
        <v>0</v>
      </c>
      <c r="CX131" s="10">
        <v>0</v>
      </c>
      <c r="CY131" s="10">
        <v>0</v>
      </c>
      <c r="CZ131" s="10">
        <v>0</v>
      </c>
      <c r="DA131" s="10">
        <v>0</v>
      </c>
      <c r="DB131" s="10">
        <v>0</v>
      </c>
      <c r="DC131" s="10">
        <v>0</v>
      </c>
      <c r="DD131" s="10">
        <v>0</v>
      </c>
      <c r="DE131" s="10">
        <v>0</v>
      </c>
      <c r="DF131" s="10">
        <v>0</v>
      </c>
      <c r="DG131" s="10">
        <v>0</v>
      </c>
      <c r="DH131" s="10">
        <v>0</v>
      </c>
      <c r="DI131" s="10">
        <v>0</v>
      </c>
      <c r="DJ131" s="10">
        <v>0</v>
      </c>
      <c r="DK131" s="10">
        <v>0</v>
      </c>
      <c r="DL131" s="10">
        <v>0</v>
      </c>
      <c r="DM131" s="10">
        <v>0</v>
      </c>
      <c r="DN131" s="10">
        <v>0</v>
      </c>
      <c r="DO131" s="10">
        <v>0</v>
      </c>
      <c r="DP131" s="10">
        <v>0</v>
      </c>
      <c r="DQ131" s="10">
        <v>0</v>
      </c>
      <c r="DR131" s="10">
        <v>0</v>
      </c>
      <c r="DS131" s="10">
        <v>0</v>
      </c>
      <c r="DT131" s="10">
        <v>0</v>
      </c>
      <c r="DU131" s="10">
        <v>0</v>
      </c>
      <c r="DV131" s="10">
        <v>0</v>
      </c>
      <c r="DW131" s="10">
        <v>0</v>
      </c>
      <c r="DX131" s="10">
        <v>82200</v>
      </c>
      <c r="DY131" s="10">
        <v>0</v>
      </c>
      <c r="DZ131" s="10">
        <v>36990</v>
      </c>
      <c r="EA131" s="10">
        <v>0</v>
      </c>
      <c r="EB131" s="10">
        <v>46718</v>
      </c>
      <c r="EC131" s="10">
        <v>22748</v>
      </c>
      <c r="ED131" s="10">
        <v>0</v>
      </c>
      <c r="EE131" s="10">
        <v>41511</v>
      </c>
      <c r="EF131" s="10">
        <v>0</v>
      </c>
      <c r="EG131" s="10">
        <v>30740</v>
      </c>
      <c r="EH131" s="10">
        <v>0</v>
      </c>
      <c r="EI131" s="10">
        <v>0</v>
      </c>
      <c r="EJ131" s="10">
        <v>0</v>
      </c>
      <c r="EK131" s="10">
        <v>0</v>
      </c>
      <c r="EL131" s="10">
        <v>0</v>
      </c>
      <c r="EM131" s="10">
        <v>0</v>
      </c>
      <c r="EN131" s="10">
        <v>0</v>
      </c>
      <c r="EO131" s="10">
        <v>3288</v>
      </c>
      <c r="EP131" s="10">
        <v>0</v>
      </c>
      <c r="EQ131" s="10">
        <v>2622</v>
      </c>
      <c r="ER131" s="10">
        <v>19261</v>
      </c>
      <c r="ES131" s="10">
        <v>8835</v>
      </c>
      <c r="ET131" s="10">
        <v>10426</v>
      </c>
      <c r="EU131" s="10">
        <v>0</v>
      </c>
      <c r="EV131" s="10">
        <v>0</v>
      </c>
      <c r="EW131" s="10">
        <v>0</v>
      </c>
      <c r="EX131" s="10">
        <v>0</v>
      </c>
      <c r="EY131" s="10">
        <v>0</v>
      </c>
      <c r="EZ131" s="10">
        <v>0</v>
      </c>
      <c r="FA131" s="10">
        <v>0</v>
      </c>
      <c r="FB131" s="10">
        <v>0</v>
      </c>
      <c r="FC131" s="10">
        <v>18348</v>
      </c>
      <c r="FD131" s="10">
        <v>37609</v>
      </c>
      <c r="FE131" s="10">
        <v>0</v>
      </c>
      <c r="FF131" s="10">
        <v>0</v>
      </c>
      <c r="FG131" s="10">
        <v>0</v>
      </c>
      <c r="FH131" s="10">
        <v>0</v>
      </c>
      <c r="FI131" s="10">
        <v>0</v>
      </c>
      <c r="FJ131" s="10">
        <v>0</v>
      </c>
      <c r="FK131" s="10">
        <v>0</v>
      </c>
      <c r="FL131" s="10">
        <v>29954</v>
      </c>
      <c r="FM131" s="10">
        <v>593</v>
      </c>
      <c r="FN131" s="10">
        <v>247</v>
      </c>
      <c r="FO131" s="10">
        <v>247</v>
      </c>
      <c r="FP131" s="10">
        <v>0</v>
      </c>
      <c r="FQ131" s="10">
        <v>0</v>
      </c>
      <c r="FR131" s="10">
        <v>0</v>
      </c>
      <c r="FS131" s="10">
        <v>5387</v>
      </c>
      <c r="FT131" s="10">
        <v>101</v>
      </c>
      <c r="FU131" s="10">
        <v>354</v>
      </c>
      <c r="FV131" s="10">
        <v>150</v>
      </c>
      <c r="FW131" s="10">
        <v>0</v>
      </c>
      <c r="FX131" s="10">
        <v>36193</v>
      </c>
      <c r="FY131" s="10">
        <v>121</v>
      </c>
      <c r="FZ131" s="10">
        <v>121</v>
      </c>
      <c r="GA131" s="10">
        <v>0</v>
      </c>
      <c r="GB131" s="10">
        <v>390</v>
      </c>
      <c r="GC131" s="10">
        <v>80</v>
      </c>
      <c r="GD131" s="10">
        <v>390</v>
      </c>
      <c r="GE131" s="10">
        <v>80</v>
      </c>
      <c r="GF131" s="10">
        <v>0</v>
      </c>
      <c r="GG131" s="10">
        <v>0</v>
      </c>
      <c r="GH131" s="10">
        <v>0</v>
      </c>
      <c r="GI131" s="14">
        <v>0</v>
      </c>
      <c r="GJ131" s="14">
        <v>0</v>
      </c>
      <c r="GK131" s="14">
        <v>0</v>
      </c>
      <c r="GL131" s="14">
        <v>0</v>
      </c>
      <c r="GM131" s="14">
        <v>0</v>
      </c>
      <c r="GN131" s="14">
        <v>0</v>
      </c>
      <c r="GO131" s="14">
        <v>0</v>
      </c>
      <c r="GP131" s="14">
        <v>0</v>
      </c>
      <c r="GQ131" s="14">
        <v>0</v>
      </c>
      <c r="GR131" s="14">
        <v>0</v>
      </c>
      <c r="GS131" s="14">
        <v>0</v>
      </c>
      <c r="GT131" s="14">
        <v>0</v>
      </c>
      <c r="GU131" s="14">
        <v>0</v>
      </c>
      <c r="GV131" s="14">
        <v>0</v>
      </c>
      <c r="GW131" s="14">
        <v>0</v>
      </c>
      <c r="GX131" s="14">
        <v>0</v>
      </c>
      <c r="GY131" s="14">
        <v>20</v>
      </c>
      <c r="GZ131" s="14">
        <v>0</v>
      </c>
      <c r="HA131" s="14">
        <v>60</v>
      </c>
      <c r="HB131" s="11">
        <v>0</v>
      </c>
      <c r="HC131" s="11">
        <v>5</v>
      </c>
      <c r="HD131" s="15">
        <v>1</v>
      </c>
      <c r="HE131" s="15">
        <v>0</v>
      </c>
      <c r="HF131" s="16">
        <v>40269.6171412037</v>
      </c>
    </row>
    <row r="132" spans="1:214" x14ac:dyDescent="0.2">
      <c r="A132" s="10" t="s">
        <v>1204</v>
      </c>
      <c r="B132" s="10">
        <v>146</v>
      </c>
      <c r="C132" s="10" t="s">
        <v>823</v>
      </c>
      <c r="D132" s="10" t="str">
        <f>VLOOKUP(Tabulka_Dotaz_z_MySQLDivadla_1[[#This Row],[Kraj]],Tabulka_Dotaz_z_SQL3[],3,TRUE)</f>
        <v>Královéhradecký kraj</v>
      </c>
      <c r="E132" s="10" t="str">
        <f>VLOOKUP(Tabulka_Dotaz_z_MySQLDivadla_1[[#This Row],[StatID]],Tabulka_Dotaz_z_SqlDivadla[#All],7,FALSE)</f>
        <v>70</v>
      </c>
      <c r="F132" s="10" t="str">
        <f>VLOOKUP(Tabulka_Dotaz_z_MySQLDivadla_1[[#This Row],[kodZriz]],Tabulka_Dotaz_z_SQL[],8,TRUE)</f>
        <v>crkve</v>
      </c>
      <c r="G132" s="10">
        <v>0</v>
      </c>
      <c r="H132" s="10">
        <v>0</v>
      </c>
      <c r="I132" s="10" t="s">
        <v>163</v>
      </c>
      <c r="J132" s="10">
        <v>0</v>
      </c>
      <c r="K132" s="10" t="s">
        <v>163</v>
      </c>
      <c r="L132" s="10">
        <v>0</v>
      </c>
      <c r="M132" s="10" t="s">
        <v>163</v>
      </c>
      <c r="N132" s="10">
        <v>0</v>
      </c>
      <c r="O132" s="10" t="s">
        <v>163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1</v>
      </c>
      <c r="AA132" s="10" t="str">
        <f>IF(Tabulka_Dotaz_z_MySQLDivadla_1[[#This Row],[f0115_1]]=1,"ANO","NE")</f>
        <v>ANO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0</v>
      </c>
      <c r="CG132" s="10">
        <v>0</v>
      </c>
      <c r="CH132" s="10">
        <v>0</v>
      </c>
      <c r="CI132" s="10">
        <v>0</v>
      </c>
      <c r="CJ132" s="10">
        <v>0</v>
      </c>
      <c r="CK132" s="10">
        <v>0</v>
      </c>
      <c r="CL132" s="10">
        <v>0</v>
      </c>
      <c r="CM132" s="10">
        <v>0</v>
      </c>
      <c r="CN132" s="10">
        <v>0</v>
      </c>
      <c r="CO132" s="10">
        <v>0</v>
      </c>
      <c r="CP132" s="10">
        <v>0</v>
      </c>
      <c r="CQ132" s="10">
        <v>0</v>
      </c>
      <c r="CR132" s="10">
        <v>0</v>
      </c>
      <c r="CS132" s="10">
        <v>0</v>
      </c>
      <c r="CT132" s="10">
        <v>0</v>
      </c>
      <c r="CU132" s="10">
        <v>0</v>
      </c>
      <c r="CV132" s="10">
        <v>0</v>
      </c>
      <c r="CW132" s="10">
        <v>0</v>
      </c>
      <c r="CX132" s="10">
        <v>0</v>
      </c>
      <c r="CY132" s="10">
        <v>0</v>
      </c>
      <c r="CZ132" s="10">
        <v>0</v>
      </c>
      <c r="DA132" s="10">
        <v>0</v>
      </c>
      <c r="DB132" s="10">
        <v>0</v>
      </c>
      <c r="DC132" s="10">
        <v>0</v>
      </c>
      <c r="DD132" s="10">
        <v>0</v>
      </c>
      <c r="DE132" s="10">
        <v>0</v>
      </c>
      <c r="DF132" s="10">
        <v>0</v>
      </c>
      <c r="DG132" s="10">
        <v>0</v>
      </c>
      <c r="DH132" s="10">
        <v>0</v>
      </c>
      <c r="DI132" s="10">
        <v>0</v>
      </c>
      <c r="DJ132" s="10">
        <v>0</v>
      </c>
      <c r="DK132" s="10">
        <v>0</v>
      </c>
      <c r="DL132" s="10">
        <v>0</v>
      </c>
      <c r="DM132" s="10">
        <v>0</v>
      </c>
      <c r="DN132" s="10">
        <v>0</v>
      </c>
      <c r="DO132" s="10">
        <v>0</v>
      </c>
      <c r="DP132" s="10">
        <v>0</v>
      </c>
      <c r="DQ132" s="10">
        <v>0</v>
      </c>
      <c r="DR132" s="10">
        <v>0</v>
      </c>
      <c r="DS132" s="10">
        <v>0</v>
      </c>
      <c r="DT132" s="10">
        <v>0</v>
      </c>
      <c r="DU132" s="10">
        <v>0</v>
      </c>
      <c r="DV132" s="10">
        <v>0</v>
      </c>
      <c r="DW132" s="10">
        <v>0</v>
      </c>
      <c r="DX132" s="10">
        <v>0</v>
      </c>
      <c r="DY132" s="10">
        <v>0</v>
      </c>
      <c r="DZ132" s="10">
        <v>0</v>
      </c>
      <c r="EA132" s="10">
        <v>0</v>
      </c>
      <c r="EB132" s="10">
        <v>0</v>
      </c>
      <c r="EC132" s="10">
        <v>0</v>
      </c>
      <c r="ED132" s="10">
        <v>0</v>
      </c>
      <c r="EE132" s="10">
        <v>0</v>
      </c>
      <c r="EF132" s="10">
        <v>0</v>
      </c>
      <c r="EG132" s="10">
        <v>0</v>
      </c>
      <c r="EH132" s="10">
        <v>0</v>
      </c>
      <c r="EI132" s="10">
        <v>0</v>
      </c>
      <c r="EJ132" s="10">
        <v>0</v>
      </c>
      <c r="EK132" s="10">
        <v>0</v>
      </c>
      <c r="EL132" s="10">
        <v>0</v>
      </c>
      <c r="EM132" s="10">
        <v>0</v>
      </c>
      <c r="EN132" s="10">
        <v>0</v>
      </c>
      <c r="EO132" s="10">
        <v>0</v>
      </c>
      <c r="EP132" s="10">
        <v>0</v>
      </c>
      <c r="EQ132" s="10">
        <v>0</v>
      </c>
      <c r="ER132" s="10">
        <v>263.89999999999998</v>
      </c>
      <c r="ES132" s="10">
        <v>0</v>
      </c>
      <c r="ET132" s="10">
        <v>263.89999999999998</v>
      </c>
      <c r="EU132" s="10">
        <v>0</v>
      </c>
      <c r="EV132" s="10">
        <v>0</v>
      </c>
      <c r="EW132" s="10">
        <v>0</v>
      </c>
      <c r="EX132" s="10">
        <v>38</v>
      </c>
      <c r="EY132" s="10">
        <v>0</v>
      </c>
      <c r="EZ132" s="10">
        <v>0</v>
      </c>
      <c r="FA132" s="10">
        <v>0</v>
      </c>
      <c r="FB132" s="10">
        <v>0</v>
      </c>
      <c r="FC132" s="10">
        <v>0</v>
      </c>
      <c r="FD132" s="10">
        <v>301.89999999999998</v>
      </c>
      <c r="FE132" s="10">
        <v>0</v>
      </c>
      <c r="FF132" s="10">
        <v>0</v>
      </c>
      <c r="FG132" s="10">
        <v>0</v>
      </c>
      <c r="FH132" s="10">
        <v>0</v>
      </c>
      <c r="FI132" s="10">
        <v>0</v>
      </c>
      <c r="FJ132" s="10">
        <v>0</v>
      </c>
      <c r="FK132" s="10">
        <v>0</v>
      </c>
      <c r="FL132" s="10">
        <v>226.6</v>
      </c>
      <c r="FM132" s="10">
        <v>0.6</v>
      </c>
      <c r="FN132" s="10">
        <v>73.5</v>
      </c>
      <c r="FO132" s="10">
        <v>73.5</v>
      </c>
      <c r="FP132" s="10">
        <v>0</v>
      </c>
      <c r="FQ132" s="10">
        <v>0</v>
      </c>
      <c r="FR132" s="10">
        <v>0</v>
      </c>
      <c r="FS132" s="10">
        <v>0</v>
      </c>
      <c r="FT132" s="10">
        <v>0</v>
      </c>
      <c r="FU132" s="10">
        <v>0.7</v>
      </c>
      <c r="FV132" s="10">
        <v>0</v>
      </c>
      <c r="FW132" s="10">
        <v>0</v>
      </c>
      <c r="FX132" s="10">
        <v>300.8</v>
      </c>
      <c r="FY132" s="10">
        <v>0</v>
      </c>
      <c r="FZ132" s="10">
        <v>0</v>
      </c>
      <c r="GA132" s="10">
        <v>0</v>
      </c>
      <c r="GB132" s="10">
        <v>0</v>
      </c>
      <c r="GC132" s="10">
        <v>0</v>
      </c>
      <c r="GD132" s="10">
        <v>0</v>
      </c>
      <c r="GE132" s="10">
        <v>0</v>
      </c>
      <c r="GF132" s="10">
        <v>0</v>
      </c>
      <c r="GG132" s="10">
        <v>0</v>
      </c>
      <c r="GH132" s="10">
        <v>0</v>
      </c>
      <c r="GI132" s="14">
        <v>0</v>
      </c>
      <c r="GJ132" s="14">
        <v>0</v>
      </c>
      <c r="GK132" s="14">
        <v>0</v>
      </c>
      <c r="GL132" s="14">
        <v>0</v>
      </c>
      <c r="GM132" s="14">
        <v>0</v>
      </c>
      <c r="GN132" s="14">
        <v>0</v>
      </c>
      <c r="GO132" s="14">
        <v>0</v>
      </c>
      <c r="GP132" s="14">
        <v>0</v>
      </c>
      <c r="GQ132" s="14">
        <v>0</v>
      </c>
      <c r="GR132" s="14">
        <v>0</v>
      </c>
      <c r="GS132" s="14">
        <v>0</v>
      </c>
      <c r="GT132" s="14">
        <v>0</v>
      </c>
      <c r="GU132" s="14">
        <v>0</v>
      </c>
      <c r="GV132" s="14">
        <v>0</v>
      </c>
      <c r="GW132" s="14">
        <v>0</v>
      </c>
      <c r="GX132" s="14">
        <v>1</v>
      </c>
      <c r="GY132" s="14">
        <v>0</v>
      </c>
      <c r="GZ132" s="14">
        <v>1</v>
      </c>
      <c r="HA132" s="14">
        <v>0</v>
      </c>
      <c r="HB132" s="11">
        <v>1</v>
      </c>
      <c r="HC132" s="11">
        <v>0</v>
      </c>
      <c r="HD132" s="15">
        <v>0</v>
      </c>
      <c r="HE132" s="15">
        <v>0</v>
      </c>
      <c r="HF132" s="16">
        <v>40276.407800925925</v>
      </c>
    </row>
    <row r="133" spans="1:214" x14ac:dyDescent="0.2">
      <c r="A133" s="10" t="s">
        <v>1250</v>
      </c>
      <c r="B133" s="10">
        <v>192</v>
      </c>
      <c r="C133" s="10" t="s">
        <v>782</v>
      </c>
      <c r="D133" s="10" t="str">
        <f>VLOOKUP(Tabulka_Dotaz_z_MySQLDivadla_1[[#This Row],[Kraj]],Tabulka_Dotaz_z_SQL3[],3,TRUE)</f>
        <v>Hlavní město Praha</v>
      </c>
      <c r="E133" s="10" t="str">
        <f>VLOOKUP(Tabulka_Dotaz_z_MySQLDivadla_1[[#This Row],[StatID]],Tabulka_Dotaz_z_SqlDivadla[#All],7,FALSE)</f>
        <v>60</v>
      </c>
      <c r="F133" s="10" t="str">
        <f>VLOOKUP(Tabulka_Dotaz_z_MySQLDivadla_1[[#This Row],[kodZriz]],Tabulka_Dotaz_z_SQL[],8,TRUE)</f>
        <v>podnk</v>
      </c>
      <c r="G133" s="10">
        <v>0</v>
      </c>
      <c r="H133" s="10">
        <v>0</v>
      </c>
      <c r="I133" s="10" t="s">
        <v>163</v>
      </c>
      <c r="J133" s="10">
        <v>0</v>
      </c>
      <c r="K133" s="10" t="s">
        <v>163</v>
      </c>
      <c r="L133" s="10">
        <v>0</v>
      </c>
      <c r="M133" s="10" t="s">
        <v>163</v>
      </c>
      <c r="N133" s="10">
        <v>0</v>
      </c>
      <c r="O133" s="10" t="s">
        <v>163</v>
      </c>
      <c r="P133" s="10">
        <v>0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1</v>
      </c>
      <c r="Z133" s="10">
        <v>1</v>
      </c>
      <c r="AA133" s="10" t="str">
        <f>IF(Tabulka_Dotaz_z_MySQLDivadla_1[[#This Row],[f0115_1]]=1,"ANO","NE")</f>
        <v>ANO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0</v>
      </c>
      <c r="CG133" s="10">
        <v>0</v>
      </c>
      <c r="CH133" s="10">
        <v>0</v>
      </c>
      <c r="CI133" s="10">
        <v>0</v>
      </c>
      <c r="CJ133" s="10">
        <v>3000</v>
      </c>
      <c r="CK133" s="10">
        <v>0</v>
      </c>
      <c r="CL133" s="10">
        <v>0</v>
      </c>
      <c r="CM133" s="10">
        <v>0</v>
      </c>
      <c r="CN133" s="10">
        <v>2700</v>
      </c>
      <c r="CO133" s="10">
        <v>0</v>
      </c>
      <c r="CP133" s="10">
        <v>0</v>
      </c>
      <c r="CQ133" s="10">
        <v>0</v>
      </c>
      <c r="CR133" s="10">
        <v>0</v>
      </c>
      <c r="CS133" s="10">
        <v>0</v>
      </c>
      <c r="CT133" s="10">
        <v>0</v>
      </c>
      <c r="CU133" s="10">
        <v>0</v>
      </c>
      <c r="CV133" s="10">
        <v>0</v>
      </c>
      <c r="CW133" s="10">
        <v>0</v>
      </c>
      <c r="CX133" s="10">
        <v>0</v>
      </c>
      <c r="CY133" s="10">
        <v>0</v>
      </c>
      <c r="CZ133" s="10">
        <v>0</v>
      </c>
      <c r="DA133" s="10">
        <v>0</v>
      </c>
      <c r="DB133" s="10">
        <v>0</v>
      </c>
      <c r="DC133" s="10">
        <v>0</v>
      </c>
      <c r="DD133" s="10">
        <v>0</v>
      </c>
      <c r="DE133" s="10">
        <v>0</v>
      </c>
      <c r="DF133" s="10">
        <v>0</v>
      </c>
      <c r="DG133" s="10">
        <v>0</v>
      </c>
      <c r="DH133" s="10">
        <v>0</v>
      </c>
      <c r="DI133" s="10">
        <v>0</v>
      </c>
      <c r="DJ133" s="10">
        <v>0</v>
      </c>
      <c r="DK133" s="10">
        <v>0</v>
      </c>
      <c r="DL133" s="10">
        <v>0</v>
      </c>
      <c r="DM133" s="10">
        <v>0</v>
      </c>
      <c r="DN133" s="10">
        <v>1500</v>
      </c>
      <c r="DO133" s="10">
        <v>0</v>
      </c>
      <c r="DP133" s="10">
        <v>0</v>
      </c>
      <c r="DQ133" s="10">
        <v>0</v>
      </c>
      <c r="DR133" s="10">
        <v>1200</v>
      </c>
      <c r="DS133" s="10">
        <v>0</v>
      </c>
      <c r="DT133" s="10">
        <v>0</v>
      </c>
      <c r="DU133" s="10">
        <v>0</v>
      </c>
      <c r="DV133" s="10">
        <v>0</v>
      </c>
      <c r="DW133" s="10">
        <v>0</v>
      </c>
      <c r="DX133" s="10">
        <v>4500</v>
      </c>
      <c r="DY133" s="10">
        <v>0</v>
      </c>
      <c r="DZ133" s="10">
        <v>0</v>
      </c>
      <c r="EA133" s="10">
        <v>0</v>
      </c>
      <c r="EB133" s="10">
        <v>3900</v>
      </c>
      <c r="EC133" s="10">
        <v>0</v>
      </c>
      <c r="ED133" s="10">
        <v>0</v>
      </c>
      <c r="EE133" s="10">
        <v>0</v>
      </c>
      <c r="EF133" s="10">
        <v>0</v>
      </c>
      <c r="EG133" s="10">
        <v>0</v>
      </c>
      <c r="EH133" s="10">
        <v>4500</v>
      </c>
      <c r="EI133" s="10">
        <v>0</v>
      </c>
      <c r="EJ133" s="10">
        <v>0</v>
      </c>
      <c r="EK133" s="10">
        <v>0</v>
      </c>
      <c r="EL133" s="10">
        <v>3900</v>
      </c>
      <c r="EM133" s="10">
        <v>0</v>
      </c>
      <c r="EN133" s="10">
        <v>0</v>
      </c>
      <c r="EO133" s="10">
        <v>0</v>
      </c>
      <c r="EP133" s="10">
        <v>0</v>
      </c>
      <c r="EQ133" s="10">
        <v>0</v>
      </c>
      <c r="ER133" s="10">
        <v>195</v>
      </c>
      <c r="ES133" s="10">
        <v>0</v>
      </c>
      <c r="ET133" s="10">
        <v>90</v>
      </c>
      <c r="EU133" s="10">
        <v>0</v>
      </c>
      <c r="EV133" s="10">
        <v>0</v>
      </c>
      <c r="EW133" s="10">
        <v>0</v>
      </c>
      <c r="EX133" s="10">
        <v>0</v>
      </c>
      <c r="EY133" s="10">
        <v>0</v>
      </c>
      <c r="EZ133" s="10">
        <v>0</v>
      </c>
      <c r="FA133" s="10">
        <v>0</v>
      </c>
      <c r="FB133" s="10">
        <v>0</v>
      </c>
      <c r="FC133" s="10">
        <v>0</v>
      </c>
      <c r="FD133" s="10">
        <v>195</v>
      </c>
      <c r="FE133" s="10">
        <v>0</v>
      </c>
      <c r="FF133" s="10">
        <v>0</v>
      </c>
      <c r="FG133" s="10">
        <v>0</v>
      </c>
      <c r="FH133" s="10">
        <v>0</v>
      </c>
      <c r="FI133" s="10">
        <v>0</v>
      </c>
      <c r="FJ133" s="10">
        <v>0</v>
      </c>
      <c r="FK133" s="10">
        <v>0</v>
      </c>
      <c r="FL133" s="10">
        <v>0</v>
      </c>
      <c r="FM133" s="10">
        <v>0</v>
      </c>
      <c r="FN133" s="10">
        <v>0</v>
      </c>
      <c r="FO133" s="10">
        <v>0</v>
      </c>
      <c r="FP133" s="10">
        <v>0</v>
      </c>
      <c r="FQ133" s="10">
        <v>0</v>
      </c>
      <c r="FR133" s="10">
        <v>0</v>
      </c>
      <c r="FS133" s="10">
        <v>195</v>
      </c>
      <c r="FT133" s="10">
        <v>0</v>
      </c>
      <c r="FU133" s="10">
        <v>0</v>
      </c>
      <c r="FV133" s="10">
        <v>0</v>
      </c>
      <c r="FW133" s="10">
        <v>0</v>
      </c>
      <c r="FX133" s="10">
        <v>195</v>
      </c>
      <c r="FY133" s="10">
        <v>0</v>
      </c>
      <c r="FZ133" s="10">
        <v>0</v>
      </c>
      <c r="GA133" s="10">
        <v>0</v>
      </c>
      <c r="GB133" s="10">
        <v>50</v>
      </c>
      <c r="GC133" s="10">
        <v>30</v>
      </c>
      <c r="GD133" s="10">
        <v>0</v>
      </c>
      <c r="GE133" s="10">
        <v>0</v>
      </c>
      <c r="GF133" s="10">
        <v>0</v>
      </c>
      <c r="GG133" s="10">
        <v>0</v>
      </c>
      <c r="GH133" s="10">
        <v>0</v>
      </c>
      <c r="GI133" s="14">
        <v>0</v>
      </c>
      <c r="GJ133" s="14">
        <v>0</v>
      </c>
      <c r="GK133" s="14">
        <v>0</v>
      </c>
      <c r="GL133" s="14">
        <v>0</v>
      </c>
      <c r="GM133" s="14">
        <v>0</v>
      </c>
      <c r="GN133" s="14">
        <v>0</v>
      </c>
      <c r="GO133" s="14">
        <v>0</v>
      </c>
      <c r="GP133" s="14">
        <v>50</v>
      </c>
      <c r="GQ133" s="14">
        <v>30</v>
      </c>
      <c r="GR133" s="14">
        <v>0</v>
      </c>
      <c r="GS133" s="14">
        <v>0</v>
      </c>
      <c r="GT133" s="14">
        <v>0</v>
      </c>
      <c r="GU133" s="14">
        <v>0</v>
      </c>
      <c r="GV133" s="14">
        <v>50</v>
      </c>
      <c r="GW133" s="14">
        <v>30</v>
      </c>
      <c r="GX133" s="14">
        <v>1</v>
      </c>
      <c r="GY133" s="14">
        <v>0</v>
      </c>
      <c r="GZ133" s="14">
        <v>1</v>
      </c>
      <c r="HA133" s="14">
        <v>0</v>
      </c>
      <c r="HB133" s="11">
        <v>1</v>
      </c>
      <c r="HC133" s="11">
        <v>0</v>
      </c>
      <c r="HD133" s="15">
        <v>1</v>
      </c>
      <c r="HE133" s="15">
        <v>1</v>
      </c>
      <c r="HF133" s="16">
        <v>40286.526342592595</v>
      </c>
    </row>
    <row r="134" spans="1:214" x14ac:dyDescent="0.2">
      <c r="A134" s="10" t="s">
        <v>1252</v>
      </c>
      <c r="B134" s="10">
        <v>194</v>
      </c>
      <c r="C134" s="10" t="s">
        <v>804</v>
      </c>
      <c r="D134" s="10" t="str">
        <f>VLOOKUP(Tabulka_Dotaz_z_MySQLDivadla_1[[#This Row],[Kraj]],Tabulka_Dotaz_z_SQL3[],3,TRUE)</f>
        <v>Středočeský kraj</v>
      </c>
      <c r="E134" s="10" t="str">
        <f>VLOOKUP(Tabulka_Dotaz_z_MySQLDivadla_1[[#This Row],[StatID]],Tabulka_Dotaz_z_SqlDivadla[#All],7,FALSE)</f>
        <v>70</v>
      </c>
      <c r="F134" s="10" t="str">
        <f>VLOOKUP(Tabulka_Dotaz_z_MySQLDivadla_1[[#This Row],[kodZriz]],Tabulka_Dotaz_z_SQL[],8,TRUE)</f>
        <v>crkve</v>
      </c>
      <c r="G134" s="10">
        <v>0</v>
      </c>
      <c r="H134" s="10">
        <v>0</v>
      </c>
      <c r="I134" s="10" t="s">
        <v>163</v>
      </c>
      <c r="J134" s="10">
        <v>0</v>
      </c>
      <c r="K134" s="10" t="s">
        <v>163</v>
      </c>
      <c r="L134" s="10">
        <v>0</v>
      </c>
      <c r="M134" s="10" t="s">
        <v>163</v>
      </c>
      <c r="N134" s="10">
        <v>0</v>
      </c>
      <c r="O134" s="10" t="s">
        <v>163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1</v>
      </c>
      <c r="Y134" s="10">
        <v>0</v>
      </c>
      <c r="Z134" s="10">
        <v>1</v>
      </c>
      <c r="AA134" s="10" t="str">
        <f>IF(Tabulka_Dotaz_z_MySQLDivadla_1[[#This Row],[f0115_1]]=1,"ANO","NE")</f>
        <v>ANO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0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10">
        <v>0</v>
      </c>
      <c r="CF134" s="10">
        <v>0</v>
      </c>
      <c r="CG134" s="10">
        <v>0</v>
      </c>
      <c r="CH134" s="10">
        <v>0</v>
      </c>
      <c r="CI134" s="10">
        <v>0</v>
      </c>
      <c r="CJ134" s="10">
        <v>6015</v>
      </c>
      <c r="CK134" s="10">
        <v>0</v>
      </c>
      <c r="CL134" s="10">
        <v>0</v>
      </c>
      <c r="CM134" s="10">
        <v>600</v>
      </c>
      <c r="CN134" s="10">
        <v>3910</v>
      </c>
      <c r="CO134" s="10">
        <v>0</v>
      </c>
      <c r="CP134" s="10">
        <v>540</v>
      </c>
      <c r="CQ134" s="10">
        <v>0</v>
      </c>
      <c r="CR134" s="10">
        <v>0</v>
      </c>
      <c r="CS134" s="10">
        <v>0</v>
      </c>
      <c r="CT134" s="10">
        <v>0</v>
      </c>
      <c r="CU134" s="10">
        <v>0</v>
      </c>
      <c r="CV134" s="10">
        <v>0</v>
      </c>
      <c r="CW134" s="10">
        <v>0</v>
      </c>
      <c r="CX134" s="10">
        <v>0</v>
      </c>
      <c r="CY134" s="10">
        <v>0</v>
      </c>
      <c r="CZ134" s="10">
        <v>0</v>
      </c>
      <c r="DA134" s="10">
        <v>0</v>
      </c>
      <c r="DB134" s="10">
        <v>0</v>
      </c>
      <c r="DC134" s="10">
        <v>0</v>
      </c>
      <c r="DD134" s="10">
        <v>0</v>
      </c>
      <c r="DE134" s="10">
        <v>0</v>
      </c>
      <c r="DF134" s="10">
        <v>0</v>
      </c>
      <c r="DG134" s="10">
        <v>0</v>
      </c>
      <c r="DH134" s="10">
        <v>0</v>
      </c>
      <c r="DI134" s="10">
        <v>0</v>
      </c>
      <c r="DJ134" s="10">
        <v>0</v>
      </c>
      <c r="DK134" s="10">
        <v>0</v>
      </c>
      <c r="DL134" s="10">
        <v>0</v>
      </c>
      <c r="DM134" s="10">
        <v>0</v>
      </c>
      <c r="DN134" s="10">
        <v>0</v>
      </c>
      <c r="DO134" s="10">
        <v>0</v>
      </c>
      <c r="DP134" s="10">
        <v>0</v>
      </c>
      <c r="DQ134" s="10">
        <v>700</v>
      </c>
      <c r="DR134" s="10">
        <v>0</v>
      </c>
      <c r="DS134" s="10">
        <v>0</v>
      </c>
      <c r="DT134" s="10">
        <v>700</v>
      </c>
      <c r="DU134" s="10">
        <v>0</v>
      </c>
      <c r="DV134" s="10">
        <v>0</v>
      </c>
      <c r="DW134" s="10">
        <v>0</v>
      </c>
      <c r="DX134" s="10">
        <v>6015</v>
      </c>
      <c r="DY134" s="10">
        <v>0</v>
      </c>
      <c r="DZ134" s="10">
        <v>0</v>
      </c>
      <c r="EA134" s="10">
        <v>1300</v>
      </c>
      <c r="EB134" s="10">
        <v>3910</v>
      </c>
      <c r="EC134" s="10">
        <v>0</v>
      </c>
      <c r="ED134" s="10">
        <v>1240</v>
      </c>
      <c r="EE134" s="10">
        <v>0</v>
      </c>
      <c r="EF134" s="10">
        <v>0</v>
      </c>
      <c r="EG134" s="10">
        <v>0</v>
      </c>
      <c r="EH134" s="10">
        <v>6015</v>
      </c>
      <c r="EI134" s="10">
        <v>0</v>
      </c>
      <c r="EJ134" s="10">
        <v>0</v>
      </c>
      <c r="EK134" s="10">
        <v>1300</v>
      </c>
      <c r="EL134" s="10">
        <v>3910</v>
      </c>
      <c r="EM134" s="10">
        <v>0</v>
      </c>
      <c r="EN134" s="10">
        <v>1240</v>
      </c>
      <c r="EO134" s="10">
        <v>0</v>
      </c>
      <c r="EP134" s="10">
        <v>0</v>
      </c>
      <c r="EQ134" s="10">
        <v>0</v>
      </c>
      <c r="ER134" s="10">
        <v>280</v>
      </c>
      <c r="ES134" s="10">
        <v>0</v>
      </c>
      <c r="ET134" s="10">
        <v>280</v>
      </c>
      <c r="EU134" s="10">
        <v>0</v>
      </c>
      <c r="EV134" s="10">
        <v>0</v>
      </c>
      <c r="EW134" s="10">
        <v>40</v>
      </c>
      <c r="EX134" s="10">
        <v>0</v>
      </c>
      <c r="EY134" s="10">
        <v>10</v>
      </c>
      <c r="EZ134" s="10">
        <v>0</v>
      </c>
      <c r="FA134" s="10">
        <v>0</v>
      </c>
      <c r="FB134" s="10">
        <v>0</v>
      </c>
      <c r="FC134" s="10">
        <v>0</v>
      </c>
      <c r="FD134" s="10">
        <v>330</v>
      </c>
      <c r="FE134" s="10">
        <v>0</v>
      </c>
      <c r="FF134" s="10">
        <v>0</v>
      </c>
      <c r="FG134" s="10">
        <v>0</v>
      </c>
      <c r="FH134" s="10">
        <v>0</v>
      </c>
      <c r="FI134" s="10">
        <v>0</v>
      </c>
      <c r="FJ134" s="10">
        <v>0</v>
      </c>
      <c r="FK134" s="10">
        <v>0</v>
      </c>
      <c r="FL134" s="10">
        <v>80</v>
      </c>
      <c r="FM134" s="10">
        <v>0</v>
      </c>
      <c r="FN134" s="10">
        <v>0</v>
      </c>
      <c r="FO134" s="10">
        <v>0</v>
      </c>
      <c r="FP134" s="10">
        <v>0</v>
      </c>
      <c r="FQ134" s="10">
        <v>0</v>
      </c>
      <c r="FR134" s="10">
        <v>0</v>
      </c>
      <c r="FS134" s="10">
        <v>250</v>
      </c>
      <c r="FT134" s="10">
        <v>0</v>
      </c>
      <c r="FU134" s="10">
        <v>0</v>
      </c>
      <c r="FV134" s="10">
        <v>0</v>
      </c>
      <c r="FW134" s="10">
        <v>0</v>
      </c>
      <c r="FX134" s="10">
        <v>330</v>
      </c>
      <c r="FY134" s="10">
        <v>0</v>
      </c>
      <c r="FZ134" s="10">
        <v>0</v>
      </c>
      <c r="GA134" s="10">
        <v>0</v>
      </c>
      <c r="GB134" s="10">
        <v>150</v>
      </c>
      <c r="GC134" s="10">
        <v>30</v>
      </c>
      <c r="GD134" s="10">
        <v>0</v>
      </c>
      <c r="GE134" s="10">
        <v>0</v>
      </c>
      <c r="GF134" s="10">
        <v>0</v>
      </c>
      <c r="GG134" s="10">
        <v>0</v>
      </c>
      <c r="GH134" s="10">
        <v>0</v>
      </c>
      <c r="GI134" s="14">
        <v>0</v>
      </c>
      <c r="GJ134" s="14">
        <v>0</v>
      </c>
      <c r="GK134" s="14">
        <v>0</v>
      </c>
      <c r="GL134" s="14">
        <v>0</v>
      </c>
      <c r="GM134" s="14">
        <v>0</v>
      </c>
      <c r="GN134" s="14">
        <v>0</v>
      </c>
      <c r="GO134" s="14">
        <v>0</v>
      </c>
      <c r="GP134" s="14">
        <v>120</v>
      </c>
      <c r="GQ134" s="14">
        <v>30</v>
      </c>
      <c r="GR134" s="14">
        <v>0</v>
      </c>
      <c r="GS134" s="14">
        <v>0</v>
      </c>
      <c r="GT134" s="14">
        <v>0</v>
      </c>
      <c r="GU134" s="14">
        <v>0</v>
      </c>
      <c r="GV134" s="14">
        <v>150</v>
      </c>
      <c r="GW134" s="14">
        <v>40</v>
      </c>
      <c r="GX134" s="14">
        <v>1</v>
      </c>
      <c r="GY134" s="14">
        <v>0</v>
      </c>
      <c r="GZ134" s="14">
        <v>1</v>
      </c>
      <c r="HA134" s="14">
        <v>0</v>
      </c>
      <c r="HB134" s="11">
        <v>1</v>
      </c>
      <c r="HC134" s="11">
        <v>0</v>
      </c>
      <c r="HD134" s="15">
        <v>1</v>
      </c>
      <c r="HE134" s="15">
        <v>0</v>
      </c>
      <c r="HF134" s="16">
        <v>40286.542384259257</v>
      </c>
    </row>
    <row r="135" spans="1:214" x14ac:dyDescent="0.2">
      <c r="A135" s="10" t="s">
        <v>1124</v>
      </c>
      <c r="B135" s="10">
        <v>63</v>
      </c>
      <c r="C135" s="10" t="s">
        <v>782</v>
      </c>
      <c r="D135" s="10" t="str">
        <f>VLOOKUP(Tabulka_Dotaz_z_MySQLDivadla_1[[#This Row],[Kraj]],Tabulka_Dotaz_z_SQL3[],3,TRUE)</f>
        <v>Hlavní město Praha</v>
      </c>
      <c r="E135" s="10" t="str">
        <f>VLOOKUP(Tabulka_Dotaz_z_MySQLDivadla_1[[#This Row],[StatID]],Tabulka_Dotaz_z_SqlDivadla[#All],7,FALSE)</f>
        <v>50</v>
      </c>
      <c r="F135" s="10" t="str">
        <f>VLOOKUP(Tabulka_Dotaz_z_MySQLDivadla_1[[#This Row],[kodZriz]],Tabulka_Dotaz_z_SQL[],8,TRUE)</f>
        <v>podnk</v>
      </c>
      <c r="G135" s="10">
        <v>0</v>
      </c>
      <c r="H135" s="10">
        <v>0</v>
      </c>
      <c r="I135" s="10" t="s">
        <v>163</v>
      </c>
      <c r="J135" s="10">
        <v>0</v>
      </c>
      <c r="K135" s="10" t="s">
        <v>163</v>
      </c>
      <c r="L135" s="10">
        <v>0</v>
      </c>
      <c r="M135" s="10" t="s">
        <v>163</v>
      </c>
      <c r="N135" s="10">
        <v>0</v>
      </c>
      <c r="O135" s="10" t="s">
        <v>163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0</v>
      </c>
      <c r="Y135" s="10">
        <v>0</v>
      </c>
      <c r="Z135" s="10">
        <v>1</v>
      </c>
      <c r="AA135" s="10" t="str">
        <f>IF(Tabulka_Dotaz_z_MySQLDivadla_1[[#This Row],[f0115_1]]=1,"ANO","NE")</f>
        <v>ANO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  <c r="BN135" s="10">
        <v>0</v>
      </c>
      <c r="BO135" s="10">
        <v>0</v>
      </c>
      <c r="BP135" s="10">
        <v>13418</v>
      </c>
      <c r="BQ135" s="10">
        <v>0</v>
      </c>
      <c r="BR135" s="10">
        <v>0</v>
      </c>
      <c r="BS135" s="10">
        <v>2829</v>
      </c>
      <c r="BT135" s="10">
        <v>11987</v>
      </c>
      <c r="BU135" s="10">
        <v>0</v>
      </c>
      <c r="BV135" s="10">
        <v>1809</v>
      </c>
      <c r="BW135" s="10">
        <v>0</v>
      </c>
      <c r="BX135" s="10">
        <v>0</v>
      </c>
      <c r="BY135" s="10">
        <v>0</v>
      </c>
      <c r="BZ135" s="10">
        <v>1220</v>
      </c>
      <c r="CA135" s="10">
        <v>0</v>
      </c>
      <c r="CB135" s="10">
        <v>0</v>
      </c>
      <c r="CC135" s="10">
        <v>0</v>
      </c>
      <c r="CD135" s="10">
        <v>751</v>
      </c>
      <c r="CE135" s="10">
        <v>0</v>
      </c>
      <c r="CF135" s="10">
        <v>0</v>
      </c>
      <c r="CG135" s="10">
        <v>0</v>
      </c>
      <c r="CH135" s="10">
        <v>0</v>
      </c>
      <c r="CI135" s="10">
        <v>0</v>
      </c>
      <c r="CJ135" s="10">
        <v>0</v>
      </c>
      <c r="CK135" s="10">
        <v>0</v>
      </c>
      <c r="CL135" s="10">
        <v>0</v>
      </c>
      <c r="CM135" s="10">
        <v>0</v>
      </c>
      <c r="CN135" s="10">
        <v>0</v>
      </c>
      <c r="CO135" s="10">
        <v>0</v>
      </c>
      <c r="CP135" s="10">
        <v>0</v>
      </c>
      <c r="CQ135" s="10">
        <v>0</v>
      </c>
      <c r="CR135" s="10">
        <v>0</v>
      </c>
      <c r="CS135" s="10">
        <v>0</v>
      </c>
      <c r="CT135" s="10">
        <v>0</v>
      </c>
      <c r="CU135" s="10">
        <v>0</v>
      </c>
      <c r="CV135" s="10">
        <v>0</v>
      </c>
      <c r="CW135" s="10">
        <v>0</v>
      </c>
      <c r="CX135" s="10">
        <v>0</v>
      </c>
      <c r="CY135" s="10">
        <v>0</v>
      </c>
      <c r="CZ135" s="10">
        <v>0</v>
      </c>
      <c r="DA135" s="10">
        <v>0</v>
      </c>
      <c r="DB135" s="10">
        <v>0</v>
      </c>
      <c r="DC135" s="10">
        <v>0</v>
      </c>
      <c r="DD135" s="10">
        <v>0</v>
      </c>
      <c r="DE135" s="10">
        <v>0</v>
      </c>
      <c r="DF135" s="10">
        <v>0</v>
      </c>
      <c r="DG135" s="10">
        <v>0</v>
      </c>
      <c r="DH135" s="10">
        <v>0</v>
      </c>
      <c r="DI135" s="10">
        <v>0</v>
      </c>
      <c r="DJ135" s="10">
        <v>0</v>
      </c>
      <c r="DK135" s="10">
        <v>0</v>
      </c>
      <c r="DL135" s="10">
        <v>0</v>
      </c>
      <c r="DM135" s="10">
        <v>0</v>
      </c>
      <c r="DN135" s="10">
        <v>0</v>
      </c>
      <c r="DO135" s="10">
        <v>0</v>
      </c>
      <c r="DP135" s="10">
        <v>0</v>
      </c>
      <c r="DQ135" s="10">
        <v>0</v>
      </c>
      <c r="DR135" s="10">
        <v>0</v>
      </c>
      <c r="DS135" s="10">
        <v>0</v>
      </c>
      <c r="DT135" s="10">
        <v>0</v>
      </c>
      <c r="DU135" s="10">
        <v>0</v>
      </c>
      <c r="DV135" s="10">
        <v>0</v>
      </c>
      <c r="DW135" s="10">
        <v>0</v>
      </c>
      <c r="DX135" s="10">
        <v>14638</v>
      </c>
      <c r="DY135" s="10">
        <v>0</v>
      </c>
      <c r="DZ135" s="10">
        <v>0</v>
      </c>
      <c r="EA135" s="10">
        <v>2829</v>
      </c>
      <c r="EB135" s="10">
        <v>12738</v>
      </c>
      <c r="EC135" s="10">
        <v>0</v>
      </c>
      <c r="ED135" s="10">
        <v>1809</v>
      </c>
      <c r="EE135" s="10">
        <v>0</v>
      </c>
      <c r="EF135" s="10">
        <v>0</v>
      </c>
      <c r="EG135" s="10">
        <v>0</v>
      </c>
      <c r="EH135" s="10">
        <v>6160</v>
      </c>
      <c r="EI135" s="10">
        <v>0</v>
      </c>
      <c r="EJ135" s="10">
        <v>0</v>
      </c>
      <c r="EK135" s="10">
        <v>0</v>
      </c>
      <c r="EL135" s="10">
        <v>5069</v>
      </c>
      <c r="EM135" s="10">
        <v>0</v>
      </c>
      <c r="EN135" s="10">
        <v>0</v>
      </c>
      <c r="EO135" s="10">
        <v>0</v>
      </c>
      <c r="EP135" s="10">
        <v>0</v>
      </c>
      <c r="EQ135" s="10">
        <v>0</v>
      </c>
      <c r="ER135" s="10">
        <v>0</v>
      </c>
      <c r="ES135" s="10">
        <v>0</v>
      </c>
      <c r="ET135" s="10">
        <v>0</v>
      </c>
      <c r="EU135" s="10">
        <v>0</v>
      </c>
      <c r="EV135" s="10">
        <v>0</v>
      </c>
      <c r="EW135" s="10">
        <v>0</v>
      </c>
      <c r="EX135" s="10">
        <v>0</v>
      </c>
      <c r="EY135" s="10">
        <v>0</v>
      </c>
      <c r="EZ135" s="10">
        <v>0</v>
      </c>
      <c r="FA135" s="10">
        <v>0</v>
      </c>
      <c r="FB135" s="10">
        <v>0</v>
      </c>
      <c r="FC135" s="10">
        <v>0</v>
      </c>
      <c r="FD135" s="10">
        <v>0</v>
      </c>
      <c r="FE135" s="10">
        <v>0</v>
      </c>
      <c r="FF135" s="10">
        <v>0</v>
      </c>
      <c r="FG135" s="10">
        <v>0</v>
      </c>
      <c r="FH135" s="10">
        <v>0</v>
      </c>
      <c r="FI135" s="10">
        <v>0</v>
      </c>
      <c r="FJ135" s="10">
        <v>0</v>
      </c>
      <c r="FK135" s="10">
        <v>0</v>
      </c>
      <c r="FL135" s="10">
        <v>0</v>
      </c>
      <c r="FM135" s="10">
        <v>0</v>
      </c>
      <c r="FN135" s="10">
        <v>0</v>
      </c>
      <c r="FO135" s="10">
        <v>0</v>
      </c>
      <c r="FP135" s="10">
        <v>0</v>
      </c>
      <c r="FQ135" s="10">
        <v>0</v>
      </c>
      <c r="FR135" s="10">
        <v>0</v>
      </c>
      <c r="FS135" s="10">
        <v>0</v>
      </c>
      <c r="FT135" s="10">
        <v>0</v>
      </c>
      <c r="FU135" s="10">
        <v>0</v>
      </c>
      <c r="FV135" s="10">
        <v>0</v>
      </c>
      <c r="FW135" s="10">
        <v>0</v>
      </c>
      <c r="FX135" s="10">
        <v>0</v>
      </c>
      <c r="FY135" s="10">
        <v>0</v>
      </c>
      <c r="FZ135" s="10">
        <v>0</v>
      </c>
      <c r="GA135" s="10">
        <v>0</v>
      </c>
      <c r="GB135" s="10">
        <v>220</v>
      </c>
      <c r="GC135" s="10">
        <v>50</v>
      </c>
      <c r="GD135" s="10">
        <v>0</v>
      </c>
      <c r="GE135" s="10">
        <v>0</v>
      </c>
      <c r="GF135" s="10">
        <v>0</v>
      </c>
      <c r="GG135" s="10">
        <v>0</v>
      </c>
      <c r="GH135" s="10">
        <v>0</v>
      </c>
      <c r="GI135" s="14">
        <v>0</v>
      </c>
      <c r="GJ135" s="14">
        <v>0</v>
      </c>
      <c r="GK135" s="14">
        <v>0</v>
      </c>
      <c r="GL135" s="14">
        <v>220</v>
      </c>
      <c r="GM135" s="14">
        <v>50</v>
      </c>
      <c r="GN135" s="14">
        <v>220</v>
      </c>
      <c r="GO135" s="14">
        <v>50</v>
      </c>
      <c r="GP135" s="14">
        <v>0</v>
      </c>
      <c r="GQ135" s="14">
        <v>0</v>
      </c>
      <c r="GR135" s="14">
        <v>0</v>
      </c>
      <c r="GS135" s="14">
        <v>0</v>
      </c>
      <c r="GT135" s="14">
        <v>0</v>
      </c>
      <c r="GU135" s="14">
        <v>0</v>
      </c>
      <c r="GV135" s="14">
        <v>0</v>
      </c>
      <c r="GW135" s="14">
        <v>0</v>
      </c>
      <c r="GX135" s="14">
        <v>0</v>
      </c>
      <c r="GY135" s="14">
        <v>20</v>
      </c>
      <c r="GZ135" s="14">
        <v>0</v>
      </c>
      <c r="HA135" s="14">
        <v>15</v>
      </c>
      <c r="HB135" s="11">
        <v>1</v>
      </c>
      <c r="HC135" s="11">
        <v>0</v>
      </c>
      <c r="HD135" s="15">
        <v>1</v>
      </c>
      <c r="HE135" s="15">
        <v>1</v>
      </c>
      <c r="HF135" s="16">
        <v>40400.658518518518</v>
      </c>
    </row>
    <row r="136" spans="1:214" x14ac:dyDescent="0.2">
      <c r="A136" s="10" t="s">
        <v>1262</v>
      </c>
      <c r="B136" s="10">
        <v>204</v>
      </c>
      <c r="C136" s="10" t="s">
        <v>790</v>
      </c>
      <c r="D136" s="10" t="str">
        <f>VLOOKUP(Tabulka_Dotaz_z_MySQLDivadla_1[[#This Row],[Kraj]],Tabulka_Dotaz_z_SQL3[],3,TRUE)</f>
        <v>Pardubický kraj</v>
      </c>
      <c r="E136" s="10" t="str">
        <f>VLOOKUP(Tabulka_Dotaz_z_MySQLDivadla_1[[#This Row],[StatID]],Tabulka_Dotaz_z_SqlDivadla[#All],7,FALSE)</f>
        <v>50</v>
      </c>
      <c r="F136" s="10" t="str">
        <f>VLOOKUP(Tabulka_Dotaz_z_MySQLDivadla_1[[#This Row],[kodZriz]],Tabulka_Dotaz_z_SQL[],8,TRUE)</f>
        <v>podnk</v>
      </c>
      <c r="G136" s="10">
        <v>0</v>
      </c>
      <c r="H136" s="10">
        <v>0</v>
      </c>
      <c r="I136" s="10" t="s">
        <v>163</v>
      </c>
      <c r="J136" s="10">
        <v>0</v>
      </c>
      <c r="K136" s="10" t="s">
        <v>163</v>
      </c>
      <c r="L136" s="10">
        <v>0</v>
      </c>
      <c r="M136" s="10" t="s">
        <v>163</v>
      </c>
      <c r="N136" s="10">
        <v>0</v>
      </c>
      <c r="O136" s="10" t="s">
        <v>163</v>
      </c>
      <c r="P136" s="10">
        <v>0</v>
      </c>
      <c r="Q136" s="10">
        <v>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1</v>
      </c>
      <c r="Y136" s="10">
        <v>0</v>
      </c>
      <c r="Z136" s="10">
        <v>1</v>
      </c>
      <c r="AA136" s="10" t="str">
        <f>IF(Tabulka_Dotaz_z_MySQLDivadla_1[[#This Row],[f0115_1]]=1,"ANO","NE")</f>
        <v>ANO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  <c r="BN136" s="10">
        <v>0</v>
      </c>
      <c r="BO136" s="10">
        <v>0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0</v>
      </c>
      <c r="BV136" s="10">
        <v>0</v>
      </c>
      <c r="BW136" s="10">
        <v>0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10">
        <v>0</v>
      </c>
      <c r="CF136" s="10">
        <v>0</v>
      </c>
      <c r="CG136" s="10">
        <v>0</v>
      </c>
      <c r="CH136" s="10">
        <v>0</v>
      </c>
      <c r="CI136" s="10">
        <v>0</v>
      </c>
      <c r="CJ136" s="10">
        <v>30000</v>
      </c>
      <c r="CK136" s="10">
        <v>0</v>
      </c>
      <c r="CL136" s="10">
        <v>0</v>
      </c>
      <c r="CM136" s="10">
        <v>0</v>
      </c>
      <c r="CN136" s="10">
        <v>29000</v>
      </c>
      <c r="CO136" s="10">
        <v>0</v>
      </c>
      <c r="CP136" s="10">
        <v>0</v>
      </c>
      <c r="CQ136" s="10">
        <v>0</v>
      </c>
      <c r="CR136" s="10">
        <v>0</v>
      </c>
      <c r="CS136" s="10">
        <v>0</v>
      </c>
      <c r="CT136" s="10">
        <v>0</v>
      </c>
      <c r="CU136" s="10">
        <v>0</v>
      </c>
      <c r="CV136" s="10">
        <v>0</v>
      </c>
      <c r="CW136" s="10">
        <v>0</v>
      </c>
      <c r="CX136" s="10">
        <v>0</v>
      </c>
      <c r="CY136" s="10">
        <v>0</v>
      </c>
      <c r="CZ136" s="10">
        <v>0</v>
      </c>
      <c r="DA136" s="10">
        <v>0</v>
      </c>
      <c r="DB136" s="10">
        <v>0</v>
      </c>
      <c r="DC136" s="10">
        <v>0</v>
      </c>
      <c r="DD136" s="10">
        <v>0</v>
      </c>
      <c r="DE136" s="10">
        <v>0</v>
      </c>
      <c r="DF136" s="10">
        <v>0</v>
      </c>
      <c r="DG136" s="10">
        <v>0</v>
      </c>
      <c r="DH136" s="10">
        <v>0</v>
      </c>
      <c r="DI136" s="10">
        <v>0</v>
      </c>
      <c r="DJ136" s="10">
        <v>0</v>
      </c>
      <c r="DK136" s="10">
        <v>0</v>
      </c>
      <c r="DL136" s="10">
        <v>0</v>
      </c>
      <c r="DM136" s="10">
        <v>0</v>
      </c>
      <c r="DN136" s="10">
        <v>0</v>
      </c>
      <c r="DO136" s="10">
        <v>0</v>
      </c>
      <c r="DP136" s="10">
        <v>0</v>
      </c>
      <c r="DQ136" s="10">
        <v>0</v>
      </c>
      <c r="DR136" s="10">
        <v>0</v>
      </c>
      <c r="DS136" s="10">
        <v>0</v>
      </c>
      <c r="DT136" s="10">
        <v>0</v>
      </c>
      <c r="DU136" s="10">
        <v>0</v>
      </c>
      <c r="DV136" s="10">
        <v>0</v>
      </c>
      <c r="DW136" s="10">
        <v>0</v>
      </c>
      <c r="DX136" s="10">
        <v>30000</v>
      </c>
      <c r="DY136" s="10">
        <v>0</v>
      </c>
      <c r="DZ136" s="10">
        <v>0</v>
      </c>
      <c r="EA136" s="10">
        <v>0</v>
      </c>
      <c r="EB136" s="10">
        <v>29000</v>
      </c>
      <c r="EC136" s="10">
        <v>0</v>
      </c>
      <c r="ED136" s="10">
        <v>0</v>
      </c>
      <c r="EE136" s="10">
        <v>0</v>
      </c>
      <c r="EF136" s="10">
        <v>0</v>
      </c>
      <c r="EG136" s="10">
        <v>0</v>
      </c>
      <c r="EH136" s="10">
        <v>30000</v>
      </c>
      <c r="EI136" s="10">
        <v>0</v>
      </c>
      <c r="EJ136" s="10">
        <v>0</v>
      </c>
      <c r="EK136" s="10">
        <v>0</v>
      </c>
      <c r="EL136" s="10">
        <v>29000</v>
      </c>
      <c r="EM136" s="10">
        <v>0</v>
      </c>
      <c r="EN136" s="10">
        <v>0</v>
      </c>
      <c r="EO136" s="10">
        <v>0</v>
      </c>
      <c r="EP136" s="10">
        <v>0</v>
      </c>
      <c r="EQ136" s="10">
        <v>0</v>
      </c>
      <c r="ER136" s="10">
        <v>435</v>
      </c>
      <c r="ES136" s="10">
        <v>0</v>
      </c>
      <c r="ET136" s="10">
        <v>435</v>
      </c>
      <c r="EU136" s="10">
        <v>0</v>
      </c>
      <c r="EV136" s="10">
        <v>0</v>
      </c>
      <c r="EW136" s="10">
        <v>0</v>
      </c>
      <c r="EX136" s="10">
        <v>0</v>
      </c>
      <c r="EY136" s="10">
        <v>0</v>
      </c>
      <c r="EZ136" s="10">
        <v>0</v>
      </c>
      <c r="FA136" s="10">
        <v>0</v>
      </c>
      <c r="FB136" s="10">
        <v>0</v>
      </c>
      <c r="FC136" s="10">
        <v>0</v>
      </c>
      <c r="FD136" s="10">
        <v>435</v>
      </c>
      <c r="FE136" s="10">
        <v>0</v>
      </c>
      <c r="FF136" s="10">
        <v>0</v>
      </c>
      <c r="FG136" s="10">
        <v>0</v>
      </c>
      <c r="FH136" s="10">
        <v>0</v>
      </c>
      <c r="FI136" s="10">
        <v>0</v>
      </c>
      <c r="FJ136" s="10">
        <v>0</v>
      </c>
      <c r="FK136" s="10">
        <v>0</v>
      </c>
      <c r="FL136" s="10">
        <v>0</v>
      </c>
      <c r="FM136" s="10">
        <v>0</v>
      </c>
      <c r="FN136" s="10">
        <v>220</v>
      </c>
      <c r="FO136" s="10">
        <v>0</v>
      </c>
      <c r="FP136" s="10">
        <v>110</v>
      </c>
      <c r="FQ136" s="10">
        <v>110</v>
      </c>
      <c r="FR136" s="10">
        <v>0</v>
      </c>
      <c r="FS136" s="10">
        <v>0</v>
      </c>
      <c r="FT136" s="10">
        <v>0</v>
      </c>
      <c r="FU136" s="10">
        <v>0</v>
      </c>
      <c r="FV136" s="10">
        <v>0</v>
      </c>
      <c r="FW136" s="10">
        <v>110</v>
      </c>
      <c r="FX136" s="10">
        <v>330</v>
      </c>
      <c r="FY136" s="10">
        <v>0</v>
      </c>
      <c r="FZ136" s="10">
        <v>0</v>
      </c>
      <c r="GA136" s="10">
        <v>0</v>
      </c>
      <c r="GB136" s="10">
        <v>0</v>
      </c>
      <c r="GC136" s="10">
        <v>0</v>
      </c>
      <c r="GD136" s="10">
        <v>0</v>
      </c>
      <c r="GE136" s="10">
        <v>0</v>
      </c>
      <c r="GF136" s="10">
        <v>0</v>
      </c>
      <c r="GG136" s="10">
        <v>0</v>
      </c>
      <c r="GH136" s="10">
        <v>0</v>
      </c>
      <c r="GI136" s="14">
        <v>0</v>
      </c>
      <c r="GJ136" s="14">
        <v>0</v>
      </c>
      <c r="GK136" s="14">
        <v>0</v>
      </c>
      <c r="GL136" s="14">
        <v>0</v>
      </c>
      <c r="GM136" s="14">
        <v>0</v>
      </c>
      <c r="GN136" s="14">
        <v>0</v>
      </c>
      <c r="GO136" s="14">
        <v>0</v>
      </c>
      <c r="GP136" s="14">
        <v>0</v>
      </c>
      <c r="GQ136" s="14">
        <v>0</v>
      </c>
      <c r="GR136" s="14">
        <v>0</v>
      </c>
      <c r="GS136" s="14">
        <v>0</v>
      </c>
      <c r="GT136" s="14">
        <v>0</v>
      </c>
      <c r="GU136" s="14">
        <v>0</v>
      </c>
      <c r="GV136" s="14">
        <v>0</v>
      </c>
      <c r="GW136" s="14">
        <v>0</v>
      </c>
      <c r="GX136" s="14">
        <v>1</v>
      </c>
      <c r="GY136" s="14">
        <v>0</v>
      </c>
      <c r="GZ136" s="14">
        <v>1</v>
      </c>
      <c r="HA136" s="14">
        <v>0</v>
      </c>
      <c r="HB136" s="11">
        <v>1</v>
      </c>
      <c r="HC136" s="11">
        <v>0</v>
      </c>
      <c r="HD136" s="15">
        <v>1</v>
      </c>
      <c r="HE136" s="15">
        <v>0</v>
      </c>
      <c r="HF136" s="16">
        <v>40288.464918981481</v>
      </c>
    </row>
    <row r="137" spans="1:214" x14ac:dyDescent="0.2">
      <c r="A137" s="10" t="s">
        <v>6124</v>
      </c>
      <c r="B137" s="10">
        <v>33</v>
      </c>
      <c r="C137" s="10" t="s">
        <v>782</v>
      </c>
      <c r="D137" s="10" t="str">
        <f>VLOOKUP(Tabulka_Dotaz_z_MySQLDivadla_1[[#This Row],[Kraj]],Tabulka_Dotaz_z_SQL3[],3,TRUE)</f>
        <v>Hlavní město Praha</v>
      </c>
      <c r="E137" s="10" t="str">
        <f>VLOOKUP(Tabulka_Dotaz_z_MySQLDivadla_1[[#This Row],[StatID]],Tabulka_Dotaz_z_SqlDivadla[#All],7,FALSE)</f>
        <v>50</v>
      </c>
      <c r="F137" s="10" t="str">
        <f>VLOOKUP(Tabulka_Dotaz_z_MySQLDivadla_1[[#This Row],[kodZriz]],Tabulka_Dotaz_z_SQL[],8,TRUE)</f>
        <v>podnk</v>
      </c>
      <c r="G137" s="10">
        <v>1</v>
      </c>
      <c r="H137" s="10">
        <v>0</v>
      </c>
      <c r="I137" s="10" t="s">
        <v>179</v>
      </c>
      <c r="J137" s="10">
        <v>386</v>
      </c>
      <c r="K137" s="10" t="s">
        <v>163</v>
      </c>
      <c r="L137" s="10">
        <v>0</v>
      </c>
      <c r="M137" s="10" t="s">
        <v>163</v>
      </c>
      <c r="N137" s="10">
        <v>0</v>
      </c>
      <c r="O137" s="10" t="s">
        <v>163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1</v>
      </c>
      <c r="AA137" s="10" t="str">
        <f>IF(Tabulka_Dotaz_z_MySQLDivadla_1[[#This Row],[f0115_1]]=1,"ANO","NE")</f>
        <v>ANO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0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>
        <v>0</v>
      </c>
      <c r="CN137" s="10">
        <v>0</v>
      </c>
      <c r="CO137" s="10">
        <v>0</v>
      </c>
      <c r="CP137" s="10">
        <v>0</v>
      </c>
      <c r="CQ137" s="10">
        <v>0</v>
      </c>
      <c r="CR137" s="10">
        <v>0</v>
      </c>
      <c r="CS137" s="10">
        <v>0</v>
      </c>
      <c r="CT137" s="10">
        <v>0</v>
      </c>
      <c r="CU137" s="10">
        <v>0</v>
      </c>
      <c r="CV137" s="10">
        <v>0</v>
      </c>
      <c r="CW137" s="10">
        <v>0</v>
      </c>
      <c r="CX137" s="10">
        <v>0</v>
      </c>
      <c r="CY137" s="10">
        <v>0</v>
      </c>
      <c r="CZ137" s="10">
        <v>0</v>
      </c>
      <c r="DA137" s="10">
        <v>0</v>
      </c>
      <c r="DB137" s="10">
        <v>0</v>
      </c>
      <c r="DC137" s="10">
        <v>0</v>
      </c>
      <c r="DD137" s="10">
        <v>0</v>
      </c>
      <c r="DE137" s="10">
        <v>0</v>
      </c>
      <c r="DF137" s="10">
        <v>0</v>
      </c>
      <c r="DG137" s="10">
        <v>0</v>
      </c>
      <c r="DH137" s="10">
        <v>0</v>
      </c>
      <c r="DI137" s="10">
        <v>0</v>
      </c>
      <c r="DJ137" s="10">
        <v>0</v>
      </c>
      <c r="DK137" s="10">
        <v>0</v>
      </c>
      <c r="DL137" s="10">
        <v>0</v>
      </c>
      <c r="DM137" s="10">
        <v>0</v>
      </c>
      <c r="DN137" s="10">
        <v>18422</v>
      </c>
      <c r="DO137" s="10">
        <v>0</v>
      </c>
      <c r="DP137" s="10">
        <v>18422</v>
      </c>
      <c r="DQ137" s="10">
        <v>0</v>
      </c>
      <c r="DR137" s="10">
        <v>14000</v>
      </c>
      <c r="DS137" s="10">
        <v>14000</v>
      </c>
      <c r="DT137" s="10">
        <v>0</v>
      </c>
      <c r="DU137" s="10">
        <v>0</v>
      </c>
      <c r="DV137" s="10">
        <v>0</v>
      </c>
      <c r="DW137" s="10">
        <v>0</v>
      </c>
      <c r="DX137" s="10">
        <v>18422</v>
      </c>
      <c r="DY137" s="10">
        <v>0</v>
      </c>
      <c r="DZ137" s="10">
        <v>18422</v>
      </c>
      <c r="EA137" s="10">
        <v>0</v>
      </c>
      <c r="EB137" s="10">
        <v>14000</v>
      </c>
      <c r="EC137" s="10">
        <v>14000</v>
      </c>
      <c r="ED137" s="10">
        <v>0</v>
      </c>
      <c r="EE137" s="10">
        <v>0</v>
      </c>
      <c r="EF137" s="10">
        <v>0</v>
      </c>
      <c r="EG137" s="10">
        <v>0</v>
      </c>
      <c r="EH137" s="10">
        <v>17370</v>
      </c>
      <c r="EI137" s="10">
        <v>0</v>
      </c>
      <c r="EJ137" s="10">
        <v>17370</v>
      </c>
      <c r="EK137" s="10">
        <v>0</v>
      </c>
      <c r="EL137" s="10">
        <v>13300</v>
      </c>
      <c r="EM137" s="10">
        <v>13300</v>
      </c>
      <c r="EN137" s="10">
        <v>0</v>
      </c>
      <c r="EO137" s="10">
        <v>0</v>
      </c>
      <c r="EP137" s="10">
        <v>0</v>
      </c>
      <c r="EQ137" s="10">
        <v>0</v>
      </c>
      <c r="ER137" s="10">
        <v>0</v>
      </c>
      <c r="ES137" s="10">
        <v>0</v>
      </c>
      <c r="ET137" s="10">
        <v>0</v>
      </c>
      <c r="EU137" s="10">
        <v>0</v>
      </c>
      <c r="EV137" s="10">
        <v>0</v>
      </c>
      <c r="EW137" s="10">
        <v>0</v>
      </c>
      <c r="EX137" s="10">
        <v>0</v>
      </c>
      <c r="EY137" s="10">
        <v>0</v>
      </c>
      <c r="EZ137" s="10">
        <v>0</v>
      </c>
      <c r="FA137" s="10">
        <v>0</v>
      </c>
      <c r="FB137" s="10">
        <v>0</v>
      </c>
      <c r="FC137" s="10">
        <v>0</v>
      </c>
      <c r="FD137" s="10">
        <v>0</v>
      </c>
      <c r="FE137" s="10">
        <v>0</v>
      </c>
      <c r="FF137" s="10">
        <v>0</v>
      </c>
      <c r="FG137" s="10">
        <v>0</v>
      </c>
      <c r="FH137" s="10">
        <v>0</v>
      </c>
      <c r="FI137" s="10">
        <v>0</v>
      </c>
      <c r="FJ137" s="10">
        <v>0</v>
      </c>
      <c r="FK137" s="10">
        <v>0</v>
      </c>
      <c r="FL137" s="10">
        <v>0</v>
      </c>
      <c r="FM137" s="10">
        <v>0</v>
      </c>
      <c r="FN137" s="10">
        <v>0</v>
      </c>
      <c r="FO137" s="10">
        <v>0</v>
      </c>
      <c r="FP137" s="10">
        <v>0</v>
      </c>
      <c r="FQ137" s="10">
        <v>0</v>
      </c>
      <c r="FR137" s="10">
        <v>0</v>
      </c>
      <c r="FS137" s="10">
        <v>0</v>
      </c>
      <c r="FT137" s="10">
        <v>0</v>
      </c>
      <c r="FU137" s="10">
        <v>0</v>
      </c>
      <c r="FV137" s="10">
        <v>0</v>
      </c>
      <c r="FW137" s="10">
        <v>0</v>
      </c>
      <c r="FX137" s="10">
        <v>0</v>
      </c>
      <c r="FY137" s="10">
        <v>0</v>
      </c>
      <c r="FZ137" s="10">
        <v>0</v>
      </c>
      <c r="GA137" s="10">
        <v>0</v>
      </c>
      <c r="GB137" s="10">
        <v>249</v>
      </c>
      <c r="GC137" s="10">
        <v>99</v>
      </c>
      <c r="GD137" s="10">
        <v>0</v>
      </c>
      <c r="GE137" s="10">
        <v>0</v>
      </c>
      <c r="GF137" s="10">
        <v>0</v>
      </c>
      <c r="GG137" s="10">
        <v>0</v>
      </c>
      <c r="GH137" s="10">
        <v>0</v>
      </c>
      <c r="GI137" s="14">
        <v>0</v>
      </c>
      <c r="GJ137" s="14">
        <v>0</v>
      </c>
      <c r="GK137" s="14">
        <v>0</v>
      </c>
      <c r="GL137" s="14">
        <v>0</v>
      </c>
      <c r="GM137" s="14">
        <v>0</v>
      </c>
      <c r="GN137" s="14">
        <v>0</v>
      </c>
      <c r="GO137" s="14">
        <v>0</v>
      </c>
      <c r="GP137" s="14">
        <v>0</v>
      </c>
      <c r="GQ137" s="14">
        <v>0</v>
      </c>
      <c r="GR137" s="14">
        <v>0</v>
      </c>
      <c r="GS137" s="14">
        <v>0</v>
      </c>
      <c r="GT137" s="14">
        <v>0</v>
      </c>
      <c r="GU137" s="14">
        <v>0</v>
      </c>
      <c r="GV137" s="14">
        <v>249</v>
      </c>
      <c r="GW137" s="14">
        <v>99</v>
      </c>
      <c r="GX137" s="14">
        <v>0</v>
      </c>
      <c r="GY137" s="14">
        <v>90</v>
      </c>
      <c r="GZ137" s="14">
        <v>0</v>
      </c>
      <c r="HA137" s="14">
        <v>5</v>
      </c>
      <c r="HB137" s="11">
        <v>1</v>
      </c>
      <c r="HC137" s="11">
        <v>0</v>
      </c>
      <c r="HD137" s="15">
        <v>1</v>
      </c>
      <c r="HE137" s="15">
        <v>0</v>
      </c>
      <c r="HF137" s="16">
        <v>40288.474062499998</v>
      </c>
    </row>
    <row r="138" spans="1:214" x14ac:dyDescent="0.2">
      <c r="A138" s="10" t="s">
        <v>1123</v>
      </c>
      <c r="B138" s="10">
        <v>61</v>
      </c>
      <c r="C138" s="10" t="s">
        <v>782</v>
      </c>
      <c r="D138" s="10" t="str">
        <f>VLOOKUP(Tabulka_Dotaz_z_MySQLDivadla_1[[#This Row],[Kraj]],Tabulka_Dotaz_z_SQL3[],3,TRUE)</f>
        <v>Hlavní město Praha</v>
      </c>
      <c r="E138" s="10" t="str">
        <f>VLOOKUP(Tabulka_Dotaz_z_MySQLDivadla_1[[#This Row],[StatID]],Tabulka_Dotaz_z_SqlDivadla[#All],7,FALSE)</f>
        <v>71</v>
      </c>
      <c r="F138" s="10" t="str">
        <f>VLOOKUP(Tabulka_Dotaz_z_MySQLDivadla_1[[#This Row],[kodZriz]],Tabulka_Dotaz_z_SQL[],8,TRUE)</f>
        <v>crkve</v>
      </c>
      <c r="G138" s="10">
        <v>1</v>
      </c>
      <c r="H138" s="10">
        <v>0</v>
      </c>
      <c r="I138" s="10" t="s">
        <v>210</v>
      </c>
      <c r="J138" s="10">
        <v>80</v>
      </c>
      <c r="K138" s="10" t="s">
        <v>163</v>
      </c>
      <c r="L138" s="10">
        <v>0</v>
      </c>
      <c r="M138" s="10" t="s">
        <v>163</v>
      </c>
      <c r="N138" s="10">
        <v>0</v>
      </c>
      <c r="O138" s="10" t="s">
        <v>163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1</v>
      </c>
      <c r="AA138" s="10" t="str">
        <f>IF(Tabulka_Dotaz_z_MySQLDivadla_1[[#This Row],[f0115_1]]=1,"ANO","NE")</f>
        <v>ANO</v>
      </c>
      <c r="AB138" s="10">
        <v>3000</v>
      </c>
      <c r="AC138" s="10">
        <v>0</v>
      </c>
      <c r="AD138" s="10">
        <v>2800</v>
      </c>
      <c r="AE138" s="10">
        <v>0</v>
      </c>
      <c r="AF138" s="10">
        <v>2032</v>
      </c>
      <c r="AG138" s="10">
        <v>1900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0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0</v>
      </c>
      <c r="CG138" s="10">
        <v>0</v>
      </c>
      <c r="CH138" s="10">
        <v>0</v>
      </c>
      <c r="CI138" s="10">
        <v>0</v>
      </c>
      <c r="CJ138" s="10">
        <v>0</v>
      </c>
      <c r="CK138" s="10">
        <v>0</v>
      </c>
      <c r="CL138" s="10">
        <v>0</v>
      </c>
      <c r="CM138" s="10">
        <v>0</v>
      </c>
      <c r="CN138" s="10">
        <v>0</v>
      </c>
      <c r="CO138" s="10">
        <v>0</v>
      </c>
      <c r="CP138" s="10">
        <v>0</v>
      </c>
      <c r="CQ138" s="10">
        <v>0</v>
      </c>
      <c r="CR138" s="10">
        <v>0</v>
      </c>
      <c r="CS138" s="10">
        <v>0</v>
      </c>
      <c r="CT138" s="10">
        <v>0</v>
      </c>
      <c r="CU138" s="10">
        <v>0</v>
      </c>
      <c r="CV138" s="10">
        <v>0</v>
      </c>
      <c r="CW138" s="10">
        <v>0</v>
      </c>
      <c r="CX138" s="10">
        <v>0</v>
      </c>
      <c r="CY138" s="10">
        <v>0</v>
      </c>
      <c r="CZ138" s="10">
        <v>0</v>
      </c>
      <c r="DA138" s="10">
        <v>0</v>
      </c>
      <c r="DB138" s="10">
        <v>0</v>
      </c>
      <c r="DC138" s="10">
        <v>0</v>
      </c>
      <c r="DD138" s="10">
        <v>0</v>
      </c>
      <c r="DE138" s="10">
        <v>0</v>
      </c>
      <c r="DF138" s="10">
        <v>0</v>
      </c>
      <c r="DG138" s="10">
        <v>0</v>
      </c>
      <c r="DH138" s="10">
        <v>0</v>
      </c>
      <c r="DI138" s="10">
        <v>0</v>
      </c>
      <c r="DJ138" s="10">
        <v>0</v>
      </c>
      <c r="DK138" s="10">
        <v>0</v>
      </c>
      <c r="DL138" s="10">
        <v>0</v>
      </c>
      <c r="DM138" s="10">
        <v>0</v>
      </c>
      <c r="DN138" s="10">
        <v>0</v>
      </c>
      <c r="DO138" s="10">
        <v>0</v>
      </c>
      <c r="DP138" s="10">
        <v>0</v>
      </c>
      <c r="DQ138" s="10">
        <v>0</v>
      </c>
      <c r="DR138" s="10">
        <v>0</v>
      </c>
      <c r="DS138" s="10">
        <v>0</v>
      </c>
      <c r="DT138" s="10">
        <v>0</v>
      </c>
      <c r="DU138" s="10">
        <v>0</v>
      </c>
      <c r="DV138" s="10">
        <v>0</v>
      </c>
      <c r="DW138" s="10">
        <v>0</v>
      </c>
      <c r="DX138" s="10">
        <v>3000</v>
      </c>
      <c r="DY138" s="10">
        <v>0</v>
      </c>
      <c r="DZ138" s="10">
        <v>2800</v>
      </c>
      <c r="EA138" s="10">
        <v>0</v>
      </c>
      <c r="EB138" s="10">
        <v>2032</v>
      </c>
      <c r="EC138" s="10">
        <v>1900</v>
      </c>
      <c r="ED138" s="10">
        <v>0</v>
      </c>
      <c r="EE138" s="10">
        <v>0</v>
      </c>
      <c r="EF138" s="10">
        <v>0</v>
      </c>
      <c r="EG138" s="10">
        <v>0</v>
      </c>
      <c r="EH138" s="10">
        <v>0</v>
      </c>
      <c r="EI138" s="10">
        <v>0</v>
      </c>
      <c r="EJ138" s="10">
        <v>0</v>
      </c>
      <c r="EK138" s="10">
        <v>0</v>
      </c>
      <c r="EL138" s="10">
        <v>0</v>
      </c>
      <c r="EM138" s="10">
        <v>0</v>
      </c>
      <c r="EN138" s="10">
        <v>0</v>
      </c>
      <c r="EO138" s="10">
        <v>0</v>
      </c>
      <c r="EP138" s="10">
        <v>0</v>
      </c>
      <c r="EQ138" s="10">
        <v>0</v>
      </c>
      <c r="ER138" s="10">
        <v>1949</v>
      </c>
      <c r="ES138" s="10">
        <v>374</v>
      </c>
      <c r="ET138" s="10">
        <v>0</v>
      </c>
      <c r="EU138" s="10">
        <v>0</v>
      </c>
      <c r="EV138" s="10">
        <v>2954</v>
      </c>
      <c r="EW138" s="10">
        <v>0</v>
      </c>
      <c r="EX138" s="10">
        <v>0</v>
      </c>
      <c r="EY138" s="10">
        <v>1116</v>
      </c>
      <c r="EZ138" s="10">
        <v>471</v>
      </c>
      <c r="FA138" s="10">
        <v>0</v>
      </c>
      <c r="FB138" s="10">
        <v>332</v>
      </c>
      <c r="FC138" s="10">
        <v>5</v>
      </c>
      <c r="FD138" s="10">
        <v>6827</v>
      </c>
      <c r="FE138" s="10">
        <v>0</v>
      </c>
      <c r="FF138" s="10">
        <v>0</v>
      </c>
      <c r="FG138" s="10">
        <v>0</v>
      </c>
      <c r="FH138" s="10">
        <v>0</v>
      </c>
      <c r="FI138" s="10">
        <v>0</v>
      </c>
      <c r="FJ138" s="10">
        <v>0</v>
      </c>
      <c r="FK138" s="10">
        <v>0</v>
      </c>
      <c r="FL138" s="10">
        <v>5096</v>
      </c>
      <c r="FM138" s="10">
        <v>0</v>
      </c>
      <c r="FN138" s="10">
        <v>136</v>
      </c>
      <c r="FO138" s="10">
        <v>136</v>
      </c>
      <c r="FP138" s="10">
        <v>0</v>
      </c>
      <c r="FQ138" s="10">
        <v>0</v>
      </c>
      <c r="FR138" s="10">
        <v>0</v>
      </c>
      <c r="FS138" s="10">
        <v>1271</v>
      </c>
      <c r="FT138" s="10">
        <v>0</v>
      </c>
      <c r="FU138" s="10">
        <v>0</v>
      </c>
      <c r="FV138" s="10">
        <v>252</v>
      </c>
      <c r="FW138" s="10">
        <v>56</v>
      </c>
      <c r="FX138" s="10">
        <v>6811</v>
      </c>
      <c r="FY138" s="10">
        <v>0</v>
      </c>
      <c r="FZ138" s="10">
        <v>0</v>
      </c>
      <c r="GA138" s="10">
        <v>0</v>
      </c>
      <c r="GB138" s="10">
        <v>150</v>
      </c>
      <c r="GC138" s="10">
        <v>50</v>
      </c>
      <c r="GD138" s="10">
        <v>150</v>
      </c>
      <c r="GE138" s="10">
        <v>50</v>
      </c>
      <c r="GF138" s="10">
        <v>0</v>
      </c>
      <c r="GG138" s="10">
        <v>0</v>
      </c>
      <c r="GH138" s="10">
        <v>0</v>
      </c>
      <c r="GI138" s="14">
        <v>0</v>
      </c>
      <c r="GJ138" s="14">
        <v>0</v>
      </c>
      <c r="GK138" s="14">
        <v>0</v>
      </c>
      <c r="GL138" s="14">
        <v>0</v>
      </c>
      <c r="GM138" s="14">
        <v>0</v>
      </c>
      <c r="GN138" s="14">
        <v>0</v>
      </c>
      <c r="GO138" s="14">
        <v>0</v>
      </c>
      <c r="GP138" s="14">
        <v>0</v>
      </c>
      <c r="GQ138" s="14">
        <v>0</v>
      </c>
      <c r="GR138" s="14">
        <v>0</v>
      </c>
      <c r="GS138" s="14">
        <v>0</v>
      </c>
      <c r="GT138" s="14">
        <v>0</v>
      </c>
      <c r="GU138" s="14">
        <v>0</v>
      </c>
      <c r="GV138" s="14">
        <v>0</v>
      </c>
      <c r="GW138" s="14">
        <v>0</v>
      </c>
      <c r="GX138" s="14">
        <v>0</v>
      </c>
      <c r="GY138" s="14">
        <v>40</v>
      </c>
      <c r="GZ138" s="14">
        <v>1</v>
      </c>
      <c r="HA138" s="14">
        <v>0</v>
      </c>
      <c r="HB138" s="11">
        <v>1</v>
      </c>
      <c r="HC138" s="11">
        <v>0</v>
      </c>
      <c r="HD138" s="15">
        <v>1</v>
      </c>
      <c r="HE138" s="15">
        <v>1</v>
      </c>
      <c r="HF138" s="16">
        <v>40295.461388888885</v>
      </c>
    </row>
    <row r="139" spans="1:214" x14ac:dyDescent="0.2">
      <c r="A139" s="10" t="s">
        <v>6465</v>
      </c>
      <c r="B139" s="10">
        <f>SUBTOTAL(103,Tabulka_Dotaz_z_MySQLDivadla_1[JednotkaID])</f>
        <v>137</v>
      </c>
      <c r="G139" s="10">
        <f>SUBTOTAL(109,Tabulka_Dotaz_z_MySQLDivadla_1[f0101_1])</f>
        <v>155</v>
      </c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>
        <f>SUBTOTAL(103,Tabulka_Dotaz_z_MySQLDivadla_1[Vyplneno])</f>
        <v>137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 tint="-0.499984740745262"/>
  </sheetPr>
  <dimension ref="A1:GR62"/>
  <sheetViews>
    <sheetView topLeftCell="T1" workbookViewId="0">
      <selection activeCell="BB49" sqref="BB49"/>
    </sheetView>
  </sheetViews>
  <sheetFormatPr defaultRowHeight="11.25" x14ac:dyDescent="0.2"/>
  <cols>
    <col min="1" max="1" width="8.28515625" style="10" bestFit="1" customWidth="1"/>
    <col min="2" max="2" width="12" style="10" bestFit="1" customWidth="1"/>
    <col min="3" max="3" width="6.28515625" style="10" bestFit="1" customWidth="1"/>
    <col min="4" max="4" width="16" style="10" bestFit="1" customWidth="1"/>
    <col min="5" max="5" width="9.28515625" style="10" bestFit="1" customWidth="1"/>
    <col min="6" max="8" width="9" style="10" bestFit="1" customWidth="1"/>
    <col min="9" max="9" width="31.42578125" style="10" bestFit="1" customWidth="1"/>
    <col min="10" max="10" width="9" style="10" bestFit="1" customWidth="1"/>
    <col min="11" max="11" width="24.28515625" style="10" bestFit="1" customWidth="1"/>
    <col min="12" max="12" width="9" style="10" bestFit="1" customWidth="1"/>
    <col min="13" max="13" width="17.5703125" style="10" bestFit="1" customWidth="1"/>
    <col min="14" max="14" width="9" style="10" bestFit="1" customWidth="1"/>
    <col min="15" max="15" width="9.7109375" style="10" bestFit="1" customWidth="1"/>
    <col min="16" max="26" width="9" style="10" bestFit="1" customWidth="1"/>
    <col min="27" max="27" width="7.28515625" style="10" bestFit="1" customWidth="1"/>
    <col min="28" max="197" width="9" style="10" bestFit="1" customWidth="1"/>
    <col min="198" max="198" width="9.85546875" style="10" bestFit="1" customWidth="1"/>
    <col min="199" max="199" width="9.5703125" style="10" bestFit="1" customWidth="1"/>
    <col min="200" max="200" width="12.140625" style="10" bestFit="1" customWidth="1"/>
    <col min="201" max="16384" width="9.140625" style="10"/>
  </cols>
  <sheetData>
    <row r="1" spans="1:200" x14ac:dyDescent="0.2">
      <c r="A1" s="10" t="s">
        <v>1080</v>
      </c>
      <c r="B1" s="10" t="s">
        <v>475</v>
      </c>
      <c r="C1" s="10" t="s">
        <v>780</v>
      </c>
      <c r="D1" s="10" t="s">
        <v>5820</v>
      </c>
      <c r="E1" s="10" t="s">
        <v>5707</v>
      </c>
      <c r="F1" s="10" t="s">
        <v>5789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480</v>
      </c>
      <c r="AC1" s="10" t="s">
        <v>481</v>
      </c>
      <c r="AD1" s="10" t="s">
        <v>482</v>
      </c>
      <c r="AE1" s="10" t="s">
        <v>483</v>
      </c>
      <c r="AF1" s="10" t="s">
        <v>484</v>
      </c>
      <c r="AG1" s="10" t="s">
        <v>485</v>
      </c>
      <c r="AH1" s="10" t="s">
        <v>486</v>
      </c>
      <c r="AI1" s="10" t="s">
        <v>487</v>
      </c>
      <c r="AJ1" s="10" t="s">
        <v>488</v>
      </c>
      <c r="AK1" s="10" t="s">
        <v>489</v>
      </c>
      <c r="AL1" s="10" t="s">
        <v>490</v>
      </c>
      <c r="AM1" s="10" t="s">
        <v>491</v>
      </c>
      <c r="AN1" s="10" t="s">
        <v>492</v>
      </c>
      <c r="AO1" s="10" t="s">
        <v>493</v>
      </c>
      <c r="AP1" s="10" t="s">
        <v>494</v>
      </c>
      <c r="AQ1" s="10" t="s">
        <v>495</v>
      </c>
      <c r="AR1" s="10" t="s">
        <v>496</v>
      </c>
      <c r="AS1" s="10" t="s">
        <v>497</v>
      </c>
      <c r="AT1" s="10" t="s">
        <v>498</v>
      </c>
      <c r="AU1" s="10" t="s">
        <v>499</v>
      </c>
      <c r="AV1" s="10" t="s">
        <v>500</v>
      </c>
      <c r="AW1" s="10" t="s">
        <v>501</v>
      </c>
      <c r="AX1" s="10" t="s">
        <v>502</v>
      </c>
      <c r="AY1" s="10" t="s">
        <v>503</v>
      </c>
      <c r="AZ1" s="10" t="s">
        <v>504</v>
      </c>
      <c r="BA1" s="10" t="s">
        <v>505</v>
      </c>
      <c r="BB1" s="10" t="s">
        <v>506</v>
      </c>
      <c r="BC1" s="10" t="s">
        <v>507</v>
      </c>
      <c r="BD1" s="10" t="s">
        <v>508</v>
      </c>
      <c r="BE1" s="10" t="s">
        <v>509</v>
      </c>
      <c r="BF1" s="10" t="s">
        <v>510</v>
      </c>
      <c r="BG1" s="10" t="s">
        <v>511</v>
      </c>
      <c r="BH1" s="10" t="s">
        <v>512</v>
      </c>
      <c r="BI1" s="10" t="s">
        <v>513</v>
      </c>
      <c r="BJ1" s="10" t="s">
        <v>514</v>
      </c>
      <c r="BK1" s="10" t="s">
        <v>515</v>
      </c>
      <c r="BL1" s="10" t="s">
        <v>516</v>
      </c>
      <c r="BM1" s="10" t="s">
        <v>517</v>
      </c>
      <c r="BN1" s="10" t="s">
        <v>518</v>
      </c>
      <c r="BO1" s="10" t="s">
        <v>519</v>
      </c>
      <c r="BP1" s="10" t="s">
        <v>520</v>
      </c>
      <c r="BQ1" s="10" t="s">
        <v>521</v>
      </c>
      <c r="BR1" s="10" t="s">
        <v>522</v>
      </c>
      <c r="BS1" s="10" t="s">
        <v>523</v>
      </c>
      <c r="BT1" s="10" t="s">
        <v>524</v>
      </c>
      <c r="BU1" s="10" t="s">
        <v>525</v>
      </c>
      <c r="BV1" s="10" t="s">
        <v>526</v>
      </c>
      <c r="BW1" s="10" t="s">
        <v>527</v>
      </c>
      <c r="BX1" s="10" t="s">
        <v>528</v>
      </c>
      <c r="BY1" s="10" t="s">
        <v>529</v>
      </c>
      <c r="BZ1" s="10" t="s">
        <v>530</v>
      </c>
      <c r="CA1" s="10" t="s">
        <v>531</v>
      </c>
      <c r="CB1" s="10" t="s">
        <v>532</v>
      </c>
      <c r="CC1" s="10" t="s">
        <v>533</v>
      </c>
      <c r="CD1" s="10" t="s">
        <v>534</v>
      </c>
      <c r="CE1" s="10" t="s">
        <v>535</v>
      </c>
      <c r="CF1" s="10" t="s">
        <v>536</v>
      </c>
      <c r="CG1" s="10" t="s">
        <v>537</v>
      </c>
      <c r="CH1" s="10" t="s">
        <v>538</v>
      </c>
      <c r="CI1" s="10" t="s">
        <v>539</v>
      </c>
      <c r="CJ1" s="10" t="s">
        <v>540</v>
      </c>
      <c r="CK1" s="10" t="s">
        <v>541</v>
      </c>
      <c r="CL1" s="10" t="s">
        <v>542</v>
      </c>
      <c r="CM1" s="10" t="s">
        <v>543</v>
      </c>
      <c r="CN1" s="10" t="s">
        <v>544</v>
      </c>
      <c r="CO1" s="10" t="s">
        <v>545</v>
      </c>
      <c r="CP1" s="10" t="s">
        <v>546</v>
      </c>
      <c r="CQ1" s="10" t="s">
        <v>547</v>
      </c>
      <c r="CR1" s="10" t="s">
        <v>548</v>
      </c>
      <c r="CS1" s="10" t="s">
        <v>549</v>
      </c>
      <c r="CT1" s="10" t="s">
        <v>550</v>
      </c>
      <c r="CU1" s="10" t="s">
        <v>551</v>
      </c>
      <c r="CV1" s="10" t="s">
        <v>552</v>
      </c>
      <c r="CW1" s="10" t="s">
        <v>553</v>
      </c>
      <c r="CX1" s="10" t="s">
        <v>554</v>
      </c>
      <c r="CY1" s="10" t="s">
        <v>555</v>
      </c>
      <c r="CZ1" s="10" t="s">
        <v>556</v>
      </c>
      <c r="DA1" s="10" t="s">
        <v>557</v>
      </c>
      <c r="DB1" s="10" t="s">
        <v>558</v>
      </c>
      <c r="DC1" s="10" t="s">
        <v>559</v>
      </c>
      <c r="DD1" s="10" t="s">
        <v>560</v>
      </c>
      <c r="DE1" s="10" t="s">
        <v>561</v>
      </c>
      <c r="DF1" s="10" t="s">
        <v>562</v>
      </c>
      <c r="DG1" s="10" t="s">
        <v>563</v>
      </c>
      <c r="DH1" s="10" t="s">
        <v>564</v>
      </c>
      <c r="DI1" s="10" t="s">
        <v>565</v>
      </c>
      <c r="DJ1" s="10" t="s">
        <v>566</v>
      </c>
      <c r="DK1" s="10" t="s">
        <v>567</v>
      </c>
      <c r="DL1" s="10" t="s">
        <v>568</v>
      </c>
      <c r="DM1" s="10" t="s">
        <v>569</v>
      </c>
      <c r="DN1" s="10" t="s">
        <v>570</v>
      </c>
      <c r="DO1" s="10" t="s">
        <v>571</v>
      </c>
      <c r="DP1" s="10" t="s">
        <v>572</v>
      </c>
      <c r="DQ1" s="10" t="s">
        <v>573</v>
      </c>
      <c r="DR1" s="10" t="s">
        <v>574</v>
      </c>
      <c r="DS1" s="10" t="s">
        <v>575</v>
      </c>
      <c r="DT1" s="10" t="s">
        <v>576</v>
      </c>
      <c r="DU1" s="10" t="s">
        <v>577</v>
      </c>
      <c r="DV1" s="10" t="s">
        <v>578</v>
      </c>
      <c r="DW1" s="10" t="s">
        <v>579</v>
      </c>
      <c r="DX1" s="10" t="s">
        <v>580</v>
      </c>
      <c r="DY1" s="10" t="s">
        <v>581</v>
      </c>
      <c r="DZ1" s="10" t="s">
        <v>582</v>
      </c>
      <c r="EA1" s="10" t="s">
        <v>583</v>
      </c>
      <c r="EB1" s="10" t="s">
        <v>584</v>
      </c>
      <c r="EC1" s="10" t="s">
        <v>585</v>
      </c>
      <c r="ED1" s="10" t="s">
        <v>586</v>
      </c>
      <c r="EE1" s="10" t="s">
        <v>587</v>
      </c>
      <c r="EF1" s="10" t="s">
        <v>588</v>
      </c>
      <c r="EG1" s="10" t="s">
        <v>589</v>
      </c>
      <c r="EH1" s="10" t="s">
        <v>590</v>
      </c>
      <c r="EI1" s="10" t="s">
        <v>591</v>
      </c>
      <c r="EJ1" s="10" t="s">
        <v>592</v>
      </c>
      <c r="EK1" s="10" t="s">
        <v>593</v>
      </c>
      <c r="EL1" s="10" t="s">
        <v>594</v>
      </c>
      <c r="EM1" s="10" t="s">
        <v>595</v>
      </c>
      <c r="EN1" s="10" t="s">
        <v>596</v>
      </c>
      <c r="EO1" s="10" t="s">
        <v>597</v>
      </c>
      <c r="EP1" s="10" t="s">
        <v>598</v>
      </c>
      <c r="EQ1" s="10" t="s">
        <v>599</v>
      </c>
      <c r="ER1" s="10" t="s">
        <v>600</v>
      </c>
      <c r="ES1" s="10" t="s">
        <v>601</v>
      </c>
      <c r="ET1" s="10" t="s">
        <v>602</v>
      </c>
      <c r="EU1" s="10" t="s">
        <v>603</v>
      </c>
      <c r="EV1" s="10" t="s">
        <v>604</v>
      </c>
      <c r="EW1" s="10" t="s">
        <v>605</v>
      </c>
      <c r="EX1" s="10" t="s">
        <v>606</v>
      </c>
      <c r="EY1" s="10" t="s">
        <v>607</v>
      </c>
      <c r="EZ1" s="10" t="s">
        <v>608</v>
      </c>
      <c r="FA1" s="10" t="s">
        <v>609</v>
      </c>
      <c r="FB1" s="10" t="s">
        <v>610</v>
      </c>
      <c r="FC1" s="10" t="s">
        <v>611</v>
      </c>
      <c r="FD1" s="10" t="s">
        <v>612</v>
      </c>
      <c r="FE1" s="10" t="s">
        <v>613</v>
      </c>
      <c r="FF1" s="10" t="s">
        <v>614</v>
      </c>
      <c r="FG1" s="10" t="s">
        <v>615</v>
      </c>
      <c r="FH1" s="10" t="s">
        <v>616</v>
      </c>
      <c r="FI1" s="10" t="s">
        <v>617</v>
      </c>
      <c r="FJ1" s="10" t="s">
        <v>618</v>
      </c>
      <c r="FK1" s="10" t="s">
        <v>619</v>
      </c>
      <c r="FL1" s="10" t="s">
        <v>620</v>
      </c>
      <c r="FM1" s="10" t="s">
        <v>621</v>
      </c>
      <c r="FN1" s="10" t="s">
        <v>622</v>
      </c>
      <c r="FO1" s="10" t="s">
        <v>623</v>
      </c>
      <c r="FP1" s="10" t="s">
        <v>624</v>
      </c>
      <c r="FQ1" s="10" t="s">
        <v>625</v>
      </c>
      <c r="FR1" s="10" t="s">
        <v>626</v>
      </c>
      <c r="FS1" s="10" t="s">
        <v>627</v>
      </c>
      <c r="FT1" s="10" t="s">
        <v>628</v>
      </c>
      <c r="FU1" s="10" t="s">
        <v>629</v>
      </c>
      <c r="FV1" s="10" t="s">
        <v>630</v>
      </c>
      <c r="FW1" s="10" t="s">
        <v>631</v>
      </c>
      <c r="FX1" s="10" t="s">
        <v>632</v>
      </c>
      <c r="FY1" s="10" t="s">
        <v>633</v>
      </c>
      <c r="FZ1" s="10" t="s">
        <v>634</v>
      </c>
      <c r="GA1" s="10" t="s">
        <v>635</v>
      </c>
      <c r="GB1" s="10" t="s">
        <v>636</v>
      </c>
      <c r="GC1" s="10" t="s">
        <v>637</v>
      </c>
      <c r="GD1" s="10" t="s">
        <v>638</v>
      </c>
      <c r="GE1" s="10" t="s">
        <v>639</v>
      </c>
      <c r="GF1" s="10" t="s">
        <v>640</v>
      </c>
      <c r="GG1" s="10" t="s">
        <v>641</v>
      </c>
      <c r="GH1" s="10" t="s">
        <v>642</v>
      </c>
      <c r="GI1" s="10" t="s">
        <v>643</v>
      </c>
      <c r="GJ1" s="10" t="s">
        <v>644</v>
      </c>
      <c r="GK1" s="10" t="s">
        <v>645</v>
      </c>
      <c r="GL1" s="10" t="s">
        <v>646</v>
      </c>
      <c r="GM1" s="10" t="s">
        <v>647</v>
      </c>
      <c r="GN1" s="10" t="s">
        <v>648</v>
      </c>
      <c r="GO1" s="10" t="s">
        <v>649</v>
      </c>
      <c r="GP1" s="10" t="s">
        <v>476</v>
      </c>
      <c r="GQ1" s="10" t="s">
        <v>477</v>
      </c>
      <c r="GR1" s="10" t="s">
        <v>478</v>
      </c>
    </row>
    <row r="2" spans="1:200" x14ac:dyDescent="0.2">
      <c r="A2" s="10" t="s">
        <v>1274</v>
      </c>
      <c r="B2" s="10">
        <v>217</v>
      </c>
      <c r="C2" s="10" t="s">
        <v>782</v>
      </c>
      <c r="D2" s="10" t="str">
        <f>VLOOKUP(Tabulka_Dotaz_z_MySQLDivadla_19[[#This Row],[Kraj]],Tabulka_Dotaz_z_SQL3[],3,TRUE)</f>
        <v>Hlavní město Praha</v>
      </c>
      <c r="E2" s="10" t="str">
        <f>TRIM(VLOOKUP(Tabulka_Dotaz_z_MySQLDivadla_19[[#This Row],[StatID]],Tabulka_Dotaz_z_SqlDivadla[#All],7,FALSE ))</f>
        <v>71</v>
      </c>
      <c r="F2" s="10" t="str">
        <f>VLOOKUP(Tabulka_Dotaz_z_MySQLDivadla_19[[#This Row],[kodZriz]],Tabulka_Dotaz_z_SQL[],8,TRUE)</f>
        <v>crkve</v>
      </c>
      <c r="G2" s="10">
        <v>1</v>
      </c>
      <c r="H2" s="10">
        <v>0</v>
      </c>
      <c r="I2" s="10" t="s">
        <v>723</v>
      </c>
      <c r="J2" s="10">
        <v>1200</v>
      </c>
      <c r="K2" s="10" t="s">
        <v>163</v>
      </c>
      <c r="L2" s="10">
        <v>0</v>
      </c>
      <c r="M2" s="10" t="s">
        <v>163</v>
      </c>
      <c r="N2" s="10">
        <v>0</v>
      </c>
      <c r="O2" s="10" t="s">
        <v>163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0" t="str">
        <f xml:space="preserve"> IF(Tabulka_Dotaz_z_MySQLDivadla_19[[#This Row],[f0115_1]]=1,"ANO","NE")</f>
        <v>ANO</v>
      </c>
      <c r="AB2" s="10">
        <v>0</v>
      </c>
      <c r="AC2" s="10">
        <v>161</v>
      </c>
      <c r="AD2" s="10">
        <v>0</v>
      </c>
      <c r="AE2" s="10">
        <v>0</v>
      </c>
      <c r="AF2" s="10">
        <v>15</v>
      </c>
      <c r="AG2" s="10">
        <v>0</v>
      </c>
      <c r="AH2" s="10">
        <v>0</v>
      </c>
      <c r="AI2" s="10">
        <v>110</v>
      </c>
      <c r="AJ2" s="10">
        <v>15</v>
      </c>
      <c r="AK2" s="10">
        <v>271</v>
      </c>
      <c r="AL2" s="10">
        <v>10</v>
      </c>
      <c r="AM2" s="10">
        <v>0</v>
      </c>
      <c r="AN2" s="10">
        <v>0</v>
      </c>
      <c r="AO2" s="10">
        <v>43</v>
      </c>
      <c r="AP2" s="10">
        <v>43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10</v>
      </c>
      <c r="BL2" s="10">
        <v>3</v>
      </c>
      <c r="BM2" s="10">
        <v>3</v>
      </c>
      <c r="BN2" s="10">
        <v>19</v>
      </c>
      <c r="BO2" s="10">
        <v>19</v>
      </c>
      <c r="BP2" s="10">
        <v>1</v>
      </c>
      <c r="BQ2" s="10">
        <v>0</v>
      </c>
      <c r="BR2" s="10">
        <v>0</v>
      </c>
      <c r="BS2" s="10">
        <v>3</v>
      </c>
      <c r="BT2" s="10">
        <v>3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1</v>
      </c>
      <c r="CA2" s="10">
        <v>1</v>
      </c>
      <c r="CB2" s="10">
        <v>1</v>
      </c>
      <c r="CC2" s="10">
        <v>7</v>
      </c>
      <c r="CD2" s="10">
        <v>7</v>
      </c>
      <c r="CE2" s="10">
        <v>48</v>
      </c>
      <c r="CF2" s="10">
        <v>32</v>
      </c>
      <c r="CG2" s="10">
        <v>32</v>
      </c>
      <c r="CH2" s="10">
        <v>85</v>
      </c>
      <c r="CI2" s="10">
        <v>85</v>
      </c>
      <c r="CJ2" s="10">
        <v>70</v>
      </c>
      <c r="CK2" s="10">
        <v>36</v>
      </c>
      <c r="CL2" s="10">
        <v>36</v>
      </c>
      <c r="CM2" s="10">
        <v>157</v>
      </c>
      <c r="CN2" s="10">
        <v>157</v>
      </c>
      <c r="CO2" s="10">
        <v>2</v>
      </c>
      <c r="CP2" s="10">
        <v>1</v>
      </c>
      <c r="CQ2" s="10">
        <v>1</v>
      </c>
      <c r="CR2" s="10">
        <v>3</v>
      </c>
      <c r="CS2" s="10">
        <v>3</v>
      </c>
      <c r="CT2" s="10">
        <v>22</v>
      </c>
      <c r="CU2" s="10">
        <v>19</v>
      </c>
      <c r="CV2" s="10">
        <v>61</v>
      </c>
      <c r="CW2" s="10">
        <v>0</v>
      </c>
      <c r="CX2" s="10">
        <v>9700</v>
      </c>
      <c r="CY2" s="10">
        <v>9700</v>
      </c>
      <c r="CZ2" s="10">
        <v>0</v>
      </c>
      <c r="DA2" s="10">
        <v>300</v>
      </c>
      <c r="DB2" s="10">
        <v>9533</v>
      </c>
      <c r="DC2" s="10">
        <v>9533</v>
      </c>
      <c r="DD2" s="10">
        <v>0</v>
      </c>
      <c r="DE2" s="10">
        <v>292</v>
      </c>
      <c r="DF2" s="10">
        <v>0</v>
      </c>
      <c r="DG2" s="10">
        <v>0</v>
      </c>
      <c r="DH2" s="10">
        <v>0</v>
      </c>
      <c r="DI2" s="10">
        <v>0</v>
      </c>
      <c r="DJ2" s="10">
        <v>0</v>
      </c>
      <c r="DK2" s="10">
        <v>0</v>
      </c>
      <c r="DL2" s="10">
        <v>0</v>
      </c>
      <c r="DM2" s="10">
        <v>0</v>
      </c>
      <c r="DN2" s="10">
        <v>0</v>
      </c>
      <c r="DO2" s="10">
        <v>0</v>
      </c>
      <c r="DP2" s="10">
        <v>0</v>
      </c>
      <c r="DQ2" s="10">
        <v>0</v>
      </c>
      <c r="DR2" s="10">
        <v>0</v>
      </c>
      <c r="DS2" s="10">
        <v>0</v>
      </c>
      <c r="DT2" s="10">
        <v>0</v>
      </c>
      <c r="DU2" s="10">
        <v>0</v>
      </c>
      <c r="DV2" s="10">
        <v>0</v>
      </c>
      <c r="DW2" s="10">
        <v>0</v>
      </c>
      <c r="DX2" s="10">
        <v>0</v>
      </c>
      <c r="DY2" s="10">
        <v>0</v>
      </c>
      <c r="DZ2" s="10">
        <v>0</v>
      </c>
      <c r="EA2" s="10">
        <v>0</v>
      </c>
      <c r="EB2" s="10">
        <v>0</v>
      </c>
      <c r="EC2" s="10">
        <v>0</v>
      </c>
      <c r="ED2" s="10">
        <v>0</v>
      </c>
      <c r="EE2" s="10">
        <v>0</v>
      </c>
      <c r="EF2" s="10">
        <v>0</v>
      </c>
      <c r="EG2" s="10">
        <v>0</v>
      </c>
      <c r="EH2" s="10">
        <v>0</v>
      </c>
      <c r="EI2" s="10">
        <v>0</v>
      </c>
      <c r="EJ2" s="10">
        <v>0</v>
      </c>
      <c r="EK2" s="10">
        <v>0</v>
      </c>
      <c r="EL2" s="10">
        <v>3000</v>
      </c>
      <c r="EM2" s="10">
        <v>3000</v>
      </c>
      <c r="EN2" s="10">
        <v>0</v>
      </c>
      <c r="EO2" s="10">
        <v>2600</v>
      </c>
      <c r="EP2" s="10">
        <v>2962</v>
      </c>
      <c r="EQ2" s="10">
        <v>2962</v>
      </c>
      <c r="ER2" s="10">
        <v>0</v>
      </c>
      <c r="ES2" s="10">
        <v>2549</v>
      </c>
      <c r="ET2" s="10">
        <v>230</v>
      </c>
      <c r="EU2" s="10">
        <v>230</v>
      </c>
      <c r="EV2" s="10">
        <v>0</v>
      </c>
      <c r="EW2" s="10">
        <v>0</v>
      </c>
      <c r="EX2" s="10">
        <v>214</v>
      </c>
      <c r="EY2" s="10">
        <v>214</v>
      </c>
      <c r="EZ2" s="10">
        <v>0</v>
      </c>
      <c r="FA2" s="10">
        <v>0</v>
      </c>
      <c r="FB2" s="10">
        <v>0</v>
      </c>
      <c r="FC2" s="10">
        <v>0</v>
      </c>
      <c r="FD2" s="10">
        <v>0</v>
      </c>
      <c r="FE2" s="10">
        <v>0</v>
      </c>
      <c r="FF2" s="10">
        <v>0</v>
      </c>
      <c r="FG2" s="10">
        <v>0</v>
      </c>
      <c r="FH2" s="10">
        <v>0</v>
      </c>
      <c r="FI2" s="10">
        <v>0</v>
      </c>
      <c r="FJ2" s="10">
        <v>2400</v>
      </c>
      <c r="FK2" s="10">
        <v>2400</v>
      </c>
      <c r="FL2" s="10">
        <v>0</v>
      </c>
      <c r="FM2" s="10">
        <v>0</v>
      </c>
      <c r="FN2" s="10">
        <v>1223</v>
      </c>
      <c r="FO2" s="10">
        <v>1223</v>
      </c>
      <c r="FP2" s="10">
        <v>0</v>
      </c>
      <c r="FQ2" s="10">
        <v>0</v>
      </c>
      <c r="FR2" s="10">
        <v>12800</v>
      </c>
      <c r="FS2" s="10">
        <v>12800</v>
      </c>
      <c r="FT2" s="10">
        <v>0</v>
      </c>
      <c r="FU2" s="10">
        <v>2000</v>
      </c>
      <c r="FV2" s="10">
        <v>10820</v>
      </c>
      <c r="FW2" s="10">
        <v>10820</v>
      </c>
      <c r="FX2" s="10">
        <v>0</v>
      </c>
      <c r="FY2" s="10">
        <v>1799</v>
      </c>
      <c r="FZ2" s="10">
        <v>28130</v>
      </c>
      <c r="GA2" s="10">
        <v>28130</v>
      </c>
      <c r="GB2" s="10">
        <v>0</v>
      </c>
      <c r="GC2" s="10">
        <v>4900</v>
      </c>
      <c r="GD2" s="10">
        <v>24752</v>
      </c>
      <c r="GE2" s="10">
        <v>24752</v>
      </c>
      <c r="GF2" s="10">
        <v>0</v>
      </c>
      <c r="GG2" s="10">
        <v>4640</v>
      </c>
      <c r="GH2" s="10">
        <v>1600</v>
      </c>
      <c r="GI2" s="10">
        <v>1600</v>
      </c>
      <c r="GJ2" s="10">
        <v>0</v>
      </c>
      <c r="GK2" s="10">
        <v>0</v>
      </c>
      <c r="GL2" s="10">
        <v>1437</v>
      </c>
      <c r="GM2" s="10">
        <v>1437</v>
      </c>
      <c r="GN2" s="10">
        <v>0</v>
      </c>
      <c r="GO2" s="10">
        <v>0</v>
      </c>
      <c r="GP2" s="10">
        <v>1</v>
      </c>
      <c r="GQ2" s="10">
        <v>1</v>
      </c>
      <c r="GR2" s="13">
        <v>40298.553657407407</v>
      </c>
    </row>
    <row r="3" spans="1:200" x14ac:dyDescent="0.2">
      <c r="A3" s="10" t="s">
        <v>1081</v>
      </c>
      <c r="B3" s="10">
        <v>22</v>
      </c>
      <c r="C3" s="10" t="s">
        <v>782</v>
      </c>
      <c r="D3" s="10" t="str">
        <f>VLOOKUP(Tabulka_Dotaz_z_MySQLDivadla_19[[#This Row],[Kraj]],Tabulka_Dotaz_z_SQL3[],3,TRUE)</f>
        <v>Hlavní město Praha</v>
      </c>
      <c r="E3" s="10" t="str">
        <f>TRIM(VLOOKUP(Tabulka_Dotaz_z_MySQLDivadla_19[[#This Row],[StatID]],Tabulka_Dotaz_z_SqlDivadla[#All],7,FALSE ))</f>
        <v>50</v>
      </c>
      <c r="F3" s="10" t="str">
        <f>VLOOKUP(Tabulka_Dotaz_z_MySQLDivadla_19[[#This Row],[kodZriz]],Tabulka_Dotaz_z_SQL[],8,TRUE)</f>
        <v>podnk</v>
      </c>
      <c r="G3" s="10">
        <v>1</v>
      </c>
      <c r="H3" s="10">
        <v>0</v>
      </c>
      <c r="I3" s="10" t="s">
        <v>247</v>
      </c>
      <c r="J3" s="10">
        <v>184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1</v>
      </c>
      <c r="AA3" s="10" t="str">
        <f xml:space="preserve"> IF(Tabulka_Dotaz_z_MySQLDivadla_19[[#This Row],[f0115_1]]=1,"ANO","NE")</f>
        <v>ANO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55</v>
      </c>
      <c r="AM3" s="10">
        <v>6</v>
      </c>
      <c r="AN3" s="10">
        <v>0</v>
      </c>
      <c r="AO3" s="10">
        <v>271</v>
      </c>
      <c r="AP3" s="10">
        <v>11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12</v>
      </c>
      <c r="BL3" s="10">
        <v>3</v>
      </c>
      <c r="BM3" s="10">
        <v>0</v>
      </c>
      <c r="BN3" s="10">
        <v>54</v>
      </c>
      <c r="BO3" s="10">
        <v>0</v>
      </c>
      <c r="BP3" s="10">
        <v>21</v>
      </c>
      <c r="BQ3" s="10">
        <v>0</v>
      </c>
      <c r="BR3" s="10">
        <v>0</v>
      </c>
      <c r="BS3" s="10">
        <v>32</v>
      </c>
      <c r="BT3" s="10">
        <v>25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1</v>
      </c>
      <c r="CA3" s="10">
        <v>0</v>
      </c>
      <c r="CB3" s="10">
        <v>0</v>
      </c>
      <c r="CC3" s="10">
        <v>1</v>
      </c>
      <c r="CD3" s="10">
        <v>0</v>
      </c>
      <c r="CE3" s="10">
        <v>4</v>
      </c>
      <c r="CF3" s="10">
        <v>0</v>
      </c>
      <c r="CG3" s="10">
        <v>0</v>
      </c>
      <c r="CH3" s="10">
        <v>5</v>
      </c>
      <c r="CI3" s="10">
        <v>3</v>
      </c>
      <c r="CJ3" s="10">
        <v>93</v>
      </c>
      <c r="CK3" s="10">
        <v>9</v>
      </c>
      <c r="CL3" s="10">
        <v>0</v>
      </c>
      <c r="CM3" s="10">
        <v>363</v>
      </c>
      <c r="CN3" s="10">
        <v>39</v>
      </c>
      <c r="CO3" s="10">
        <v>31</v>
      </c>
      <c r="CP3" s="10">
        <v>0</v>
      </c>
      <c r="CQ3" s="10">
        <v>0</v>
      </c>
      <c r="CR3" s="10">
        <v>54</v>
      </c>
      <c r="CS3" s="10">
        <v>25</v>
      </c>
      <c r="CT3" s="10">
        <v>44</v>
      </c>
      <c r="CU3" s="10">
        <v>5</v>
      </c>
      <c r="CV3" s="10">
        <v>4</v>
      </c>
      <c r="CW3" s="10">
        <v>0</v>
      </c>
      <c r="CX3" s="10">
        <v>40088</v>
      </c>
      <c r="CY3" s="10">
        <v>1928</v>
      </c>
      <c r="CZ3" s="10">
        <v>38160</v>
      </c>
      <c r="DA3" s="10">
        <v>608</v>
      </c>
      <c r="DB3" s="10">
        <v>25295</v>
      </c>
      <c r="DC3" s="10">
        <v>1118</v>
      </c>
      <c r="DD3" s="10">
        <v>24177</v>
      </c>
      <c r="DE3" s="10">
        <v>97</v>
      </c>
      <c r="DF3" s="10">
        <v>0</v>
      </c>
      <c r="DG3" s="10">
        <v>0</v>
      </c>
      <c r="DH3" s="10">
        <v>0</v>
      </c>
      <c r="DI3" s="10">
        <v>0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0</v>
      </c>
      <c r="DQ3" s="10">
        <v>0</v>
      </c>
      <c r="DR3" s="10">
        <v>0</v>
      </c>
      <c r="DS3" s="10">
        <v>0</v>
      </c>
      <c r="DT3" s="10">
        <v>0</v>
      </c>
      <c r="DU3" s="10">
        <v>0</v>
      </c>
      <c r="DV3" s="10">
        <v>0</v>
      </c>
      <c r="DW3" s="10">
        <v>0</v>
      </c>
      <c r="DX3" s="10">
        <v>0</v>
      </c>
      <c r="DY3" s="10">
        <v>0</v>
      </c>
      <c r="DZ3" s="10">
        <v>0</v>
      </c>
      <c r="EA3" s="10">
        <v>0</v>
      </c>
      <c r="EB3" s="10">
        <v>0</v>
      </c>
      <c r="EC3" s="10">
        <v>0</v>
      </c>
      <c r="ED3" s="10">
        <v>0</v>
      </c>
      <c r="EE3" s="10">
        <v>0</v>
      </c>
      <c r="EF3" s="10">
        <v>0</v>
      </c>
      <c r="EG3" s="10">
        <v>0</v>
      </c>
      <c r="EH3" s="10">
        <v>0</v>
      </c>
      <c r="EI3" s="10">
        <v>0</v>
      </c>
      <c r="EJ3" s="10">
        <v>0</v>
      </c>
      <c r="EK3" s="10">
        <v>0</v>
      </c>
      <c r="EL3" s="10">
        <v>9392</v>
      </c>
      <c r="EM3" s="10">
        <v>0</v>
      </c>
      <c r="EN3" s="10">
        <v>9392</v>
      </c>
      <c r="EO3" s="10">
        <v>152</v>
      </c>
      <c r="EP3" s="10">
        <v>6004</v>
      </c>
      <c r="EQ3" s="10">
        <v>0</v>
      </c>
      <c r="ER3" s="10">
        <v>6004</v>
      </c>
      <c r="ES3" s="10">
        <v>24</v>
      </c>
      <c r="ET3" s="10">
        <v>3429</v>
      </c>
      <c r="EU3" s="10">
        <v>2970</v>
      </c>
      <c r="EV3" s="10">
        <v>459</v>
      </c>
      <c r="EW3" s="10">
        <v>0</v>
      </c>
      <c r="EX3" s="10">
        <v>1688</v>
      </c>
      <c r="EY3" s="10">
        <v>1592</v>
      </c>
      <c r="EZ3" s="10">
        <v>96</v>
      </c>
      <c r="FA3" s="10">
        <v>0</v>
      </c>
      <c r="FB3" s="10">
        <v>0</v>
      </c>
      <c r="FC3" s="10">
        <v>0</v>
      </c>
      <c r="FD3" s="10">
        <v>0</v>
      </c>
      <c r="FE3" s="10">
        <v>0</v>
      </c>
      <c r="FF3" s="10">
        <v>0</v>
      </c>
      <c r="FG3" s="10">
        <v>0</v>
      </c>
      <c r="FH3" s="10">
        <v>0</v>
      </c>
      <c r="FI3" s="10">
        <v>0</v>
      </c>
      <c r="FJ3" s="10">
        <v>152</v>
      </c>
      <c r="FK3" s="10">
        <v>0</v>
      </c>
      <c r="FL3" s="10">
        <v>152</v>
      </c>
      <c r="FM3" s="10">
        <v>152</v>
      </c>
      <c r="FN3" s="10">
        <v>5</v>
      </c>
      <c r="FO3" s="10">
        <v>0</v>
      </c>
      <c r="FP3" s="10">
        <v>5</v>
      </c>
      <c r="FQ3" s="10">
        <v>5</v>
      </c>
      <c r="FR3" s="10">
        <v>900</v>
      </c>
      <c r="FS3" s="10">
        <v>532</v>
      </c>
      <c r="FT3" s="10">
        <v>368</v>
      </c>
      <c r="FU3" s="10">
        <v>0</v>
      </c>
      <c r="FV3" s="10">
        <v>282</v>
      </c>
      <c r="FW3" s="10">
        <v>273</v>
      </c>
      <c r="FX3" s="10">
        <v>9</v>
      </c>
      <c r="FY3" s="10">
        <v>0</v>
      </c>
      <c r="FZ3" s="10">
        <v>53961</v>
      </c>
      <c r="GA3" s="10">
        <v>5430</v>
      </c>
      <c r="GB3" s="10">
        <v>48531</v>
      </c>
      <c r="GC3" s="10">
        <v>912</v>
      </c>
      <c r="GD3" s="10">
        <v>33274</v>
      </c>
      <c r="GE3" s="10">
        <v>2983</v>
      </c>
      <c r="GF3" s="10">
        <v>30291</v>
      </c>
      <c r="GG3" s="10">
        <v>126</v>
      </c>
      <c r="GH3" s="10">
        <v>7091</v>
      </c>
      <c r="GI3" s="10">
        <v>3122</v>
      </c>
      <c r="GJ3" s="10">
        <v>3969</v>
      </c>
      <c r="GK3" s="10">
        <v>0</v>
      </c>
      <c r="GL3" s="10">
        <v>4963</v>
      </c>
      <c r="GM3" s="10">
        <v>1592</v>
      </c>
      <c r="GN3" s="10">
        <v>3371</v>
      </c>
      <c r="GO3" s="10">
        <v>0</v>
      </c>
      <c r="GP3" s="10">
        <v>1</v>
      </c>
      <c r="GQ3" s="10">
        <v>1</v>
      </c>
      <c r="GR3" s="13">
        <v>40298.571574074071</v>
      </c>
    </row>
    <row r="4" spans="1:200" x14ac:dyDescent="0.2">
      <c r="A4" s="10" t="s">
        <v>1162</v>
      </c>
      <c r="B4" s="10">
        <v>104</v>
      </c>
      <c r="C4" s="10" t="s">
        <v>782</v>
      </c>
      <c r="D4" s="10" t="str">
        <f>VLOOKUP(Tabulka_Dotaz_z_MySQLDivadla_19[[#This Row],[Kraj]],Tabulka_Dotaz_z_SQL3[],3,TRUE)</f>
        <v>Hlavní město Praha</v>
      </c>
      <c r="E4" s="10" t="str">
        <f>TRIM(VLOOKUP(Tabulka_Dotaz_z_MySQLDivadla_19[[#This Row],[StatID]],Tabulka_Dotaz_z_SqlDivadla[#All],7,FALSE ))</f>
        <v>71</v>
      </c>
      <c r="F4" s="10" t="str">
        <f>VLOOKUP(Tabulka_Dotaz_z_MySQLDivadla_19[[#This Row],[kodZriz]],Tabulka_Dotaz_z_SQL[],8,TRUE)</f>
        <v>crkve</v>
      </c>
      <c r="G4" s="10">
        <v>1</v>
      </c>
      <c r="H4" s="10">
        <v>0</v>
      </c>
      <c r="I4" s="10" t="s">
        <v>686</v>
      </c>
      <c r="J4" s="10">
        <v>72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1</v>
      </c>
      <c r="AA4" s="10" t="str">
        <f xml:space="preserve"> IF(Tabulka_Dotaz_z_MySQLDivadla_19[[#This Row],[f0115_1]]=1,"ANO","NE")</f>
        <v>ANO</v>
      </c>
      <c r="AB4" s="10">
        <v>0</v>
      </c>
      <c r="AC4" s="10">
        <v>50</v>
      </c>
      <c r="AD4" s="10">
        <v>5</v>
      </c>
      <c r="AE4" s="10">
        <v>0</v>
      </c>
      <c r="AF4" s="10">
        <v>3</v>
      </c>
      <c r="AG4" s="10">
        <v>0</v>
      </c>
      <c r="AH4" s="10">
        <v>0</v>
      </c>
      <c r="AI4" s="10">
        <v>0</v>
      </c>
      <c r="AJ4" s="10">
        <v>8</v>
      </c>
      <c r="AK4" s="10">
        <v>50</v>
      </c>
      <c r="AL4" s="10">
        <v>12</v>
      </c>
      <c r="AM4" s="10">
        <v>4</v>
      </c>
      <c r="AN4" s="10">
        <v>1</v>
      </c>
      <c r="AO4" s="10">
        <v>159</v>
      </c>
      <c r="AP4" s="10">
        <v>136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12</v>
      </c>
      <c r="CK4" s="10">
        <v>4</v>
      </c>
      <c r="CL4" s="10">
        <v>1</v>
      </c>
      <c r="CM4" s="10">
        <v>159</v>
      </c>
      <c r="CN4" s="10">
        <v>136</v>
      </c>
      <c r="CO4" s="10">
        <v>0</v>
      </c>
      <c r="CP4" s="10">
        <v>0</v>
      </c>
      <c r="CQ4" s="10">
        <v>0</v>
      </c>
      <c r="CR4" s="10">
        <v>0</v>
      </c>
      <c r="CS4" s="10">
        <v>0</v>
      </c>
      <c r="CT4" s="10">
        <v>6</v>
      </c>
      <c r="CU4" s="10">
        <v>0</v>
      </c>
      <c r="CV4" s="10">
        <v>10</v>
      </c>
      <c r="CW4" s="10">
        <v>8</v>
      </c>
      <c r="CX4" s="10">
        <v>11448</v>
      </c>
      <c r="CY4" s="10">
        <v>9792</v>
      </c>
      <c r="CZ4" s="10">
        <v>1656</v>
      </c>
      <c r="DA4" s="10">
        <v>0</v>
      </c>
      <c r="DB4" s="10">
        <v>8678</v>
      </c>
      <c r="DC4" s="10">
        <v>7068</v>
      </c>
      <c r="DD4" s="10">
        <v>1610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10">
        <v>0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10">
        <v>0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10">
        <v>0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10">
        <v>0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0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10">
        <v>0</v>
      </c>
      <c r="FB4" s="10">
        <v>0</v>
      </c>
      <c r="FC4" s="10">
        <v>0</v>
      </c>
      <c r="FD4" s="10">
        <v>0</v>
      </c>
      <c r="FE4" s="10">
        <v>0</v>
      </c>
      <c r="FF4" s="10">
        <v>0</v>
      </c>
      <c r="FG4" s="10">
        <v>0</v>
      </c>
      <c r="FH4" s="10">
        <v>0</v>
      </c>
      <c r="FI4" s="10">
        <v>0</v>
      </c>
      <c r="FJ4" s="10">
        <v>0</v>
      </c>
      <c r="FK4" s="10">
        <v>0</v>
      </c>
      <c r="FL4" s="10">
        <v>0</v>
      </c>
      <c r="FM4" s="10">
        <v>0</v>
      </c>
      <c r="FN4" s="10">
        <v>0</v>
      </c>
      <c r="FO4" s="10">
        <v>0</v>
      </c>
      <c r="FP4" s="10">
        <v>0</v>
      </c>
      <c r="FQ4" s="10">
        <v>0</v>
      </c>
      <c r="FR4" s="10">
        <v>0</v>
      </c>
      <c r="FS4" s="10">
        <v>0</v>
      </c>
      <c r="FT4" s="10">
        <v>0</v>
      </c>
      <c r="FU4" s="10">
        <v>0</v>
      </c>
      <c r="FV4" s="10">
        <v>0</v>
      </c>
      <c r="FW4" s="10">
        <v>0</v>
      </c>
      <c r="FX4" s="10">
        <v>0</v>
      </c>
      <c r="FY4" s="10">
        <v>0</v>
      </c>
      <c r="FZ4" s="10">
        <v>11448</v>
      </c>
      <c r="GA4" s="10">
        <v>9792</v>
      </c>
      <c r="GB4" s="10">
        <v>1656</v>
      </c>
      <c r="GC4" s="10">
        <v>0</v>
      </c>
      <c r="GD4" s="10">
        <v>8678</v>
      </c>
      <c r="GE4" s="10">
        <v>7068</v>
      </c>
      <c r="GF4" s="10">
        <v>1610</v>
      </c>
      <c r="GG4" s="10">
        <v>0</v>
      </c>
      <c r="GH4" s="10">
        <v>0</v>
      </c>
      <c r="GI4" s="10">
        <v>0</v>
      </c>
      <c r="GJ4" s="10">
        <v>0</v>
      </c>
      <c r="GK4" s="10">
        <v>0</v>
      </c>
      <c r="GL4" s="10">
        <v>0</v>
      </c>
      <c r="GM4" s="10">
        <v>0</v>
      </c>
      <c r="GN4" s="10">
        <v>0</v>
      </c>
      <c r="GO4" s="10">
        <v>0</v>
      </c>
      <c r="GP4" s="10">
        <v>1</v>
      </c>
      <c r="GQ4" s="10">
        <v>1</v>
      </c>
      <c r="GR4" s="13">
        <v>40332.412291666667</v>
      </c>
    </row>
    <row r="5" spans="1:200" x14ac:dyDescent="0.2">
      <c r="A5" s="10" t="s">
        <v>1122</v>
      </c>
      <c r="B5" s="10">
        <v>60</v>
      </c>
      <c r="C5" s="10" t="s">
        <v>782</v>
      </c>
      <c r="D5" s="10" t="str">
        <f>VLOOKUP(Tabulka_Dotaz_z_MySQLDivadla_19[[#This Row],[Kraj]],Tabulka_Dotaz_z_SQL3[],3,TRUE)</f>
        <v>Hlavní město Praha</v>
      </c>
      <c r="E5" s="10" t="str">
        <f>TRIM(VLOOKUP(Tabulka_Dotaz_z_MySQLDivadla_19[[#This Row],[StatID]],Tabulka_Dotaz_z_SqlDivadla[#All],7,FALSE ))</f>
        <v>50</v>
      </c>
      <c r="F5" s="10" t="str">
        <f>VLOOKUP(Tabulka_Dotaz_z_MySQLDivadla_19[[#This Row],[kodZriz]],Tabulka_Dotaz_z_SQL[],8,TRUE)</f>
        <v>podnk</v>
      </c>
      <c r="G5" s="10">
        <v>1</v>
      </c>
      <c r="H5" s="10">
        <v>0</v>
      </c>
      <c r="I5" s="10" t="s">
        <v>667</v>
      </c>
      <c r="J5" s="10">
        <v>259</v>
      </c>
      <c r="K5" s="10" t="s">
        <v>163</v>
      </c>
      <c r="L5" s="10">
        <v>0</v>
      </c>
      <c r="M5" s="10" t="s">
        <v>163</v>
      </c>
      <c r="N5" s="10">
        <v>0</v>
      </c>
      <c r="O5" s="10" t="s">
        <v>163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0" t="str">
        <f xml:space="preserve"> IF(Tabulka_Dotaz_z_MySQLDivadla_19[[#This Row],[f0115_1]]=1,"ANO","NE")</f>
        <v>ANO</v>
      </c>
      <c r="AB5" s="10">
        <v>2</v>
      </c>
      <c r="AC5" s="10">
        <v>0</v>
      </c>
      <c r="AD5" s="10">
        <v>7</v>
      </c>
      <c r="AE5" s="10">
        <v>0</v>
      </c>
      <c r="AF5" s="10">
        <v>5.5</v>
      </c>
      <c r="AG5" s="10">
        <v>0</v>
      </c>
      <c r="AH5" s="10">
        <v>9</v>
      </c>
      <c r="AI5" s="10">
        <v>0</v>
      </c>
      <c r="AJ5" s="10">
        <v>23.5</v>
      </c>
      <c r="AK5" s="10">
        <v>0</v>
      </c>
      <c r="AL5" s="10">
        <v>34</v>
      </c>
      <c r="AM5" s="10">
        <v>8</v>
      </c>
      <c r="AN5" s="10">
        <v>6</v>
      </c>
      <c r="AO5" s="10">
        <v>248</v>
      </c>
      <c r="AP5" s="10">
        <v>232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1</v>
      </c>
      <c r="BG5" s="10">
        <v>1</v>
      </c>
      <c r="BH5" s="10">
        <v>0</v>
      </c>
      <c r="BI5" s="10">
        <v>1</v>
      </c>
      <c r="BJ5" s="10">
        <v>0</v>
      </c>
      <c r="BK5" s="10">
        <v>5</v>
      </c>
      <c r="BL5" s="10">
        <v>0</v>
      </c>
      <c r="BM5" s="10">
        <v>0</v>
      </c>
      <c r="BN5" s="10">
        <v>5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5</v>
      </c>
      <c r="BV5" s="10">
        <v>5</v>
      </c>
      <c r="BW5" s="10">
        <v>4</v>
      </c>
      <c r="BX5" s="10">
        <v>5</v>
      </c>
      <c r="BY5" s="10">
        <v>4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45</v>
      </c>
      <c r="CK5" s="10">
        <v>14</v>
      </c>
      <c r="CL5" s="10">
        <v>10</v>
      </c>
      <c r="CM5" s="10">
        <v>259</v>
      </c>
      <c r="CN5" s="10">
        <v>236</v>
      </c>
      <c r="CO5" s="10">
        <v>3</v>
      </c>
      <c r="CP5" s="10">
        <v>1</v>
      </c>
      <c r="CQ5" s="10">
        <v>0</v>
      </c>
      <c r="CR5" s="10">
        <v>24</v>
      </c>
      <c r="CS5" s="10">
        <v>17</v>
      </c>
      <c r="CT5" s="10">
        <v>8</v>
      </c>
      <c r="CU5" s="10">
        <v>6</v>
      </c>
      <c r="CV5" s="10">
        <v>8</v>
      </c>
      <c r="CW5" s="10">
        <v>0</v>
      </c>
      <c r="CX5" s="10">
        <v>38078</v>
      </c>
      <c r="CY5" s="10">
        <v>36054</v>
      </c>
      <c r="CZ5" s="10">
        <v>2024</v>
      </c>
      <c r="DA5" s="10">
        <v>777</v>
      </c>
      <c r="DB5" s="10">
        <v>29645</v>
      </c>
      <c r="DC5" s="10">
        <v>28057</v>
      </c>
      <c r="DD5" s="10">
        <v>1588</v>
      </c>
      <c r="DE5" s="10">
        <v>771</v>
      </c>
      <c r="DF5" s="10">
        <v>0</v>
      </c>
      <c r="DG5" s="10">
        <v>0</v>
      </c>
      <c r="DH5" s="10">
        <v>0</v>
      </c>
      <c r="DI5" s="10">
        <v>0</v>
      </c>
      <c r="DJ5" s="10">
        <v>0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10">
        <v>0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10">
        <v>0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10">
        <v>0</v>
      </c>
      <c r="ED5" s="10">
        <v>259</v>
      </c>
      <c r="EE5" s="10">
        <v>0</v>
      </c>
      <c r="EF5" s="10">
        <v>259</v>
      </c>
      <c r="EG5" s="10">
        <v>0</v>
      </c>
      <c r="EH5" s="10">
        <v>259</v>
      </c>
      <c r="EI5" s="10">
        <v>0</v>
      </c>
      <c r="EJ5" s="10">
        <v>259</v>
      </c>
      <c r="EK5" s="10">
        <v>0</v>
      </c>
      <c r="EL5" s="10">
        <v>1116</v>
      </c>
      <c r="EM5" s="10">
        <v>0</v>
      </c>
      <c r="EN5" s="10">
        <v>1116</v>
      </c>
      <c r="EO5" s="10">
        <v>598</v>
      </c>
      <c r="EP5" s="10">
        <v>670</v>
      </c>
      <c r="EQ5" s="10">
        <v>0</v>
      </c>
      <c r="ER5" s="10">
        <v>670</v>
      </c>
      <c r="ES5" s="10">
        <v>198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10">
        <v>0</v>
      </c>
      <c r="FB5" s="10">
        <v>666</v>
      </c>
      <c r="FC5" s="10">
        <v>407</v>
      </c>
      <c r="FD5" s="10">
        <v>259</v>
      </c>
      <c r="FE5" s="10">
        <v>259</v>
      </c>
      <c r="FF5" s="10">
        <v>613</v>
      </c>
      <c r="FG5" s="10">
        <v>354</v>
      </c>
      <c r="FH5" s="10">
        <v>259</v>
      </c>
      <c r="FI5" s="10">
        <v>259</v>
      </c>
      <c r="FJ5" s="10">
        <v>0</v>
      </c>
      <c r="FK5" s="10">
        <v>0</v>
      </c>
      <c r="FL5" s="10">
        <v>0</v>
      </c>
      <c r="FM5" s="10">
        <v>0</v>
      </c>
      <c r="FN5" s="10">
        <v>0</v>
      </c>
      <c r="FO5" s="10">
        <v>0</v>
      </c>
      <c r="FP5" s="10">
        <v>0</v>
      </c>
      <c r="FQ5" s="10">
        <v>0</v>
      </c>
      <c r="FR5" s="10">
        <v>0</v>
      </c>
      <c r="FS5" s="10">
        <v>0</v>
      </c>
      <c r="FT5" s="10">
        <v>0</v>
      </c>
      <c r="FU5" s="10">
        <v>0</v>
      </c>
      <c r="FV5" s="10">
        <v>0</v>
      </c>
      <c r="FW5" s="10">
        <v>0</v>
      </c>
      <c r="FX5" s="10">
        <v>0</v>
      </c>
      <c r="FY5" s="10">
        <v>0</v>
      </c>
      <c r="FZ5" s="10">
        <v>40119</v>
      </c>
      <c r="GA5" s="10">
        <v>36461</v>
      </c>
      <c r="GB5" s="10">
        <v>3658</v>
      </c>
      <c r="GC5" s="10">
        <v>1634</v>
      </c>
      <c r="GD5" s="10">
        <v>31187</v>
      </c>
      <c r="GE5" s="10">
        <v>28411</v>
      </c>
      <c r="GF5" s="10">
        <v>2776</v>
      </c>
      <c r="GG5" s="10">
        <v>1228</v>
      </c>
      <c r="GH5" s="10">
        <v>2792</v>
      </c>
      <c r="GI5" s="10">
        <v>2274</v>
      </c>
      <c r="GJ5" s="10">
        <v>518</v>
      </c>
      <c r="GK5" s="10">
        <v>0</v>
      </c>
      <c r="GL5" s="10">
        <v>2069</v>
      </c>
      <c r="GM5" s="10">
        <v>1657</v>
      </c>
      <c r="GN5" s="10">
        <v>412</v>
      </c>
      <c r="GO5" s="10">
        <v>0</v>
      </c>
      <c r="GP5" s="10">
        <v>1</v>
      </c>
      <c r="GQ5" s="10">
        <v>0</v>
      </c>
      <c r="GR5" s="13">
        <v>40220.854907407411</v>
      </c>
    </row>
    <row r="6" spans="1:200" x14ac:dyDescent="0.2">
      <c r="A6" s="10" t="s">
        <v>1167</v>
      </c>
      <c r="B6" s="10">
        <v>109</v>
      </c>
      <c r="C6" s="10" t="s">
        <v>782</v>
      </c>
      <c r="D6" s="10" t="str">
        <f>VLOOKUP(Tabulka_Dotaz_z_MySQLDivadla_19[[#This Row],[Kraj]],Tabulka_Dotaz_z_SQL3[],3,TRUE)</f>
        <v>Hlavní město Praha</v>
      </c>
      <c r="E6" s="10" t="str">
        <f>TRIM(VLOOKUP(Tabulka_Dotaz_z_MySQLDivadla_19[[#This Row],[StatID]],Tabulka_Dotaz_z_SqlDivadla[#All],7,FALSE ))</f>
        <v>70</v>
      </c>
      <c r="F6" s="10" t="str">
        <f>VLOOKUP(Tabulka_Dotaz_z_MySQLDivadla_19[[#This Row],[kodZriz]],Tabulka_Dotaz_z_SQL[],8,TRUE)</f>
        <v>crkve</v>
      </c>
      <c r="G6" s="10">
        <v>1</v>
      </c>
      <c r="H6" s="10">
        <v>0</v>
      </c>
      <c r="I6" s="10" t="s">
        <v>691</v>
      </c>
      <c r="J6" s="10">
        <v>358</v>
      </c>
      <c r="K6" s="10" t="s">
        <v>163</v>
      </c>
      <c r="L6" s="10">
        <v>0</v>
      </c>
      <c r="M6" s="10" t="s">
        <v>163</v>
      </c>
      <c r="N6" s="10">
        <v>0</v>
      </c>
      <c r="O6" s="10" t="s">
        <v>163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0" t="str">
        <f xml:space="preserve"> IF(Tabulka_Dotaz_z_MySQLDivadla_19[[#This Row],[f0115_1]]=1,"ANO","NE")</f>
        <v>ANO</v>
      </c>
      <c r="AB6" s="10">
        <v>3</v>
      </c>
      <c r="AC6" s="10">
        <v>3</v>
      </c>
      <c r="AD6" s="10">
        <v>0</v>
      </c>
      <c r="AE6" s="10">
        <v>0</v>
      </c>
      <c r="AF6" s="10">
        <v>2</v>
      </c>
      <c r="AG6" s="10">
        <v>0</v>
      </c>
      <c r="AH6" s="10">
        <v>0</v>
      </c>
      <c r="AI6" s="10">
        <v>0</v>
      </c>
      <c r="AJ6" s="10">
        <v>5</v>
      </c>
      <c r="AK6" s="10">
        <v>3</v>
      </c>
      <c r="AL6" s="10">
        <v>60</v>
      </c>
      <c r="AM6" s="10">
        <v>4</v>
      </c>
      <c r="AN6" s="10">
        <v>0</v>
      </c>
      <c r="AO6" s="10">
        <v>215</v>
      </c>
      <c r="AP6" s="10">
        <v>140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4</v>
      </c>
      <c r="BL6" s="10">
        <v>0</v>
      </c>
      <c r="BM6" s="10">
        <v>0</v>
      </c>
      <c r="BN6" s="10">
        <v>4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1</v>
      </c>
      <c r="CA6" s="10">
        <v>0</v>
      </c>
      <c r="CB6" s="10">
        <v>0</v>
      </c>
      <c r="CC6" s="10">
        <v>32</v>
      </c>
      <c r="CD6" s="10">
        <v>0</v>
      </c>
      <c r="CE6" s="10">
        <v>10</v>
      </c>
      <c r="CF6" s="10">
        <v>0</v>
      </c>
      <c r="CG6" s="10">
        <v>0</v>
      </c>
      <c r="CH6" s="10">
        <v>10</v>
      </c>
      <c r="CI6" s="10">
        <v>4</v>
      </c>
      <c r="CJ6" s="10">
        <v>75</v>
      </c>
      <c r="CK6" s="10">
        <v>4</v>
      </c>
      <c r="CL6" s="10">
        <v>0</v>
      </c>
      <c r="CM6" s="10">
        <v>261</v>
      </c>
      <c r="CN6" s="10">
        <v>144</v>
      </c>
      <c r="CO6" s="10">
        <v>20</v>
      </c>
      <c r="CP6" s="10">
        <v>0</v>
      </c>
      <c r="CQ6" s="10">
        <v>0</v>
      </c>
      <c r="CR6" s="10">
        <v>88</v>
      </c>
      <c r="CS6" s="10">
        <v>60</v>
      </c>
      <c r="CT6" s="10">
        <v>16</v>
      </c>
      <c r="CU6" s="10">
        <v>16</v>
      </c>
      <c r="CV6" s="10">
        <v>10</v>
      </c>
      <c r="CW6" s="10">
        <v>0</v>
      </c>
      <c r="CX6" s="10">
        <v>75180</v>
      </c>
      <c r="CY6" s="10">
        <v>50120</v>
      </c>
      <c r="CZ6" s="10">
        <v>25060</v>
      </c>
      <c r="DA6" s="10">
        <v>0</v>
      </c>
      <c r="DB6" s="10">
        <v>43400</v>
      </c>
      <c r="DC6" s="10">
        <v>29400</v>
      </c>
      <c r="DD6" s="10">
        <v>14000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10">
        <v>0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10">
        <v>0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1432</v>
      </c>
      <c r="EM6" s="10">
        <v>0</v>
      </c>
      <c r="EN6" s="10">
        <v>1432</v>
      </c>
      <c r="EO6" s="10">
        <v>0</v>
      </c>
      <c r="EP6" s="10">
        <v>1040</v>
      </c>
      <c r="EQ6" s="10">
        <v>0</v>
      </c>
      <c r="ER6" s="10">
        <v>1040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10">
        <v>0</v>
      </c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11456</v>
      </c>
      <c r="FK6" s="10">
        <v>0</v>
      </c>
      <c r="FL6" s="10">
        <v>11456</v>
      </c>
      <c r="FM6" s="10">
        <v>0</v>
      </c>
      <c r="FN6" s="10">
        <v>6400</v>
      </c>
      <c r="FO6" s="10">
        <v>0</v>
      </c>
      <c r="FP6" s="10">
        <v>6400</v>
      </c>
      <c r="FQ6" s="10">
        <v>0</v>
      </c>
      <c r="FR6" s="10">
        <v>3580</v>
      </c>
      <c r="FS6" s="10">
        <v>1432</v>
      </c>
      <c r="FT6" s="10">
        <v>2148</v>
      </c>
      <c r="FU6" s="10">
        <v>1432</v>
      </c>
      <c r="FV6" s="10">
        <v>2000</v>
      </c>
      <c r="FW6" s="10">
        <v>800</v>
      </c>
      <c r="FX6" s="10">
        <v>1200</v>
      </c>
      <c r="FY6" s="10">
        <v>800</v>
      </c>
      <c r="FZ6" s="10">
        <v>91648</v>
      </c>
      <c r="GA6" s="10">
        <v>51552</v>
      </c>
      <c r="GB6" s="10">
        <v>40096</v>
      </c>
      <c r="GC6" s="10">
        <v>1432</v>
      </c>
      <c r="GD6" s="10">
        <v>52840</v>
      </c>
      <c r="GE6" s="10">
        <v>30200</v>
      </c>
      <c r="GF6" s="10">
        <v>22640</v>
      </c>
      <c r="GG6" s="10">
        <v>800</v>
      </c>
      <c r="GH6" s="10">
        <v>31504</v>
      </c>
      <c r="GI6" s="10">
        <v>21480</v>
      </c>
      <c r="GJ6" s="10">
        <v>10024</v>
      </c>
      <c r="GK6" s="10">
        <v>0</v>
      </c>
      <c r="GL6" s="10">
        <v>22000</v>
      </c>
      <c r="GM6" s="10">
        <v>15000</v>
      </c>
      <c r="GN6" s="10">
        <v>7000</v>
      </c>
      <c r="GO6" s="10">
        <v>0</v>
      </c>
      <c r="GP6" s="10">
        <v>1</v>
      </c>
      <c r="GQ6" s="10">
        <v>0</v>
      </c>
      <c r="GR6" s="13">
        <v>40255.44672453704</v>
      </c>
    </row>
    <row r="7" spans="1:200" x14ac:dyDescent="0.2">
      <c r="A7" s="10" t="s">
        <v>1134</v>
      </c>
      <c r="B7" s="10">
        <v>76</v>
      </c>
      <c r="C7" s="10" t="s">
        <v>782</v>
      </c>
      <c r="D7" s="10" t="str">
        <f>VLOOKUP(Tabulka_Dotaz_z_MySQLDivadla_19[[#This Row],[Kraj]],Tabulka_Dotaz_z_SQL3[],3,TRUE)</f>
        <v>Hlavní město Praha</v>
      </c>
      <c r="E7" s="10" t="str">
        <f>TRIM(VLOOKUP(Tabulka_Dotaz_z_MySQLDivadla_19[[#This Row],[StatID]],Tabulka_Dotaz_z_SqlDivadla[#All],7,FALSE ))</f>
        <v>30</v>
      </c>
      <c r="F7" s="10" t="str">
        <f>VLOOKUP(Tabulka_Dotaz_z_MySQLDivadla_19[[#This Row],[kodZriz]],Tabulka_Dotaz_z_SQL[],8,TRUE)</f>
        <v>stati</v>
      </c>
      <c r="G7" s="10">
        <v>1</v>
      </c>
      <c r="H7" s="10">
        <v>0</v>
      </c>
      <c r="I7" s="10" t="s">
        <v>669</v>
      </c>
      <c r="J7" s="10">
        <v>230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 t="str">
        <f xml:space="preserve"> IF(Tabulka_Dotaz_z_MySQLDivadla_19[[#This Row],[f0115_1]]=1,"ANO","NE")</f>
        <v>ANO</v>
      </c>
      <c r="AB7" s="10">
        <v>0</v>
      </c>
      <c r="AC7" s="10">
        <v>0</v>
      </c>
      <c r="AD7" s="10">
        <v>0</v>
      </c>
      <c r="AE7" s="10">
        <v>0</v>
      </c>
      <c r="AF7" s="10">
        <v>5.2</v>
      </c>
      <c r="AG7" s="10">
        <v>0</v>
      </c>
      <c r="AH7" s="10">
        <v>1.5</v>
      </c>
      <c r="AI7" s="10">
        <v>4</v>
      </c>
      <c r="AJ7" s="10">
        <v>6.7</v>
      </c>
      <c r="AK7" s="10">
        <v>4</v>
      </c>
      <c r="AL7" s="10">
        <v>37</v>
      </c>
      <c r="AM7" s="10">
        <v>0</v>
      </c>
      <c r="AN7" s="10">
        <v>0</v>
      </c>
      <c r="AO7" s="10">
        <v>181</v>
      </c>
      <c r="AP7" s="10">
        <v>181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37</v>
      </c>
      <c r="CK7" s="10">
        <v>0</v>
      </c>
      <c r="CL7" s="10">
        <v>0</v>
      </c>
      <c r="CM7" s="10">
        <v>181</v>
      </c>
      <c r="CN7" s="10">
        <v>181</v>
      </c>
      <c r="CO7" s="10">
        <v>0</v>
      </c>
      <c r="CP7" s="10">
        <v>0</v>
      </c>
      <c r="CQ7" s="10">
        <v>0</v>
      </c>
      <c r="CR7" s="10">
        <v>0</v>
      </c>
      <c r="CS7" s="10">
        <v>0</v>
      </c>
      <c r="CT7" s="10">
        <v>6</v>
      </c>
      <c r="CU7" s="10">
        <v>1</v>
      </c>
      <c r="CV7" s="10">
        <v>45</v>
      </c>
      <c r="CW7" s="10">
        <v>0</v>
      </c>
      <c r="CX7" s="10">
        <v>41630</v>
      </c>
      <c r="CY7" s="10">
        <v>41630</v>
      </c>
      <c r="CZ7" s="10">
        <v>0</v>
      </c>
      <c r="DA7" s="10">
        <v>230</v>
      </c>
      <c r="DB7" s="10">
        <v>38175</v>
      </c>
      <c r="DC7" s="10">
        <v>38175</v>
      </c>
      <c r="DD7" s="10">
        <v>0</v>
      </c>
      <c r="DE7" s="10">
        <v>207</v>
      </c>
      <c r="DF7" s="10">
        <v>0</v>
      </c>
      <c r="DG7" s="10">
        <v>0</v>
      </c>
      <c r="DH7" s="10">
        <v>0</v>
      </c>
      <c r="DI7" s="10">
        <v>0</v>
      </c>
      <c r="DJ7" s="10">
        <v>0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10">
        <v>0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0">
        <v>0</v>
      </c>
      <c r="EQ7" s="10">
        <v>0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10">
        <v>0</v>
      </c>
      <c r="FB7" s="10">
        <v>0</v>
      </c>
      <c r="FC7" s="10">
        <v>0</v>
      </c>
      <c r="FD7" s="10">
        <v>0</v>
      </c>
      <c r="FE7" s="10">
        <v>0</v>
      </c>
      <c r="FF7" s="10">
        <v>0</v>
      </c>
      <c r="FG7" s="10">
        <v>0</v>
      </c>
      <c r="FH7" s="10">
        <v>0</v>
      </c>
      <c r="FI7" s="10">
        <v>0</v>
      </c>
      <c r="FJ7" s="10">
        <v>0</v>
      </c>
      <c r="FK7" s="10">
        <v>0</v>
      </c>
      <c r="FL7" s="10">
        <v>0</v>
      </c>
      <c r="FM7" s="10">
        <v>0</v>
      </c>
      <c r="FN7" s="10">
        <v>0</v>
      </c>
      <c r="FO7" s="10">
        <v>0</v>
      </c>
      <c r="FP7" s="10">
        <v>0</v>
      </c>
      <c r="FQ7" s="10">
        <v>0</v>
      </c>
      <c r="FR7" s="10">
        <v>0</v>
      </c>
      <c r="FS7" s="10">
        <v>0</v>
      </c>
      <c r="FT7" s="10">
        <v>0</v>
      </c>
      <c r="FU7" s="10">
        <v>0</v>
      </c>
      <c r="FV7" s="10">
        <v>0</v>
      </c>
      <c r="FW7" s="10">
        <v>0</v>
      </c>
      <c r="FX7" s="10">
        <v>0</v>
      </c>
      <c r="FY7" s="10">
        <v>0</v>
      </c>
      <c r="FZ7" s="10">
        <v>41630</v>
      </c>
      <c r="GA7" s="10">
        <v>41630</v>
      </c>
      <c r="GB7" s="10">
        <v>0</v>
      </c>
      <c r="GC7" s="10">
        <v>230</v>
      </c>
      <c r="GD7" s="10">
        <v>38175</v>
      </c>
      <c r="GE7" s="10">
        <v>38175</v>
      </c>
      <c r="GF7" s="10">
        <v>0</v>
      </c>
      <c r="GG7" s="10">
        <v>207</v>
      </c>
      <c r="GH7" s="10">
        <v>0</v>
      </c>
      <c r="GI7" s="10">
        <v>0</v>
      </c>
      <c r="GJ7" s="10">
        <v>0</v>
      </c>
      <c r="GK7" s="10">
        <v>0</v>
      </c>
      <c r="GL7" s="10">
        <v>0</v>
      </c>
      <c r="GM7" s="10">
        <v>0</v>
      </c>
      <c r="GN7" s="10">
        <v>0</v>
      </c>
      <c r="GO7" s="10">
        <v>0</v>
      </c>
      <c r="GP7" s="10">
        <v>1</v>
      </c>
      <c r="GQ7" s="10">
        <v>1</v>
      </c>
      <c r="GR7" s="13">
        <v>40246.457662037035</v>
      </c>
    </row>
    <row r="8" spans="1:200" x14ac:dyDescent="0.2">
      <c r="A8" s="10" t="s">
        <v>1148</v>
      </c>
      <c r="B8" s="10">
        <v>90</v>
      </c>
      <c r="C8" s="10" t="s">
        <v>782</v>
      </c>
      <c r="D8" s="10" t="str">
        <f>VLOOKUP(Tabulka_Dotaz_z_MySQLDivadla_19[[#This Row],[Kraj]],Tabulka_Dotaz_z_SQL3[],3,TRUE)</f>
        <v>Hlavní město Praha</v>
      </c>
      <c r="E8" s="10" t="str">
        <f>TRIM(VLOOKUP(Tabulka_Dotaz_z_MySQLDivadla_19[[#This Row],[StatID]],Tabulka_Dotaz_z_SqlDivadla[#All],7,FALSE ))</f>
        <v>70</v>
      </c>
      <c r="F8" s="10" t="str">
        <f>VLOOKUP(Tabulka_Dotaz_z_MySQLDivadla_19[[#This Row],[kodZriz]],Tabulka_Dotaz_z_SQL[],8,TRUE)</f>
        <v>crkve</v>
      </c>
      <c r="G8" s="10">
        <v>1</v>
      </c>
      <c r="H8" s="10">
        <v>0</v>
      </c>
      <c r="I8" s="10" t="s">
        <v>671</v>
      </c>
      <c r="J8" s="10">
        <v>150</v>
      </c>
      <c r="K8" s="10" t="s">
        <v>163</v>
      </c>
      <c r="L8" s="10">
        <v>0</v>
      </c>
      <c r="M8" s="10" t="s">
        <v>163</v>
      </c>
      <c r="N8" s="10">
        <v>0</v>
      </c>
      <c r="O8" s="10" t="s">
        <v>163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0" t="str">
        <f xml:space="preserve"> IF(Tabulka_Dotaz_z_MySQLDivadla_19[[#This Row],[f0115_1]]=1,"ANO","NE")</f>
        <v>ANO</v>
      </c>
      <c r="AB8" s="10">
        <v>0</v>
      </c>
      <c r="AC8" s="10">
        <v>65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65</v>
      </c>
      <c r="AL8" s="10">
        <v>34</v>
      </c>
      <c r="AM8" s="10">
        <v>2</v>
      </c>
      <c r="AN8" s="10">
        <v>2</v>
      </c>
      <c r="AO8" s="10">
        <v>34</v>
      </c>
      <c r="AP8" s="10">
        <v>34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24</v>
      </c>
      <c r="BQ8" s="10">
        <v>0</v>
      </c>
      <c r="BR8" s="10">
        <v>0</v>
      </c>
      <c r="BS8" s="10">
        <v>24</v>
      </c>
      <c r="BT8" s="10">
        <v>24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58</v>
      </c>
      <c r="CK8" s="10">
        <v>2</v>
      </c>
      <c r="CL8" s="10">
        <v>2</v>
      </c>
      <c r="CM8" s="10">
        <v>58</v>
      </c>
      <c r="CN8" s="10">
        <v>58</v>
      </c>
      <c r="CO8" s="10">
        <v>24</v>
      </c>
      <c r="CP8" s="10">
        <v>0</v>
      </c>
      <c r="CQ8" s="10">
        <v>0</v>
      </c>
      <c r="CR8" s="10">
        <v>24</v>
      </c>
      <c r="CS8" s="10">
        <v>24</v>
      </c>
      <c r="CT8" s="10">
        <v>18</v>
      </c>
      <c r="CU8" s="10">
        <v>0</v>
      </c>
      <c r="CV8" s="10">
        <v>26</v>
      </c>
      <c r="CW8" s="10">
        <v>6</v>
      </c>
      <c r="CX8" s="10">
        <v>15100</v>
      </c>
      <c r="CY8" s="10">
        <v>15100</v>
      </c>
      <c r="CZ8" s="10">
        <v>0</v>
      </c>
      <c r="DA8" s="10">
        <v>0</v>
      </c>
      <c r="DB8" s="10">
        <v>9500</v>
      </c>
      <c r="DC8" s="10">
        <v>9500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10">
        <v>0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10">
        <v>0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10">
        <v>0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10">
        <v>0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10">
        <v>0</v>
      </c>
      <c r="EP8" s="10">
        <v>0</v>
      </c>
      <c r="EQ8" s="10">
        <v>0</v>
      </c>
      <c r="ER8" s="10">
        <v>0</v>
      </c>
      <c r="ES8" s="10">
        <v>0</v>
      </c>
      <c r="ET8" s="10">
        <v>6600</v>
      </c>
      <c r="EU8" s="10">
        <v>6600</v>
      </c>
      <c r="EV8" s="10">
        <v>0</v>
      </c>
      <c r="EW8" s="10">
        <v>0</v>
      </c>
      <c r="EX8" s="10">
        <v>2900</v>
      </c>
      <c r="EY8" s="10">
        <v>2900</v>
      </c>
      <c r="EZ8" s="10">
        <v>0</v>
      </c>
      <c r="FA8" s="10">
        <v>0</v>
      </c>
      <c r="FB8" s="10">
        <v>0</v>
      </c>
      <c r="FC8" s="10">
        <v>0</v>
      </c>
      <c r="FD8" s="10">
        <v>0</v>
      </c>
      <c r="FE8" s="10">
        <v>0</v>
      </c>
      <c r="FF8" s="10">
        <v>0</v>
      </c>
      <c r="FG8" s="10">
        <v>0</v>
      </c>
      <c r="FH8" s="10">
        <v>0</v>
      </c>
      <c r="FI8" s="10">
        <v>0</v>
      </c>
      <c r="FJ8" s="10">
        <v>0</v>
      </c>
      <c r="FK8" s="10">
        <v>0</v>
      </c>
      <c r="FL8" s="10">
        <v>0</v>
      </c>
      <c r="FM8" s="10">
        <v>0</v>
      </c>
      <c r="FN8" s="10">
        <v>0</v>
      </c>
      <c r="FO8" s="10">
        <v>0</v>
      </c>
      <c r="FP8" s="10">
        <v>0</v>
      </c>
      <c r="FQ8" s="10">
        <v>0</v>
      </c>
      <c r="FR8" s="10">
        <v>0</v>
      </c>
      <c r="FS8" s="10">
        <v>0</v>
      </c>
      <c r="FT8" s="10">
        <v>0</v>
      </c>
      <c r="FU8" s="10">
        <v>0</v>
      </c>
      <c r="FV8" s="10">
        <v>0</v>
      </c>
      <c r="FW8" s="10">
        <v>0</v>
      </c>
      <c r="FX8" s="10">
        <v>0</v>
      </c>
      <c r="FY8" s="10">
        <v>0</v>
      </c>
      <c r="FZ8" s="10">
        <v>21700</v>
      </c>
      <c r="GA8" s="10">
        <v>21700</v>
      </c>
      <c r="GB8" s="10">
        <v>0</v>
      </c>
      <c r="GC8" s="10">
        <v>0</v>
      </c>
      <c r="GD8" s="10">
        <v>12400</v>
      </c>
      <c r="GE8" s="10">
        <v>12400</v>
      </c>
      <c r="GF8" s="10">
        <v>0</v>
      </c>
      <c r="GG8" s="10">
        <v>0</v>
      </c>
      <c r="GH8" s="10">
        <v>6600</v>
      </c>
      <c r="GI8" s="10">
        <v>6600</v>
      </c>
      <c r="GJ8" s="10">
        <v>0</v>
      </c>
      <c r="GK8" s="10">
        <v>0</v>
      </c>
      <c r="GL8" s="10">
        <v>2900</v>
      </c>
      <c r="GM8" s="10">
        <v>2900</v>
      </c>
      <c r="GN8" s="10">
        <v>0</v>
      </c>
      <c r="GO8" s="10">
        <v>0</v>
      </c>
      <c r="GP8" s="10">
        <v>1</v>
      </c>
      <c r="GQ8" s="10">
        <v>1</v>
      </c>
      <c r="GR8" s="13">
        <v>40332.41265046296</v>
      </c>
    </row>
    <row r="9" spans="1:200" x14ac:dyDescent="0.2">
      <c r="A9" s="10" t="s">
        <v>1170</v>
      </c>
      <c r="B9" s="10">
        <v>112</v>
      </c>
      <c r="C9" s="10" t="s">
        <v>782</v>
      </c>
      <c r="D9" s="10" t="str">
        <f>VLOOKUP(Tabulka_Dotaz_z_MySQLDivadla_19[[#This Row],[Kraj]],Tabulka_Dotaz_z_SQL3[],3,TRUE)</f>
        <v>Hlavní město Praha</v>
      </c>
      <c r="E9" s="10" t="str">
        <f>TRIM(VLOOKUP(Tabulka_Dotaz_z_MySQLDivadla_19[[#This Row],[StatID]],Tabulka_Dotaz_z_SqlDivadla[#All],7,FALSE ))</f>
        <v>30</v>
      </c>
      <c r="F9" s="10" t="str">
        <f>VLOOKUP(Tabulka_Dotaz_z_MySQLDivadla_19[[#This Row],[kodZriz]],Tabulka_Dotaz_z_SQL[],8,TRUE)</f>
        <v>stati</v>
      </c>
      <c r="G9" s="10">
        <v>1</v>
      </c>
      <c r="H9" s="10">
        <v>0</v>
      </c>
      <c r="I9" s="10" t="s">
        <v>693</v>
      </c>
      <c r="J9" s="10">
        <v>120</v>
      </c>
      <c r="K9" s="10" t="s">
        <v>163</v>
      </c>
      <c r="L9" s="10">
        <v>0</v>
      </c>
      <c r="M9" s="10" t="s">
        <v>163</v>
      </c>
      <c r="N9" s="10">
        <v>0</v>
      </c>
      <c r="O9" s="10" t="s">
        <v>163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0" t="str">
        <f xml:space="preserve"> IF(Tabulka_Dotaz_z_MySQLDivadla_19[[#This Row],[f0115_1]]=1,"ANO","NE")</f>
        <v>ANO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2</v>
      </c>
      <c r="AM9" s="10">
        <v>0</v>
      </c>
      <c r="AN9" s="10">
        <v>0</v>
      </c>
      <c r="AO9" s="10">
        <v>2</v>
      </c>
      <c r="AP9" s="10">
        <v>2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60</v>
      </c>
      <c r="CF9" s="10">
        <v>0</v>
      </c>
      <c r="CG9" s="10">
        <v>0</v>
      </c>
      <c r="CH9" s="10">
        <v>124</v>
      </c>
      <c r="CI9" s="10">
        <v>124</v>
      </c>
      <c r="CJ9" s="10">
        <v>62</v>
      </c>
      <c r="CK9" s="10">
        <v>0</v>
      </c>
      <c r="CL9" s="10">
        <v>0</v>
      </c>
      <c r="CM9" s="10">
        <v>126</v>
      </c>
      <c r="CN9" s="10">
        <v>126</v>
      </c>
      <c r="CO9" s="10">
        <v>60</v>
      </c>
      <c r="CP9" s="10">
        <v>0</v>
      </c>
      <c r="CQ9" s="10">
        <v>0</v>
      </c>
      <c r="CR9" s="10">
        <v>124</v>
      </c>
      <c r="CS9" s="10">
        <v>124</v>
      </c>
      <c r="CT9" s="10">
        <v>28</v>
      </c>
      <c r="CU9" s="10">
        <v>0</v>
      </c>
      <c r="CV9" s="10">
        <v>132</v>
      </c>
      <c r="CW9" s="10">
        <v>344</v>
      </c>
      <c r="CX9" s="10">
        <v>240</v>
      </c>
      <c r="CY9" s="10">
        <v>240</v>
      </c>
      <c r="CZ9" s="10">
        <v>0</v>
      </c>
      <c r="DA9" s="10">
        <v>0</v>
      </c>
      <c r="DB9" s="10">
        <v>240</v>
      </c>
      <c r="DC9" s="10">
        <v>240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10">
        <v>0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10">
        <v>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0</v>
      </c>
      <c r="FB9" s="10">
        <v>0</v>
      </c>
      <c r="FC9" s="10">
        <v>0</v>
      </c>
      <c r="FD9" s="10">
        <v>0</v>
      </c>
      <c r="FE9" s="10">
        <v>0</v>
      </c>
      <c r="FF9" s="10">
        <v>0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0</v>
      </c>
      <c r="FM9" s="10">
        <v>0</v>
      </c>
      <c r="FN9" s="10">
        <v>0</v>
      </c>
      <c r="FO9" s="10">
        <v>0</v>
      </c>
      <c r="FP9" s="10">
        <v>0</v>
      </c>
      <c r="FQ9" s="10">
        <v>0</v>
      </c>
      <c r="FR9" s="10">
        <v>14880</v>
      </c>
      <c r="FS9" s="10">
        <v>14880</v>
      </c>
      <c r="FT9" s="10">
        <v>0</v>
      </c>
      <c r="FU9" s="10">
        <v>0</v>
      </c>
      <c r="FV9" s="10">
        <v>12489</v>
      </c>
      <c r="FW9" s="10">
        <v>12489</v>
      </c>
      <c r="FX9" s="10">
        <v>0</v>
      </c>
      <c r="FY9" s="10">
        <v>0</v>
      </c>
      <c r="FZ9" s="10">
        <v>15120</v>
      </c>
      <c r="GA9" s="10">
        <v>15120</v>
      </c>
      <c r="GB9" s="10">
        <v>0</v>
      </c>
      <c r="GC9" s="10">
        <v>0</v>
      </c>
      <c r="GD9" s="10">
        <v>12729</v>
      </c>
      <c r="GE9" s="10">
        <v>12729</v>
      </c>
      <c r="GF9" s="10">
        <v>0</v>
      </c>
      <c r="GG9" s="10">
        <v>0</v>
      </c>
      <c r="GH9" s="10">
        <v>14880</v>
      </c>
      <c r="GI9" s="10">
        <v>14880</v>
      </c>
      <c r="GJ9" s="10">
        <v>0</v>
      </c>
      <c r="GK9" s="10">
        <v>0</v>
      </c>
      <c r="GL9" s="10">
        <v>12489</v>
      </c>
      <c r="GM9" s="10">
        <v>12489</v>
      </c>
      <c r="GN9" s="10">
        <v>0</v>
      </c>
      <c r="GO9" s="10">
        <v>0</v>
      </c>
      <c r="GP9" s="10">
        <v>1</v>
      </c>
      <c r="GQ9" s="10">
        <v>1</v>
      </c>
      <c r="GR9" s="13">
        <v>40262.638333333336</v>
      </c>
    </row>
    <row r="10" spans="1:200" x14ac:dyDescent="0.2">
      <c r="A10" s="10" t="s">
        <v>1171</v>
      </c>
      <c r="B10" s="10">
        <v>113</v>
      </c>
      <c r="C10" s="10" t="s">
        <v>782</v>
      </c>
      <c r="D10" s="10" t="str">
        <f>VLOOKUP(Tabulka_Dotaz_z_MySQLDivadla_19[[#This Row],[Kraj]],Tabulka_Dotaz_z_SQL3[],3,TRUE)</f>
        <v>Hlavní město Praha</v>
      </c>
      <c r="E10" s="10" t="str">
        <f>TRIM(VLOOKUP(Tabulka_Dotaz_z_MySQLDivadla_19[[#This Row],[StatID]],Tabulka_Dotaz_z_SqlDivadla[#All],7,FALSE ))</f>
        <v>30</v>
      </c>
      <c r="F10" s="10" t="str">
        <f>VLOOKUP(Tabulka_Dotaz_z_MySQLDivadla_19[[#This Row],[kodZriz]],Tabulka_Dotaz_z_SQL[],8,TRUE)</f>
        <v>stati</v>
      </c>
      <c r="G10" s="10">
        <v>2</v>
      </c>
      <c r="H10" s="10">
        <v>0</v>
      </c>
      <c r="I10" s="10" t="s">
        <v>694</v>
      </c>
      <c r="J10" s="10">
        <v>100</v>
      </c>
      <c r="K10" s="10" t="s">
        <v>695</v>
      </c>
      <c r="L10" s="10">
        <v>100</v>
      </c>
      <c r="M10" s="10" t="s">
        <v>163</v>
      </c>
      <c r="N10" s="10">
        <v>0</v>
      </c>
      <c r="O10" s="10" t="s">
        <v>163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</v>
      </c>
      <c r="AA10" s="10" t="str">
        <f xml:space="preserve"> IF(Tabulka_Dotaz_z_MySQLDivadla_19[[#This Row],[f0115_1]]=1,"ANO","NE")</f>
        <v>ANO</v>
      </c>
      <c r="AB10" s="10">
        <v>0</v>
      </c>
      <c r="AC10" s="10">
        <v>0</v>
      </c>
      <c r="AD10" s="10">
        <v>0</v>
      </c>
      <c r="AE10" s="10">
        <v>0</v>
      </c>
      <c r="AF10" s="10">
        <v>5</v>
      </c>
      <c r="AG10" s="10">
        <v>0</v>
      </c>
      <c r="AH10" s="10">
        <v>0</v>
      </c>
      <c r="AI10" s="10">
        <v>0</v>
      </c>
      <c r="AJ10" s="10">
        <v>5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39</v>
      </c>
      <c r="BQ10" s="10">
        <v>0</v>
      </c>
      <c r="BR10" s="10">
        <v>0</v>
      </c>
      <c r="BS10" s="10">
        <v>49</v>
      </c>
      <c r="BT10" s="10">
        <v>49</v>
      </c>
      <c r="BU10" s="10">
        <v>15</v>
      </c>
      <c r="BV10" s="10">
        <v>0</v>
      </c>
      <c r="BW10" s="10">
        <v>0</v>
      </c>
      <c r="BX10" s="10">
        <v>16</v>
      </c>
      <c r="BY10" s="10">
        <v>16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36</v>
      </c>
      <c r="CF10" s="10">
        <v>0</v>
      </c>
      <c r="CG10" s="10">
        <v>0</v>
      </c>
      <c r="CH10" s="10">
        <v>39</v>
      </c>
      <c r="CI10" s="10">
        <v>39</v>
      </c>
      <c r="CJ10" s="10">
        <v>90</v>
      </c>
      <c r="CK10" s="10">
        <v>0</v>
      </c>
      <c r="CL10" s="10">
        <v>0</v>
      </c>
      <c r="CM10" s="10">
        <v>104</v>
      </c>
      <c r="CN10" s="10">
        <v>104</v>
      </c>
      <c r="CO10" s="10">
        <v>54</v>
      </c>
      <c r="CP10" s="10">
        <v>0</v>
      </c>
      <c r="CQ10" s="10">
        <v>0</v>
      </c>
      <c r="CR10" s="10">
        <v>68</v>
      </c>
      <c r="CS10" s="10">
        <v>68</v>
      </c>
      <c r="CT10" s="10">
        <v>55</v>
      </c>
      <c r="CU10" s="10">
        <v>0</v>
      </c>
      <c r="CV10" s="10">
        <v>20</v>
      </c>
      <c r="CW10" s="10">
        <v>27</v>
      </c>
      <c r="CX10" s="10">
        <v>0</v>
      </c>
      <c r="CY10" s="10">
        <v>0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0</v>
      </c>
      <c r="ES10" s="10">
        <v>0</v>
      </c>
      <c r="ET10" s="10">
        <v>4900</v>
      </c>
      <c r="EU10" s="10">
        <v>4900</v>
      </c>
      <c r="EV10" s="10">
        <v>0</v>
      </c>
      <c r="EW10" s="10">
        <v>0</v>
      </c>
      <c r="EX10" s="10">
        <v>3759</v>
      </c>
      <c r="EY10" s="10">
        <v>3759</v>
      </c>
      <c r="EZ10" s="10">
        <v>0</v>
      </c>
      <c r="FA10" s="10">
        <v>0</v>
      </c>
      <c r="FB10" s="10">
        <v>1600</v>
      </c>
      <c r="FC10" s="10">
        <v>1600</v>
      </c>
      <c r="FD10" s="10">
        <v>0</v>
      </c>
      <c r="FE10" s="10">
        <v>0</v>
      </c>
      <c r="FF10" s="10">
        <v>758</v>
      </c>
      <c r="FG10" s="10">
        <v>758</v>
      </c>
      <c r="FH10" s="10">
        <v>0</v>
      </c>
      <c r="FI10" s="10">
        <v>0</v>
      </c>
      <c r="FJ10" s="10">
        <v>0</v>
      </c>
      <c r="FK10" s="10">
        <v>0</v>
      </c>
      <c r="FL10" s="10">
        <v>0</v>
      </c>
      <c r="FM10" s="10">
        <v>0</v>
      </c>
      <c r="FN10" s="10">
        <v>0</v>
      </c>
      <c r="FO10" s="10">
        <v>0</v>
      </c>
      <c r="FP10" s="10">
        <v>0</v>
      </c>
      <c r="FQ10" s="10">
        <v>0</v>
      </c>
      <c r="FR10" s="10">
        <v>3900</v>
      </c>
      <c r="FS10" s="10">
        <v>3900</v>
      </c>
      <c r="FT10" s="10">
        <v>0</v>
      </c>
      <c r="FU10" s="10">
        <v>0</v>
      </c>
      <c r="FV10" s="10">
        <v>1798</v>
      </c>
      <c r="FW10" s="10">
        <v>1798</v>
      </c>
      <c r="FX10" s="10">
        <v>0</v>
      </c>
      <c r="FY10" s="10">
        <v>0</v>
      </c>
      <c r="FZ10" s="10">
        <v>10400</v>
      </c>
      <c r="GA10" s="10">
        <v>10400</v>
      </c>
      <c r="GB10" s="10">
        <v>0</v>
      </c>
      <c r="GC10" s="10">
        <v>0</v>
      </c>
      <c r="GD10" s="10">
        <v>6315</v>
      </c>
      <c r="GE10" s="10">
        <v>6315</v>
      </c>
      <c r="GF10" s="10">
        <v>0</v>
      </c>
      <c r="GG10" s="10">
        <v>0</v>
      </c>
      <c r="GH10" s="10">
        <v>6800</v>
      </c>
      <c r="GI10" s="10">
        <v>6800</v>
      </c>
      <c r="GJ10" s="10">
        <v>0</v>
      </c>
      <c r="GK10" s="10">
        <v>0</v>
      </c>
      <c r="GL10" s="10">
        <v>5061</v>
      </c>
      <c r="GM10" s="10">
        <v>5061</v>
      </c>
      <c r="GN10" s="10">
        <v>0</v>
      </c>
      <c r="GO10" s="10">
        <v>0</v>
      </c>
      <c r="GP10" s="10">
        <v>1</v>
      </c>
      <c r="GQ10" s="10">
        <v>1</v>
      </c>
      <c r="GR10" s="13">
        <v>40301.456076388888</v>
      </c>
    </row>
    <row r="11" spans="1:200" x14ac:dyDescent="0.2">
      <c r="A11" s="10" t="s">
        <v>1230</v>
      </c>
      <c r="B11" s="10">
        <v>172</v>
      </c>
      <c r="C11" s="10" t="s">
        <v>782</v>
      </c>
      <c r="D11" s="10" t="str">
        <f>VLOOKUP(Tabulka_Dotaz_z_MySQLDivadla_19[[#This Row],[Kraj]],Tabulka_Dotaz_z_SQL3[],3,TRUE)</f>
        <v>Hlavní město Praha</v>
      </c>
      <c r="E11" s="10" t="str">
        <f>TRIM(VLOOKUP(Tabulka_Dotaz_z_MySQLDivadla_19[[#This Row],[StatID]],Tabulka_Dotaz_z_SqlDivadla[#All],7,FALSE ))</f>
        <v>70</v>
      </c>
      <c r="F11" s="10" t="str">
        <f>VLOOKUP(Tabulka_Dotaz_z_MySQLDivadla_19[[#This Row],[kodZriz]],Tabulka_Dotaz_z_SQL[],8,TRUE)</f>
        <v>crkve</v>
      </c>
      <c r="G11" s="10">
        <v>2</v>
      </c>
      <c r="H11" s="10">
        <v>0</v>
      </c>
      <c r="I11" s="10" t="s">
        <v>195</v>
      </c>
      <c r="J11" s="10">
        <v>85</v>
      </c>
      <c r="K11" s="10" t="s">
        <v>662</v>
      </c>
      <c r="L11" s="10">
        <v>16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0" t="str">
        <f xml:space="preserve"> IF(Tabulka_Dotaz_z_MySQLDivadla_19[[#This Row],[f0115_1]]=1,"ANO","NE")</f>
        <v>ANO</v>
      </c>
      <c r="AB11" s="10">
        <v>1</v>
      </c>
      <c r="AC11" s="10">
        <v>107</v>
      </c>
      <c r="AD11" s="10">
        <v>1</v>
      </c>
      <c r="AE11" s="10">
        <v>0</v>
      </c>
      <c r="AF11" s="10">
        <v>0</v>
      </c>
      <c r="AG11" s="10">
        <v>0</v>
      </c>
      <c r="AH11" s="10">
        <v>0</v>
      </c>
      <c r="AI11" s="10">
        <v>10</v>
      </c>
      <c r="AJ11" s="10">
        <v>2</v>
      </c>
      <c r="AK11" s="10">
        <v>117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1</v>
      </c>
      <c r="AR11" s="10">
        <v>0</v>
      </c>
      <c r="AS11" s="10">
        <v>0</v>
      </c>
      <c r="AT11" s="10">
        <v>2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30</v>
      </c>
      <c r="BL11" s="10">
        <v>7</v>
      </c>
      <c r="BM11" s="10">
        <v>6</v>
      </c>
      <c r="BN11" s="10">
        <v>94</v>
      </c>
      <c r="BO11" s="10">
        <v>85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1</v>
      </c>
      <c r="BV11" s="10">
        <v>0</v>
      </c>
      <c r="BW11" s="10">
        <v>0</v>
      </c>
      <c r="BX11" s="10">
        <v>1</v>
      </c>
      <c r="BY11" s="10">
        <v>0</v>
      </c>
      <c r="BZ11" s="10">
        <v>6</v>
      </c>
      <c r="CA11" s="10">
        <v>2</v>
      </c>
      <c r="CB11" s="10">
        <v>2</v>
      </c>
      <c r="CC11" s="10">
        <v>18</v>
      </c>
      <c r="CD11" s="10">
        <v>18</v>
      </c>
      <c r="CE11" s="10">
        <v>2</v>
      </c>
      <c r="CF11" s="10">
        <v>0</v>
      </c>
      <c r="CG11" s="10">
        <v>0</v>
      </c>
      <c r="CH11" s="10">
        <v>2</v>
      </c>
      <c r="CI11" s="10">
        <v>2</v>
      </c>
      <c r="CJ11" s="10">
        <v>40</v>
      </c>
      <c r="CK11" s="10">
        <v>9</v>
      </c>
      <c r="CL11" s="10">
        <v>8</v>
      </c>
      <c r="CM11" s="10">
        <v>117</v>
      </c>
      <c r="CN11" s="10">
        <v>105</v>
      </c>
      <c r="CO11" s="10">
        <v>7</v>
      </c>
      <c r="CP11" s="10">
        <v>0</v>
      </c>
      <c r="CQ11" s="10">
        <v>0</v>
      </c>
      <c r="CR11" s="10">
        <v>19</v>
      </c>
      <c r="CS11" s="10">
        <v>14</v>
      </c>
      <c r="CT11" s="10">
        <v>7</v>
      </c>
      <c r="CU11" s="10">
        <v>4</v>
      </c>
      <c r="CV11" s="10">
        <v>12</v>
      </c>
      <c r="CW11" s="10">
        <v>1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170</v>
      </c>
      <c r="DG11" s="10">
        <v>0</v>
      </c>
      <c r="DH11" s="10">
        <v>170</v>
      </c>
      <c r="DI11" s="10">
        <v>170</v>
      </c>
      <c r="DJ11" s="10">
        <v>170</v>
      </c>
      <c r="DK11" s="10">
        <v>0</v>
      </c>
      <c r="DL11" s="10">
        <v>170</v>
      </c>
      <c r="DM11" s="10">
        <v>170</v>
      </c>
      <c r="DN11" s="10">
        <v>0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6142</v>
      </c>
      <c r="EM11" s="10">
        <v>5377</v>
      </c>
      <c r="EN11" s="10">
        <v>765</v>
      </c>
      <c r="EO11" s="10">
        <v>595</v>
      </c>
      <c r="EP11" s="10">
        <v>3858</v>
      </c>
      <c r="EQ11" s="10">
        <v>3093</v>
      </c>
      <c r="ER11" s="10">
        <v>765</v>
      </c>
      <c r="ES11" s="10">
        <v>269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0</v>
      </c>
      <c r="FB11" s="10">
        <v>85</v>
      </c>
      <c r="FC11" s="10">
        <v>0</v>
      </c>
      <c r="FD11" s="10">
        <v>85</v>
      </c>
      <c r="FE11" s="10">
        <v>0</v>
      </c>
      <c r="FF11" s="10">
        <v>85</v>
      </c>
      <c r="FG11" s="10">
        <v>0</v>
      </c>
      <c r="FH11" s="10">
        <v>85</v>
      </c>
      <c r="FI11" s="10">
        <v>0</v>
      </c>
      <c r="FJ11" s="10">
        <v>1204</v>
      </c>
      <c r="FK11" s="10">
        <v>1204</v>
      </c>
      <c r="FL11" s="10">
        <v>0</v>
      </c>
      <c r="FM11" s="10">
        <v>0</v>
      </c>
      <c r="FN11" s="10">
        <v>733</v>
      </c>
      <c r="FO11" s="10">
        <v>733</v>
      </c>
      <c r="FP11" s="10">
        <v>0</v>
      </c>
      <c r="FQ11" s="10">
        <v>0</v>
      </c>
      <c r="FR11" s="10">
        <v>1100</v>
      </c>
      <c r="FS11" s="10">
        <v>1100</v>
      </c>
      <c r="FT11" s="10">
        <v>0</v>
      </c>
      <c r="FU11" s="10">
        <v>0</v>
      </c>
      <c r="FV11" s="10">
        <v>1100</v>
      </c>
      <c r="FW11" s="10">
        <v>1100</v>
      </c>
      <c r="FX11" s="10">
        <v>0</v>
      </c>
      <c r="FY11" s="10">
        <v>0</v>
      </c>
      <c r="FZ11" s="10">
        <v>8701</v>
      </c>
      <c r="GA11" s="10">
        <v>7681</v>
      </c>
      <c r="GB11" s="10">
        <v>1020</v>
      </c>
      <c r="GC11" s="10">
        <v>765</v>
      </c>
      <c r="GD11" s="10">
        <v>5946</v>
      </c>
      <c r="GE11" s="10">
        <v>4926</v>
      </c>
      <c r="GF11" s="10">
        <v>1020</v>
      </c>
      <c r="GG11" s="10">
        <v>439</v>
      </c>
      <c r="GH11" s="10">
        <v>1998</v>
      </c>
      <c r="GI11" s="10">
        <v>1573</v>
      </c>
      <c r="GJ11" s="10">
        <v>425</v>
      </c>
      <c r="GK11" s="10">
        <v>170</v>
      </c>
      <c r="GL11" s="10">
        <v>1950</v>
      </c>
      <c r="GM11" s="10">
        <v>1525</v>
      </c>
      <c r="GN11" s="10">
        <v>425</v>
      </c>
      <c r="GO11" s="10">
        <v>170</v>
      </c>
      <c r="GP11" s="10">
        <v>1</v>
      </c>
      <c r="GQ11" s="10">
        <v>1</v>
      </c>
      <c r="GR11" s="13">
        <v>40332.41302083333</v>
      </c>
    </row>
    <row r="12" spans="1:200" x14ac:dyDescent="0.2">
      <c r="A12" s="10" t="s">
        <v>1194</v>
      </c>
      <c r="B12" s="10">
        <v>136</v>
      </c>
      <c r="C12" s="10" t="s">
        <v>782</v>
      </c>
      <c r="D12" s="10" t="str">
        <f>VLOOKUP(Tabulka_Dotaz_z_MySQLDivadla_19[[#This Row],[Kraj]],Tabulka_Dotaz_z_SQL3[],3,TRUE)</f>
        <v>Hlavní město Praha</v>
      </c>
      <c r="E12" s="10" t="str">
        <f>TRIM(VLOOKUP(Tabulka_Dotaz_z_MySQLDivadla_19[[#This Row],[StatID]],Tabulka_Dotaz_z_SqlDivadla[#All],7,FALSE ))</f>
        <v>30</v>
      </c>
      <c r="F12" s="10" t="str">
        <f>VLOOKUP(Tabulka_Dotaz_z_MySQLDivadla_19[[#This Row],[kodZriz]],Tabulka_Dotaz_z_SQL[],8,TRUE)</f>
        <v>stati</v>
      </c>
      <c r="G12" s="10">
        <v>1</v>
      </c>
      <c r="H12" s="10">
        <v>0</v>
      </c>
      <c r="I12" s="10" t="s">
        <v>697</v>
      </c>
      <c r="J12" s="10">
        <v>120</v>
      </c>
      <c r="K12" s="10" t="s">
        <v>163</v>
      </c>
      <c r="L12" s="10">
        <v>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 t="str">
        <f xml:space="preserve"> IF(Tabulka_Dotaz_z_MySQLDivadla_19[[#This Row],[f0115_1]]=1,"ANO","NE")</f>
        <v>ANO</v>
      </c>
      <c r="AB12" s="10">
        <v>0</v>
      </c>
      <c r="AC12" s="10">
        <v>46</v>
      </c>
      <c r="AD12" s="10">
        <v>0</v>
      </c>
      <c r="AE12" s="10">
        <v>0</v>
      </c>
      <c r="AF12" s="10">
        <v>2</v>
      </c>
      <c r="AG12" s="10">
        <v>0</v>
      </c>
      <c r="AH12" s="10">
        <v>0</v>
      </c>
      <c r="AI12" s="10">
        <v>0</v>
      </c>
      <c r="AJ12" s="10">
        <v>2</v>
      </c>
      <c r="AK12" s="10">
        <v>46</v>
      </c>
      <c r="AL12" s="10">
        <v>38</v>
      </c>
      <c r="AM12" s="10">
        <v>0</v>
      </c>
      <c r="AN12" s="10">
        <v>0</v>
      </c>
      <c r="AO12" s="10">
        <v>111</v>
      </c>
      <c r="AP12" s="10">
        <v>111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23</v>
      </c>
      <c r="BQ12" s="10">
        <v>0</v>
      </c>
      <c r="BR12" s="10">
        <v>0</v>
      </c>
      <c r="BS12" s="10">
        <v>37</v>
      </c>
      <c r="BT12" s="10">
        <v>37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16</v>
      </c>
      <c r="CF12" s="10">
        <v>0</v>
      </c>
      <c r="CG12" s="10">
        <v>0</v>
      </c>
      <c r="CH12" s="10">
        <v>25</v>
      </c>
      <c r="CI12" s="10">
        <v>25</v>
      </c>
      <c r="CJ12" s="10">
        <v>77</v>
      </c>
      <c r="CK12" s="10">
        <v>0</v>
      </c>
      <c r="CL12" s="10">
        <v>0</v>
      </c>
      <c r="CM12" s="10">
        <v>173</v>
      </c>
      <c r="CN12" s="10">
        <v>173</v>
      </c>
      <c r="CO12" s="10">
        <v>60</v>
      </c>
      <c r="CP12" s="10">
        <v>0</v>
      </c>
      <c r="CQ12" s="10">
        <v>0</v>
      </c>
      <c r="CR12" s="10">
        <v>155</v>
      </c>
      <c r="CS12" s="10">
        <v>155</v>
      </c>
      <c r="CT12" s="10">
        <v>46</v>
      </c>
      <c r="CU12" s="10">
        <v>0</v>
      </c>
      <c r="CV12" s="10">
        <v>0</v>
      </c>
      <c r="CW12" s="10">
        <v>0</v>
      </c>
      <c r="CX12" s="10">
        <v>13320</v>
      </c>
      <c r="CY12" s="10">
        <v>13320</v>
      </c>
      <c r="CZ12" s="10">
        <v>0</v>
      </c>
      <c r="DA12" s="10">
        <v>0</v>
      </c>
      <c r="DB12" s="10">
        <v>11787</v>
      </c>
      <c r="DC12" s="10">
        <v>11787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4440</v>
      </c>
      <c r="EU12" s="10">
        <v>4440</v>
      </c>
      <c r="EV12" s="10">
        <v>0</v>
      </c>
      <c r="EW12" s="10">
        <v>0</v>
      </c>
      <c r="EX12" s="10">
        <v>2403</v>
      </c>
      <c r="EY12" s="10">
        <v>2403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0</v>
      </c>
      <c r="FH12" s="10">
        <v>0</v>
      </c>
      <c r="FI12" s="10">
        <v>0</v>
      </c>
      <c r="FJ12" s="10">
        <v>0</v>
      </c>
      <c r="FK12" s="10">
        <v>0</v>
      </c>
      <c r="FL12" s="10">
        <v>0</v>
      </c>
      <c r="FM12" s="10">
        <v>0</v>
      </c>
      <c r="FN12" s="10">
        <v>0</v>
      </c>
      <c r="FO12" s="10">
        <v>0</v>
      </c>
      <c r="FP12" s="10">
        <v>0</v>
      </c>
      <c r="FQ12" s="10">
        <v>0</v>
      </c>
      <c r="FR12" s="10">
        <v>3000</v>
      </c>
      <c r="FS12" s="10">
        <v>3000</v>
      </c>
      <c r="FT12" s="10">
        <v>0</v>
      </c>
      <c r="FU12" s="10">
        <v>0</v>
      </c>
      <c r="FV12" s="10">
        <v>2432</v>
      </c>
      <c r="FW12" s="10">
        <v>2432</v>
      </c>
      <c r="FX12" s="10">
        <v>0</v>
      </c>
      <c r="FY12" s="10">
        <v>0</v>
      </c>
      <c r="FZ12" s="10">
        <v>20760</v>
      </c>
      <c r="GA12" s="10">
        <v>20760</v>
      </c>
      <c r="GB12" s="10">
        <v>0</v>
      </c>
      <c r="GC12" s="10">
        <v>0</v>
      </c>
      <c r="GD12" s="10">
        <v>16622</v>
      </c>
      <c r="GE12" s="10">
        <v>16622</v>
      </c>
      <c r="GF12" s="10">
        <v>0</v>
      </c>
      <c r="GG12" s="10">
        <v>0</v>
      </c>
      <c r="GH12" s="10">
        <v>18600</v>
      </c>
      <c r="GI12" s="10">
        <v>18600</v>
      </c>
      <c r="GJ12" s="10">
        <v>0</v>
      </c>
      <c r="GK12" s="10">
        <v>0</v>
      </c>
      <c r="GL12" s="10">
        <v>15013</v>
      </c>
      <c r="GM12" s="10">
        <v>15013</v>
      </c>
      <c r="GN12" s="10">
        <v>0</v>
      </c>
      <c r="GO12" s="10">
        <v>0</v>
      </c>
      <c r="GP12" s="10">
        <v>1</v>
      </c>
      <c r="GQ12" s="10">
        <v>1</v>
      </c>
      <c r="GR12" s="13">
        <v>40332.417581018519</v>
      </c>
    </row>
    <row r="13" spans="1:200" x14ac:dyDescent="0.2">
      <c r="A13" s="10" t="s">
        <v>1108</v>
      </c>
      <c r="B13" s="10">
        <v>46</v>
      </c>
      <c r="C13" s="10" t="s">
        <v>782</v>
      </c>
      <c r="D13" s="10" t="str">
        <f>VLOOKUP(Tabulka_Dotaz_z_MySQLDivadla_19[[#This Row],[Kraj]],Tabulka_Dotaz_z_SQL3[],3,TRUE)</f>
        <v>Hlavní město Praha</v>
      </c>
      <c r="E13" s="10" t="str">
        <f>TRIM(VLOOKUP(Tabulka_Dotaz_z_MySQLDivadla_19[[#This Row],[StatID]],Tabulka_Dotaz_z_SqlDivadla[#All],7,FALSE ))</f>
        <v>71</v>
      </c>
      <c r="F13" s="10" t="str">
        <f>VLOOKUP(Tabulka_Dotaz_z_MySQLDivadla_19[[#This Row],[kodZriz]],Tabulka_Dotaz_z_SQL[],8,TRUE)</f>
        <v>crkve</v>
      </c>
      <c r="G13" s="10">
        <v>1</v>
      </c>
      <c r="H13" s="10">
        <v>0</v>
      </c>
      <c r="I13" s="10" t="s">
        <v>661</v>
      </c>
      <c r="J13" s="10">
        <v>400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0" t="str">
        <f xml:space="preserve"> IF(Tabulka_Dotaz_z_MySQLDivadla_19[[#This Row],[f0115_1]]=1,"ANO","NE")</f>
        <v>ANO</v>
      </c>
      <c r="AB13" s="10">
        <v>0</v>
      </c>
      <c r="AC13" s="10">
        <v>0</v>
      </c>
      <c r="AD13" s="10">
        <v>1.5</v>
      </c>
      <c r="AE13" s="10">
        <v>0</v>
      </c>
      <c r="AF13" s="10">
        <v>0</v>
      </c>
      <c r="AG13" s="10">
        <v>0</v>
      </c>
      <c r="AH13" s="10">
        <v>1</v>
      </c>
      <c r="AI13" s="10">
        <v>0</v>
      </c>
      <c r="AJ13" s="10">
        <v>2.5</v>
      </c>
      <c r="AK13" s="10">
        <v>0</v>
      </c>
      <c r="AL13" s="10">
        <v>5</v>
      </c>
      <c r="AM13" s="10">
        <v>0</v>
      </c>
      <c r="AN13" s="10">
        <v>0</v>
      </c>
      <c r="AO13" s="10">
        <v>36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5</v>
      </c>
      <c r="CK13" s="10">
        <v>0</v>
      </c>
      <c r="CL13" s="10">
        <v>0</v>
      </c>
      <c r="CM13" s="10">
        <v>36</v>
      </c>
      <c r="CN13" s="10">
        <v>0</v>
      </c>
      <c r="CO13" s="10">
        <v>5</v>
      </c>
      <c r="CP13" s="10">
        <v>0</v>
      </c>
      <c r="CQ13" s="10">
        <v>0</v>
      </c>
      <c r="CR13" s="10">
        <v>36</v>
      </c>
      <c r="CS13" s="10">
        <v>0</v>
      </c>
      <c r="CT13" s="10">
        <v>2</v>
      </c>
      <c r="CU13" s="10">
        <v>1</v>
      </c>
      <c r="CV13" s="10">
        <v>0</v>
      </c>
      <c r="CW13" s="10">
        <v>0</v>
      </c>
      <c r="CX13" s="10">
        <v>14400</v>
      </c>
      <c r="CY13" s="10">
        <v>0</v>
      </c>
      <c r="CZ13" s="10">
        <v>14400</v>
      </c>
      <c r="DA13" s="10">
        <v>13600</v>
      </c>
      <c r="DB13" s="10">
        <v>10800</v>
      </c>
      <c r="DC13" s="10">
        <v>0</v>
      </c>
      <c r="DD13" s="10">
        <v>10800</v>
      </c>
      <c r="DE13" s="10">
        <v>10200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14400</v>
      </c>
      <c r="GA13" s="10">
        <v>0</v>
      </c>
      <c r="GB13" s="10">
        <v>14400</v>
      </c>
      <c r="GC13" s="10">
        <v>13600</v>
      </c>
      <c r="GD13" s="10">
        <v>10800</v>
      </c>
      <c r="GE13" s="10">
        <v>0</v>
      </c>
      <c r="GF13" s="10">
        <v>10800</v>
      </c>
      <c r="GG13" s="10">
        <v>10200</v>
      </c>
      <c r="GH13" s="10">
        <v>14400</v>
      </c>
      <c r="GI13" s="10">
        <v>0</v>
      </c>
      <c r="GJ13" s="10">
        <v>14400</v>
      </c>
      <c r="GK13" s="10">
        <v>13600</v>
      </c>
      <c r="GL13" s="10">
        <v>10800</v>
      </c>
      <c r="GM13" s="10">
        <v>0</v>
      </c>
      <c r="GN13" s="10">
        <v>10800</v>
      </c>
      <c r="GO13" s="10">
        <v>10200</v>
      </c>
      <c r="GP13" s="10">
        <v>1</v>
      </c>
      <c r="GQ13" s="10">
        <v>1</v>
      </c>
      <c r="GR13" s="13">
        <v>40359.641122685185</v>
      </c>
    </row>
    <row r="14" spans="1:200" x14ac:dyDescent="0.2">
      <c r="A14" s="10" t="s">
        <v>1159</v>
      </c>
      <c r="B14" s="10">
        <v>101</v>
      </c>
      <c r="C14" s="10" t="s">
        <v>782</v>
      </c>
      <c r="D14" s="10" t="str">
        <f>VLOOKUP(Tabulka_Dotaz_z_MySQLDivadla_19[[#This Row],[Kraj]],Tabulka_Dotaz_z_SQL3[],3,TRUE)</f>
        <v>Hlavní město Praha</v>
      </c>
      <c r="E14" s="10" t="str">
        <f>TRIM(VLOOKUP(Tabulka_Dotaz_z_MySQLDivadla_19[[#This Row],[StatID]],Tabulka_Dotaz_z_SqlDivadla[#All],7,FALSE ))</f>
        <v>30</v>
      </c>
      <c r="F14" s="10" t="str">
        <f>VLOOKUP(Tabulka_Dotaz_z_MySQLDivadla_19[[#This Row],[kodZriz]],Tabulka_Dotaz_z_SQL[],8,TRUE)</f>
        <v>stati</v>
      </c>
      <c r="G14" s="10">
        <v>2</v>
      </c>
      <c r="H14" s="10">
        <v>0</v>
      </c>
      <c r="I14" s="10" t="s">
        <v>682</v>
      </c>
      <c r="J14" s="10">
        <v>250</v>
      </c>
      <c r="K14" s="10" t="s">
        <v>683</v>
      </c>
      <c r="L14" s="10">
        <v>50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 t="str">
        <f xml:space="preserve"> IF(Tabulka_Dotaz_z_MySQLDivadla_19[[#This Row],[f0115_1]]=1,"ANO","NE")</f>
        <v>ANO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18</v>
      </c>
      <c r="AM14" s="10">
        <v>3</v>
      </c>
      <c r="AN14" s="10">
        <v>3</v>
      </c>
      <c r="AO14" s="10">
        <v>114</v>
      </c>
      <c r="AP14" s="10">
        <v>114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18</v>
      </c>
      <c r="CK14" s="10">
        <v>3</v>
      </c>
      <c r="CL14" s="10">
        <v>3</v>
      </c>
      <c r="CM14" s="10">
        <v>114</v>
      </c>
      <c r="CN14" s="10">
        <v>114</v>
      </c>
      <c r="CO14" s="10">
        <v>13</v>
      </c>
      <c r="CP14" s="10">
        <v>3</v>
      </c>
      <c r="CQ14" s="10">
        <v>3</v>
      </c>
      <c r="CR14" s="10">
        <v>99</v>
      </c>
      <c r="CS14" s="10">
        <v>99</v>
      </c>
      <c r="CT14" s="10">
        <v>4</v>
      </c>
      <c r="CU14" s="10">
        <v>0</v>
      </c>
      <c r="CV14" s="10">
        <v>70</v>
      </c>
      <c r="CW14" s="10">
        <v>58</v>
      </c>
      <c r="CX14" s="10">
        <v>28500</v>
      </c>
      <c r="CY14" s="10">
        <v>28500</v>
      </c>
      <c r="CZ14" s="10">
        <v>0</v>
      </c>
      <c r="DA14" s="10">
        <v>0</v>
      </c>
      <c r="DB14" s="10">
        <v>17059</v>
      </c>
      <c r="DC14" s="10">
        <v>17059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28500</v>
      </c>
      <c r="GA14" s="10">
        <v>28500</v>
      </c>
      <c r="GB14" s="10">
        <v>0</v>
      </c>
      <c r="GC14" s="10">
        <v>0</v>
      </c>
      <c r="GD14" s="10">
        <v>17059</v>
      </c>
      <c r="GE14" s="10">
        <v>17059</v>
      </c>
      <c r="GF14" s="10">
        <v>0</v>
      </c>
      <c r="GG14" s="10">
        <v>0</v>
      </c>
      <c r="GH14" s="10">
        <v>24750</v>
      </c>
      <c r="GI14" s="10">
        <v>24750</v>
      </c>
      <c r="GJ14" s="10">
        <v>0</v>
      </c>
      <c r="GK14" s="10">
        <v>0</v>
      </c>
      <c r="GL14" s="10">
        <v>15024</v>
      </c>
      <c r="GM14" s="10">
        <v>15024</v>
      </c>
      <c r="GN14" s="10">
        <v>0</v>
      </c>
      <c r="GO14" s="10">
        <v>0</v>
      </c>
      <c r="GP14" s="10">
        <v>1</v>
      </c>
      <c r="GQ14" s="10">
        <v>1</v>
      </c>
      <c r="GR14" s="13">
        <v>40332.417256944442</v>
      </c>
    </row>
    <row r="15" spans="1:200" x14ac:dyDescent="0.2">
      <c r="A15" s="10" t="s">
        <v>1244</v>
      </c>
      <c r="B15" s="10">
        <v>186</v>
      </c>
      <c r="C15" s="10" t="s">
        <v>804</v>
      </c>
      <c r="D15" s="10" t="str">
        <f>VLOOKUP(Tabulka_Dotaz_z_MySQLDivadla_19[[#This Row],[Kraj]],Tabulka_Dotaz_z_SQL3[],3,TRUE)</f>
        <v>Středočeský kraj</v>
      </c>
      <c r="E15" s="10" t="str">
        <f>TRIM(VLOOKUP(Tabulka_Dotaz_z_MySQLDivadla_19[[#This Row],[StatID]],Tabulka_Dotaz_z_SqlDivadla[#All],7,FALSE ))</f>
        <v>30</v>
      </c>
      <c r="F15" s="10" t="str">
        <f>VLOOKUP(Tabulka_Dotaz_z_MySQLDivadla_19[[#This Row],[kodZriz]],Tabulka_Dotaz_z_SQL[],8,TRUE)</f>
        <v>stati</v>
      </c>
      <c r="G15" s="10">
        <v>3</v>
      </c>
      <c r="H15" s="10">
        <v>0</v>
      </c>
      <c r="I15" s="10" t="s">
        <v>188</v>
      </c>
      <c r="J15" s="10">
        <v>486</v>
      </c>
      <c r="K15" s="10" t="s">
        <v>710</v>
      </c>
      <c r="L15" s="10">
        <v>90</v>
      </c>
      <c r="M15" s="10" t="s">
        <v>711</v>
      </c>
      <c r="N15" s="10">
        <v>50</v>
      </c>
      <c r="O15" s="10" t="s">
        <v>163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 t="str">
        <f xml:space="preserve"> IF(Tabulka_Dotaz_z_MySQLDivadla_19[[#This Row],[f0115_1]]=1,"ANO","NE")</f>
        <v>ANO</v>
      </c>
      <c r="AB15" s="10">
        <v>0</v>
      </c>
      <c r="AC15" s="10">
        <v>0</v>
      </c>
      <c r="AD15" s="10">
        <v>1</v>
      </c>
      <c r="AE15" s="10">
        <v>0</v>
      </c>
      <c r="AF15" s="10">
        <v>3</v>
      </c>
      <c r="AG15" s="10">
        <v>0</v>
      </c>
      <c r="AH15" s="10">
        <v>5</v>
      </c>
      <c r="AI15" s="10">
        <v>0</v>
      </c>
      <c r="AJ15" s="10">
        <v>9</v>
      </c>
      <c r="AK15" s="10">
        <v>0</v>
      </c>
      <c r="AL15" s="10">
        <v>53</v>
      </c>
      <c r="AM15" s="10">
        <v>0</v>
      </c>
      <c r="AN15" s="10">
        <v>0</v>
      </c>
      <c r="AO15" s="10">
        <v>71</v>
      </c>
      <c r="AP15" s="10">
        <v>71</v>
      </c>
      <c r="AQ15" s="10">
        <v>1</v>
      </c>
      <c r="AR15" s="10">
        <v>0</v>
      </c>
      <c r="AS15" s="10">
        <v>0</v>
      </c>
      <c r="AT15" s="10">
        <v>1</v>
      </c>
      <c r="AU15" s="10">
        <v>1</v>
      </c>
      <c r="AV15" s="10">
        <v>2</v>
      </c>
      <c r="AW15" s="10">
        <v>0</v>
      </c>
      <c r="AX15" s="10">
        <v>0</v>
      </c>
      <c r="AY15" s="10">
        <v>2</v>
      </c>
      <c r="AZ15" s="10">
        <v>2</v>
      </c>
      <c r="BA15" s="10">
        <v>3</v>
      </c>
      <c r="BB15" s="10">
        <v>0</v>
      </c>
      <c r="BC15" s="10">
        <v>0</v>
      </c>
      <c r="BD15" s="10">
        <v>3</v>
      </c>
      <c r="BE15" s="10">
        <v>3</v>
      </c>
      <c r="BF15" s="10">
        <v>4</v>
      </c>
      <c r="BG15" s="10">
        <v>0</v>
      </c>
      <c r="BH15" s="10">
        <v>0</v>
      </c>
      <c r="BI15" s="10">
        <v>4</v>
      </c>
      <c r="BJ15" s="10">
        <v>4</v>
      </c>
      <c r="BK15" s="10">
        <v>7</v>
      </c>
      <c r="BL15" s="10">
        <v>0</v>
      </c>
      <c r="BM15" s="10">
        <v>0</v>
      </c>
      <c r="BN15" s="10">
        <v>7</v>
      </c>
      <c r="BO15" s="10">
        <v>0</v>
      </c>
      <c r="BP15" s="10">
        <v>2</v>
      </c>
      <c r="BQ15" s="10">
        <v>0</v>
      </c>
      <c r="BR15" s="10">
        <v>0</v>
      </c>
      <c r="BS15" s="10">
        <v>2</v>
      </c>
      <c r="BT15" s="10">
        <v>2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4</v>
      </c>
      <c r="CA15" s="10">
        <v>0</v>
      </c>
      <c r="CB15" s="10">
        <v>0</v>
      </c>
      <c r="CC15" s="10">
        <v>4</v>
      </c>
      <c r="CD15" s="10">
        <v>4</v>
      </c>
      <c r="CE15" s="10">
        <v>37</v>
      </c>
      <c r="CF15" s="10">
        <v>0</v>
      </c>
      <c r="CG15" s="10">
        <v>0</v>
      </c>
      <c r="CH15" s="10">
        <v>41</v>
      </c>
      <c r="CI15" s="10">
        <v>17</v>
      </c>
      <c r="CJ15" s="10">
        <v>113</v>
      </c>
      <c r="CK15" s="10">
        <v>0</v>
      </c>
      <c r="CL15" s="10">
        <v>0</v>
      </c>
      <c r="CM15" s="10">
        <v>135</v>
      </c>
      <c r="CN15" s="10">
        <v>104</v>
      </c>
      <c r="CO15" s="10">
        <v>27</v>
      </c>
      <c r="CP15" s="10">
        <v>0</v>
      </c>
      <c r="CQ15" s="10">
        <v>0</v>
      </c>
      <c r="CR15" s="10">
        <v>37</v>
      </c>
      <c r="CS15" s="10">
        <v>37</v>
      </c>
      <c r="CT15" s="10">
        <v>41</v>
      </c>
      <c r="CU15" s="10">
        <v>2</v>
      </c>
      <c r="CV15" s="10">
        <v>24</v>
      </c>
      <c r="CW15" s="10">
        <v>0</v>
      </c>
      <c r="CX15" s="10">
        <v>34506</v>
      </c>
      <c r="CY15" s="10">
        <v>34506</v>
      </c>
      <c r="CZ15" s="10">
        <v>0</v>
      </c>
      <c r="DA15" s="10">
        <v>0</v>
      </c>
      <c r="DB15" s="10">
        <v>34158</v>
      </c>
      <c r="DC15" s="10">
        <v>34158</v>
      </c>
      <c r="DD15" s="10">
        <v>0</v>
      </c>
      <c r="DE15" s="10">
        <v>0</v>
      </c>
      <c r="DF15" s="10">
        <v>486</v>
      </c>
      <c r="DG15" s="10">
        <v>486</v>
      </c>
      <c r="DH15" s="10">
        <v>0</v>
      </c>
      <c r="DI15" s="10">
        <v>0</v>
      </c>
      <c r="DJ15" s="10">
        <v>486</v>
      </c>
      <c r="DK15" s="10">
        <v>486</v>
      </c>
      <c r="DL15" s="10">
        <v>0</v>
      </c>
      <c r="DM15" s="10">
        <v>0</v>
      </c>
      <c r="DN15" s="10">
        <v>972</v>
      </c>
      <c r="DO15" s="10">
        <v>972</v>
      </c>
      <c r="DP15" s="10">
        <v>0</v>
      </c>
      <c r="DQ15" s="10">
        <v>0</v>
      </c>
      <c r="DR15" s="10">
        <v>972</v>
      </c>
      <c r="DS15" s="10">
        <v>972</v>
      </c>
      <c r="DT15" s="10">
        <v>0</v>
      </c>
      <c r="DU15" s="10">
        <v>0</v>
      </c>
      <c r="DV15" s="10">
        <v>1458</v>
      </c>
      <c r="DW15" s="10">
        <v>1458</v>
      </c>
      <c r="DX15" s="10">
        <v>0</v>
      </c>
      <c r="DY15" s="10">
        <v>0</v>
      </c>
      <c r="DZ15" s="10">
        <v>1458</v>
      </c>
      <c r="EA15" s="10">
        <v>1458</v>
      </c>
      <c r="EB15" s="10">
        <v>0</v>
      </c>
      <c r="EC15" s="10">
        <v>0</v>
      </c>
      <c r="ED15" s="10">
        <v>1944</v>
      </c>
      <c r="EE15" s="10">
        <v>1944</v>
      </c>
      <c r="EF15" s="10">
        <v>0</v>
      </c>
      <c r="EG15" s="10">
        <v>0</v>
      </c>
      <c r="EH15" s="10">
        <v>1612</v>
      </c>
      <c r="EI15" s="10">
        <v>1612</v>
      </c>
      <c r="EJ15" s="10">
        <v>0</v>
      </c>
      <c r="EK15" s="10">
        <v>0</v>
      </c>
      <c r="EL15" s="10">
        <v>3402</v>
      </c>
      <c r="EM15" s="10">
        <v>0</v>
      </c>
      <c r="EN15" s="10">
        <v>3402</v>
      </c>
      <c r="EO15" s="10">
        <v>972</v>
      </c>
      <c r="EP15" s="10">
        <v>2701</v>
      </c>
      <c r="EQ15" s="10">
        <v>0</v>
      </c>
      <c r="ER15" s="10">
        <v>2701</v>
      </c>
      <c r="ES15" s="10">
        <v>779</v>
      </c>
      <c r="ET15" s="10">
        <v>700</v>
      </c>
      <c r="EU15" s="10">
        <v>700</v>
      </c>
      <c r="EV15" s="10">
        <v>0</v>
      </c>
      <c r="EW15" s="10">
        <v>0</v>
      </c>
      <c r="EX15" s="10">
        <v>689</v>
      </c>
      <c r="EY15" s="10">
        <v>689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0</v>
      </c>
      <c r="FH15" s="10">
        <v>0</v>
      </c>
      <c r="FI15" s="10">
        <v>0</v>
      </c>
      <c r="FJ15" s="10">
        <v>1944</v>
      </c>
      <c r="FK15" s="10">
        <v>1944</v>
      </c>
      <c r="FL15" s="10">
        <v>0</v>
      </c>
      <c r="FM15" s="10">
        <v>0</v>
      </c>
      <c r="FN15" s="10">
        <v>1941</v>
      </c>
      <c r="FO15" s="10">
        <v>1941</v>
      </c>
      <c r="FP15" s="10">
        <v>0</v>
      </c>
      <c r="FQ15" s="10">
        <v>0</v>
      </c>
      <c r="FR15" s="10">
        <v>18466</v>
      </c>
      <c r="FS15" s="10">
        <v>7650</v>
      </c>
      <c r="FT15" s="10">
        <v>10816</v>
      </c>
      <c r="FU15" s="10">
        <v>0</v>
      </c>
      <c r="FV15" s="10">
        <v>17974</v>
      </c>
      <c r="FW15" s="10">
        <v>8257</v>
      </c>
      <c r="FX15" s="10">
        <v>9717</v>
      </c>
      <c r="FY15" s="10">
        <v>0</v>
      </c>
      <c r="FZ15" s="10">
        <v>63878</v>
      </c>
      <c r="GA15" s="10">
        <v>49660</v>
      </c>
      <c r="GB15" s="10">
        <v>14218</v>
      </c>
      <c r="GC15" s="10">
        <v>972</v>
      </c>
      <c r="GD15" s="10">
        <v>61991</v>
      </c>
      <c r="GE15" s="10">
        <v>49573</v>
      </c>
      <c r="GF15" s="10">
        <v>12418</v>
      </c>
      <c r="GG15" s="10">
        <v>779</v>
      </c>
      <c r="GH15" s="10">
        <v>16650</v>
      </c>
      <c r="GI15" s="10">
        <v>16650</v>
      </c>
      <c r="GJ15" s="10">
        <v>0</v>
      </c>
      <c r="GK15" s="10">
        <v>0</v>
      </c>
      <c r="GL15" s="10">
        <v>15157</v>
      </c>
      <c r="GM15" s="10">
        <v>15157</v>
      </c>
      <c r="GN15" s="10">
        <v>0</v>
      </c>
      <c r="GO15" s="10">
        <v>0</v>
      </c>
      <c r="GP15" s="10">
        <v>1</v>
      </c>
      <c r="GQ15" s="10">
        <v>1</v>
      </c>
      <c r="GR15" s="13">
        <v>40359.64534722222</v>
      </c>
    </row>
    <row r="16" spans="1:200" x14ac:dyDescent="0.2">
      <c r="A16" s="10" t="s">
        <v>1135</v>
      </c>
      <c r="B16" s="10">
        <v>77</v>
      </c>
      <c r="C16" s="10" t="s">
        <v>804</v>
      </c>
      <c r="D16" s="10" t="str">
        <f>VLOOKUP(Tabulka_Dotaz_z_MySQLDivadla_19[[#This Row],[Kraj]],Tabulka_Dotaz_z_SQL3[],3,TRUE)</f>
        <v>Středočeský kraj</v>
      </c>
      <c r="E16" s="10" t="str">
        <f>TRIM(VLOOKUP(Tabulka_Dotaz_z_MySQLDivadla_19[[#This Row],[StatID]],Tabulka_Dotaz_z_SqlDivadla[#All],7,FALSE ))</f>
        <v>30</v>
      </c>
      <c r="F16" s="10" t="str">
        <f>VLOOKUP(Tabulka_Dotaz_z_MySQLDivadla_19[[#This Row],[kodZriz]],Tabulka_Dotaz_z_SQL[],8,TRUE)</f>
        <v>stati</v>
      </c>
      <c r="G16" s="10">
        <v>2</v>
      </c>
      <c r="H16" s="10">
        <v>0</v>
      </c>
      <c r="I16" s="10" t="s">
        <v>670</v>
      </c>
      <c r="J16" s="10">
        <v>441</v>
      </c>
      <c r="K16" s="10" t="s">
        <v>199</v>
      </c>
      <c r="L16" s="10">
        <v>90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 t="str">
        <f xml:space="preserve"> IF(Tabulka_Dotaz_z_MySQLDivadla_19[[#This Row],[f0115_1]]=1,"ANO","NE")</f>
        <v>ANO</v>
      </c>
      <c r="AB16" s="10">
        <v>0</v>
      </c>
      <c r="AC16" s="10">
        <v>0</v>
      </c>
      <c r="AD16" s="10">
        <v>0</v>
      </c>
      <c r="AE16" s="10">
        <v>0</v>
      </c>
      <c r="AF16" s="10">
        <v>4</v>
      </c>
      <c r="AG16" s="10">
        <v>0</v>
      </c>
      <c r="AH16" s="10">
        <v>2</v>
      </c>
      <c r="AI16" s="10">
        <v>0</v>
      </c>
      <c r="AJ16" s="10">
        <v>6</v>
      </c>
      <c r="AK16" s="10">
        <v>0</v>
      </c>
      <c r="AL16" s="10">
        <v>30</v>
      </c>
      <c r="AM16" s="10">
        <v>0</v>
      </c>
      <c r="AN16" s="10">
        <v>0</v>
      </c>
      <c r="AO16" s="10">
        <v>34</v>
      </c>
      <c r="AP16" s="10">
        <v>34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2</v>
      </c>
      <c r="BL16" s="10">
        <v>0</v>
      </c>
      <c r="BM16" s="10">
        <v>0</v>
      </c>
      <c r="BN16" s="10">
        <v>3</v>
      </c>
      <c r="BO16" s="10">
        <v>3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11</v>
      </c>
      <c r="CA16" s="10">
        <v>0</v>
      </c>
      <c r="CB16" s="10">
        <v>0</v>
      </c>
      <c r="CC16" s="10">
        <v>18</v>
      </c>
      <c r="CD16" s="10">
        <v>18</v>
      </c>
      <c r="CE16" s="10">
        <v>14</v>
      </c>
      <c r="CF16" s="10">
        <v>0</v>
      </c>
      <c r="CG16" s="10">
        <v>0</v>
      </c>
      <c r="CH16" s="10">
        <v>14</v>
      </c>
      <c r="CI16" s="10">
        <v>14</v>
      </c>
      <c r="CJ16" s="10">
        <v>57</v>
      </c>
      <c r="CK16" s="10">
        <v>0</v>
      </c>
      <c r="CL16" s="10">
        <v>0</v>
      </c>
      <c r="CM16" s="10">
        <v>69</v>
      </c>
      <c r="CN16" s="10">
        <v>69</v>
      </c>
      <c r="CO16" s="10">
        <v>21</v>
      </c>
      <c r="CP16" s="10">
        <v>0</v>
      </c>
      <c r="CQ16" s="10">
        <v>0</v>
      </c>
      <c r="CR16" s="10">
        <v>24</v>
      </c>
      <c r="CS16" s="10">
        <v>24</v>
      </c>
      <c r="CT16" s="10">
        <v>28</v>
      </c>
      <c r="CU16" s="10">
        <v>0</v>
      </c>
      <c r="CV16" s="10">
        <v>212</v>
      </c>
      <c r="CW16" s="10">
        <v>0</v>
      </c>
      <c r="CX16" s="10">
        <v>14994</v>
      </c>
      <c r="CY16" s="10">
        <v>14994</v>
      </c>
      <c r="CZ16" s="10">
        <v>0</v>
      </c>
      <c r="DA16" s="10">
        <v>0</v>
      </c>
      <c r="DB16" s="10">
        <v>8480</v>
      </c>
      <c r="DC16" s="10">
        <v>8480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1323</v>
      </c>
      <c r="EM16" s="10">
        <v>1323</v>
      </c>
      <c r="EN16" s="10">
        <v>0</v>
      </c>
      <c r="EO16" s="10">
        <v>0</v>
      </c>
      <c r="EP16" s="10">
        <v>841</v>
      </c>
      <c r="EQ16" s="10">
        <v>841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10">
        <v>0</v>
      </c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7938</v>
      </c>
      <c r="FK16" s="10">
        <v>7938</v>
      </c>
      <c r="FL16" s="10">
        <v>0</v>
      </c>
      <c r="FM16" s="10">
        <v>0</v>
      </c>
      <c r="FN16" s="10">
        <v>1168</v>
      </c>
      <c r="FO16" s="10">
        <v>1168</v>
      </c>
      <c r="FP16" s="10">
        <v>0</v>
      </c>
      <c r="FQ16" s="10">
        <v>0</v>
      </c>
      <c r="FR16" s="10">
        <v>6174</v>
      </c>
      <c r="FS16" s="10">
        <v>6174</v>
      </c>
      <c r="FT16" s="10">
        <v>0</v>
      </c>
      <c r="FU16" s="10">
        <v>0</v>
      </c>
      <c r="FV16" s="10">
        <v>4255</v>
      </c>
      <c r="FW16" s="10">
        <v>4255</v>
      </c>
      <c r="FX16" s="10">
        <v>0</v>
      </c>
      <c r="FY16" s="10">
        <v>0</v>
      </c>
      <c r="FZ16" s="10">
        <v>30429</v>
      </c>
      <c r="GA16" s="10">
        <v>30429</v>
      </c>
      <c r="GB16" s="10">
        <v>0</v>
      </c>
      <c r="GC16" s="10">
        <v>0</v>
      </c>
      <c r="GD16" s="10">
        <v>14744</v>
      </c>
      <c r="GE16" s="10">
        <v>14744</v>
      </c>
      <c r="GF16" s="10">
        <v>0</v>
      </c>
      <c r="GG16" s="10">
        <v>0</v>
      </c>
      <c r="GH16" s="10">
        <v>10584</v>
      </c>
      <c r="GI16" s="10">
        <v>10584</v>
      </c>
      <c r="GJ16" s="10">
        <v>0</v>
      </c>
      <c r="GK16" s="10">
        <v>0</v>
      </c>
      <c r="GL16" s="10">
        <v>5983</v>
      </c>
      <c r="GM16" s="10">
        <v>5983</v>
      </c>
      <c r="GN16" s="10">
        <v>0</v>
      </c>
      <c r="GO16" s="10">
        <v>0</v>
      </c>
      <c r="GP16" s="10">
        <v>1</v>
      </c>
      <c r="GQ16" s="10">
        <v>1</v>
      </c>
      <c r="GR16" s="13">
        <v>40246.452569444446</v>
      </c>
    </row>
    <row r="17" spans="1:200" x14ac:dyDescent="0.2">
      <c r="A17" s="10" t="s">
        <v>1269</v>
      </c>
      <c r="B17" s="10">
        <v>212</v>
      </c>
      <c r="C17" s="10" t="s">
        <v>804</v>
      </c>
      <c r="D17" s="10" t="str">
        <f>VLOOKUP(Tabulka_Dotaz_z_MySQLDivadla_19[[#This Row],[Kraj]],Tabulka_Dotaz_z_SQL3[],3,TRUE)</f>
        <v>Středočeský kraj</v>
      </c>
      <c r="E17" s="10" t="str">
        <f>TRIM(VLOOKUP(Tabulka_Dotaz_z_MySQLDivadla_19[[#This Row],[StatID]],Tabulka_Dotaz_z_SqlDivadla[#All],7,FALSE ))</f>
        <v>30</v>
      </c>
      <c r="F17" s="10" t="str">
        <f>VLOOKUP(Tabulka_Dotaz_z_MySQLDivadla_19[[#This Row],[kodZriz]],Tabulka_Dotaz_z_SQL[],8,TRUE)</f>
        <v>stati</v>
      </c>
      <c r="G17" s="10">
        <v>1</v>
      </c>
      <c r="H17" s="10">
        <v>0</v>
      </c>
      <c r="I17" s="10" t="s">
        <v>719</v>
      </c>
      <c r="J17" s="10">
        <v>600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 t="str">
        <f xml:space="preserve"> IF(Tabulka_Dotaz_z_MySQLDivadla_19[[#This Row],[f0115_1]]=1,"ANO","NE")</f>
        <v>ANO</v>
      </c>
      <c r="AB17" s="10">
        <v>0</v>
      </c>
      <c r="AC17" s="10">
        <v>0</v>
      </c>
      <c r="AD17" s="10">
        <v>2</v>
      </c>
      <c r="AE17" s="10">
        <v>0</v>
      </c>
      <c r="AF17" s="10">
        <v>3</v>
      </c>
      <c r="AG17" s="10">
        <v>0</v>
      </c>
      <c r="AH17" s="10">
        <v>1</v>
      </c>
      <c r="AI17" s="10">
        <v>0</v>
      </c>
      <c r="AJ17" s="10">
        <v>6</v>
      </c>
      <c r="AK17" s="10">
        <v>0</v>
      </c>
      <c r="AL17" s="10">
        <v>39</v>
      </c>
      <c r="AM17" s="10">
        <v>0</v>
      </c>
      <c r="AN17" s="10">
        <v>0</v>
      </c>
      <c r="AO17" s="10">
        <v>39</v>
      </c>
      <c r="AP17" s="10">
        <v>39</v>
      </c>
      <c r="AQ17" s="10">
        <v>1</v>
      </c>
      <c r="AR17" s="10">
        <v>0</v>
      </c>
      <c r="AS17" s="10">
        <v>0</v>
      </c>
      <c r="AT17" s="10">
        <v>1</v>
      </c>
      <c r="AU17" s="10">
        <v>0</v>
      </c>
      <c r="AV17" s="10">
        <v>1</v>
      </c>
      <c r="AW17" s="10">
        <v>0</v>
      </c>
      <c r="AX17" s="10">
        <v>0</v>
      </c>
      <c r="AY17" s="10">
        <v>1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3</v>
      </c>
      <c r="BL17" s="10">
        <v>0</v>
      </c>
      <c r="BM17" s="10">
        <v>0</v>
      </c>
      <c r="BN17" s="10">
        <v>3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47</v>
      </c>
      <c r="CF17" s="10">
        <v>0</v>
      </c>
      <c r="CG17" s="10">
        <v>0</v>
      </c>
      <c r="CH17" s="10">
        <v>47</v>
      </c>
      <c r="CI17" s="10">
        <v>34</v>
      </c>
      <c r="CJ17" s="10">
        <v>91</v>
      </c>
      <c r="CK17" s="10">
        <v>0</v>
      </c>
      <c r="CL17" s="10">
        <v>0</v>
      </c>
      <c r="CM17" s="10">
        <v>91</v>
      </c>
      <c r="CN17" s="10">
        <v>73</v>
      </c>
      <c r="CO17" s="10">
        <v>41</v>
      </c>
      <c r="CP17" s="10">
        <v>0</v>
      </c>
      <c r="CQ17" s="10">
        <v>0</v>
      </c>
      <c r="CR17" s="10">
        <v>41</v>
      </c>
      <c r="CS17" s="10">
        <v>18</v>
      </c>
      <c r="CT17" s="10">
        <v>35</v>
      </c>
      <c r="CU17" s="10">
        <v>0</v>
      </c>
      <c r="CV17" s="10">
        <v>47</v>
      </c>
      <c r="CW17" s="10">
        <v>0</v>
      </c>
      <c r="CX17" s="10">
        <v>24726</v>
      </c>
      <c r="CY17" s="10">
        <v>24726</v>
      </c>
      <c r="CZ17" s="10">
        <v>0</v>
      </c>
      <c r="DA17" s="10">
        <v>0</v>
      </c>
      <c r="DB17" s="10">
        <v>10216</v>
      </c>
      <c r="DC17" s="10">
        <v>10216</v>
      </c>
      <c r="DD17" s="10">
        <v>0</v>
      </c>
      <c r="DE17" s="10">
        <v>0</v>
      </c>
      <c r="DF17" s="10">
        <v>634</v>
      </c>
      <c r="DG17" s="10">
        <v>0</v>
      </c>
      <c r="DH17" s="10">
        <v>634</v>
      </c>
      <c r="DI17" s="10">
        <v>0</v>
      </c>
      <c r="DJ17" s="10">
        <v>460</v>
      </c>
      <c r="DK17" s="10">
        <v>0</v>
      </c>
      <c r="DL17" s="10">
        <v>460</v>
      </c>
      <c r="DM17" s="10">
        <v>0</v>
      </c>
      <c r="DN17" s="10">
        <v>634</v>
      </c>
      <c r="DO17" s="10">
        <v>0</v>
      </c>
      <c r="DP17" s="10">
        <v>634</v>
      </c>
      <c r="DQ17" s="10">
        <v>0</v>
      </c>
      <c r="DR17" s="10">
        <v>382</v>
      </c>
      <c r="DS17" s="10">
        <v>0</v>
      </c>
      <c r="DT17" s="10">
        <v>382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1902</v>
      </c>
      <c r="EM17" s="10">
        <v>0</v>
      </c>
      <c r="EN17" s="10">
        <v>1902</v>
      </c>
      <c r="EO17" s="10">
        <v>0</v>
      </c>
      <c r="EP17" s="10">
        <v>1041</v>
      </c>
      <c r="EQ17" s="10">
        <v>0</v>
      </c>
      <c r="ER17" s="10">
        <v>1041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29798</v>
      </c>
      <c r="FS17" s="10">
        <v>21556</v>
      </c>
      <c r="FT17" s="10">
        <v>8242</v>
      </c>
      <c r="FU17" s="10">
        <v>0</v>
      </c>
      <c r="FV17" s="10">
        <v>12940</v>
      </c>
      <c r="FW17" s="10">
        <v>5778</v>
      </c>
      <c r="FX17" s="10">
        <v>7162</v>
      </c>
      <c r="FY17" s="10">
        <v>0</v>
      </c>
      <c r="FZ17" s="10">
        <v>57694</v>
      </c>
      <c r="GA17" s="10">
        <v>46282</v>
      </c>
      <c r="GB17" s="10">
        <v>11412</v>
      </c>
      <c r="GC17" s="10">
        <v>0</v>
      </c>
      <c r="GD17" s="10">
        <v>25039</v>
      </c>
      <c r="GE17" s="10">
        <v>15994</v>
      </c>
      <c r="GF17" s="10">
        <v>9045</v>
      </c>
      <c r="GG17" s="10">
        <v>0</v>
      </c>
      <c r="GH17" s="10">
        <v>25994</v>
      </c>
      <c r="GI17" s="10">
        <v>14582</v>
      </c>
      <c r="GJ17" s="10">
        <v>11412</v>
      </c>
      <c r="GK17" s="10">
        <v>0</v>
      </c>
      <c r="GL17" s="10">
        <v>9130</v>
      </c>
      <c r="GM17" s="10">
        <v>4121</v>
      </c>
      <c r="GN17" s="10">
        <v>5009</v>
      </c>
      <c r="GO17" s="10">
        <v>0</v>
      </c>
      <c r="GP17" s="10">
        <v>1</v>
      </c>
      <c r="GQ17" s="10">
        <v>1</v>
      </c>
      <c r="GR17" s="13">
        <v>40297.397881944446</v>
      </c>
    </row>
    <row r="18" spans="1:200" x14ac:dyDescent="0.2">
      <c r="A18" s="10" t="s">
        <v>1157</v>
      </c>
      <c r="B18" s="10">
        <v>99</v>
      </c>
      <c r="C18" s="10" t="s">
        <v>804</v>
      </c>
      <c r="D18" s="10" t="str">
        <f>VLOOKUP(Tabulka_Dotaz_z_MySQLDivadla_19[[#This Row],[Kraj]],Tabulka_Dotaz_z_SQL3[],3,TRUE)</f>
        <v>Středočeský kraj</v>
      </c>
      <c r="E18" s="10" t="str">
        <f>TRIM(VLOOKUP(Tabulka_Dotaz_z_MySQLDivadla_19[[#This Row],[StatID]],Tabulka_Dotaz_z_SqlDivadla[#All],7,FALSE ))</f>
        <v>30</v>
      </c>
      <c r="F18" s="10" t="str">
        <f>VLOOKUP(Tabulka_Dotaz_z_MySQLDivadla_19[[#This Row],[kodZriz]],Tabulka_Dotaz_z_SQL[],8,TRUE)</f>
        <v>stati</v>
      </c>
      <c r="G18" s="10">
        <v>2</v>
      </c>
      <c r="H18" s="10">
        <v>0</v>
      </c>
      <c r="I18" s="10" t="s">
        <v>680</v>
      </c>
      <c r="J18" s="10">
        <v>486</v>
      </c>
      <c r="K18" s="10" t="s">
        <v>662</v>
      </c>
      <c r="L18" s="10">
        <v>50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</v>
      </c>
      <c r="AA18" s="10" t="str">
        <f xml:space="preserve"> IF(Tabulka_Dotaz_z_MySQLDivadla_19[[#This Row],[f0115_1]]=1,"ANO","NE")</f>
        <v>ANO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28</v>
      </c>
      <c r="AM18" s="10">
        <v>0</v>
      </c>
      <c r="AN18" s="10">
        <v>0</v>
      </c>
      <c r="AO18" s="10">
        <v>28</v>
      </c>
      <c r="AP18" s="10">
        <v>28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4</v>
      </c>
      <c r="BG18" s="10">
        <v>0</v>
      </c>
      <c r="BH18" s="10">
        <v>0</v>
      </c>
      <c r="BI18" s="10">
        <v>4</v>
      </c>
      <c r="BJ18" s="10">
        <v>4</v>
      </c>
      <c r="BK18" s="10">
        <v>1</v>
      </c>
      <c r="BL18" s="10">
        <v>0</v>
      </c>
      <c r="BM18" s="10">
        <v>0</v>
      </c>
      <c r="BN18" s="10">
        <v>1</v>
      </c>
      <c r="BO18" s="10">
        <v>1</v>
      </c>
      <c r="BP18" s="10">
        <v>8</v>
      </c>
      <c r="BQ18" s="10">
        <v>0</v>
      </c>
      <c r="BR18" s="10">
        <v>0</v>
      </c>
      <c r="BS18" s="10">
        <v>8</v>
      </c>
      <c r="BT18" s="10">
        <v>8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52</v>
      </c>
      <c r="CF18" s="10">
        <v>0</v>
      </c>
      <c r="CG18" s="10">
        <v>0</v>
      </c>
      <c r="CH18" s="10">
        <v>52</v>
      </c>
      <c r="CI18" s="10">
        <v>52</v>
      </c>
      <c r="CJ18" s="10">
        <v>93</v>
      </c>
      <c r="CK18" s="10">
        <v>0</v>
      </c>
      <c r="CL18" s="10">
        <v>0</v>
      </c>
      <c r="CM18" s="10">
        <v>93</v>
      </c>
      <c r="CN18" s="10">
        <v>93</v>
      </c>
      <c r="CO18" s="10">
        <v>34</v>
      </c>
      <c r="CP18" s="10">
        <v>0</v>
      </c>
      <c r="CQ18" s="10">
        <v>0</v>
      </c>
      <c r="CR18" s="10">
        <v>34</v>
      </c>
      <c r="CS18" s="10">
        <v>34</v>
      </c>
      <c r="CT18" s="10">
        <v>38</v>
      </c>
      <c r="CU18" s="10">
        <v>0</v>
      </c>
      <c r="CV18" s="10">
        <v>562</v>
      </c>
      <c r="CW18" s="10">
        <v>5</v>
      </c>
      <c r="CX18" s="10">
        <v>11096</v>
      </c>
      <c r="CY18" s="10">
        <v>11096</v>
      </c>
      <c r="CZ18" s="10">
        <v>0</v>
      </c>
      <c r="DA18" s="10">
        <v>0</v>
      </c>
      <c r="DB18" s="10">
        <v>7516</v>
      </c>
      <c r="DC18" s="10">
        <v>7516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10">
        <v>0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10">
        <v>0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10">
        <v>0</v>
      </c>
      <c r="ED18" s="10">
        <v>1200</v>
      </c>
      <c r="EE18" s="10">
        <v>1200</v>
      </c>
      <c r="EF18" s="10">
        <v>0</v>
      </c>
      <c r="EG18" s="10">
        <v>0</v>
      </c>
      <c r="EH18" s="10">
        <v>951</v>
      </c>
      <c r="EI18" s="10">
        <v>951</v>
      </c>
      <c r="EJ18" s="10">
        <v>0</v>
      </c>
      <c r="EK18" s="10">
        <v>0</v>
      </c>
      <c r="EL18" s="10">
        <v>300</v>
      </c>
      <c r="EM18" s="10">
        <v>300</v>
      </c>
      <c r="EN18" s="10">
        <v>0</v>
      </c>
      <c r="EO18" s="10">
        <v>0</v>
      </c>
      <c r="EP18" s="10">
        <v>56</v>
      </c>
      <c r="EQ18" s="10">
        <v>56</v>
      </c>
      <c r="ER18" s="10">
        <v>0</v>
      </c>
      <c r="ES18" s="10">
        <v>0</v>
      </c>
      <c r="ET18" s="10">
        <v>1150</v>
      </c>
      <c r="EU18" s="10">
        <v>1150</v>
      </c>
      <c r="EV18" s="10">
        <v>0</v>
      </c>
      <c r="EW18" s="10">
        <v>0</v>
      </c>
      <c r="EX18" s="10">
        <v>994</v>
      </c>
      <c r="EY18" s="10">
        <v>994</v>
      </c>
      <c r="EZ18" s="10">
        <v>0</v>
      </c>
      <c r="FA18" s="10">
        <v>0</v>
      </c>
      <c r="FB18" s="10">
        <v>0</v>
      </c>
      <c r="FC18" s="10">
        <v>0</v>
      </c>
      <c r="FD18" s="10">
        <v>0</v>
      </c>
      <c r="FE18" s="10">
        <v>0</v>
      </c>
      <c r="FF18" s="10">
        <v>0</v>
      </c>
      <c r="FG18" s="10">
        <v>0</v>
      </c>
      <c r="FH18" s="10">
        <v>0</v>
      </c>
      <c r="FI18" s="10">
        <v>0</v>
      </c>
      <c r="FJ18" s="10">
        <v>0</v>
      </c>
      <c r="FK18" s="10">
        <v>0</v>
      </c>
      <c r="FL18" s="10">
        <v>0</v>
      </c>
      <c r="FM18" s="10">
        <v>0</v>
      </c>
      <c r="FN18" s="10">
        <v>0</v>
      </c>
      <c r="FO18" s="10">
        <v>0</v>
      </c>
      <c r="FP18" s="10">
        <v>0</v>
      </c>
      <c r="FQ18" s="10">
        <v>0</v>
      </c>
      <c r="FR18" s="10">
        <v>10400</v>
      </c>
      <c r="FS18" s="10">
        <v>10400</v>
      </c>
      <c r="FT18" s="10">
        <v>0</v>
      </c>
      <c r="FU18" s="10">
        <v>0</v>
      </c>
      <c r="FV18" s="10">
        <v>7109</v>
      </c>
      <c r="FW18" s="10">
        <v>7109</v>
      </c>
      <c r="FX18" s="10">
        <v>0</v>
      </c>
      <c r="FY18" s="10">
        <v>0</v>
      </c>
      <c r="FZ18" s="10">
        <v>24146</v>
      </c>
      <c r="GA18" s="10">
        <v>24146</v>
      </c>
      <c r="GB18" s="10">
        <v>0</v>
      </c>
      <c r="GC18" s="10">
        <v>0</v>
      </c>
      <c r="GD18" s="10">
        <v>16626</v>
      </c>
      <c r="GE18" s="10">
        <v>16626</v>
      </c>
      <c r="GF18" s="10">
        <v>0</v>
      </c>
      <c r="GG18" s="10">
        <v>0</v>
      </c>
      <c r="GH18" s="10">
        <v>7348</v>
      </c>
      <c r="GI18" s="10">
        <v>7348</v>
      </c>
      <c r="GJ18" s="10">
        <v>0</v>
      </c>
      <c r="GK18" s="10">
        <v>0</v>
      </c>
      <c r="GL18" s="10">
        <v>6894</v>
      </c>
      <c r="GM18" s="10">
        <v>6894</v>
      </c>
      <c r="GN18" s="10">
        <v>0</v>
      </c>
      <c r="GO18" s="10">
        <v>0</v>
      </c>
      <c r="GP18" s="10">
        <v>1</v>
      </c>
      <c r="GQ18" s="10">
        <v>1</v>
      </c>
      <c r="GR18" s="13">
        <v>40316.44390046296</v>
      </c>
    </row>
    <row r="19" spans="1:200" x14ac:dyDescent="0.2">
      <c r="A19" s="10" t="s">
        <v>4128</v>
      </c>
      <c r="B19" s="10">
        <v>219</v>
      </c>
      <c r="C19" s="10" t="s">
        <v>789</v>
      </c>
      <c r="D19" s="10" t="str">
        <f>VLOOKUP(Tabulka_Dotaz_z_MySQLDivadla_19[[#This Row],[Kraj]],Tabulka_Dotaz_z_SQL3[],3,TRUE)</f>
        <v>Jihočeský kraj</v>
      </c>
      <c r="E19" s="10" t="str">
        <f>TRIM(VLOOKUP(Tabulka_Dotaz_z_MySQLDivadla_19[[#This Row],[StatID]],Tabulka_Dotaz_z_SqlDivadla[#All],7,FALSE ))</f>
        <v>50</v>
      </c>
      <c r="F19" s="10" t="str">
        <f>VLOOKUP(Tabulka_Dotaz_z_MySQLDivadla_19[[#This Row],[kodZriz]],Tabulka_Dotaz_z_SQL[],8,TRUE)</f>
        <v>podnk</v>
      </c>
      <c r="G19" s="10">
        <v>2</v>
      </c>
      <c r="H19" s="10">
        <v>0</v>
      </c>
      <c r="I19" s="10" t="s">
        <v>214</v>
      </c>
      <c r="J19" s="10">
        <v>536</v>
      </c>
      <c r="K19" s="10" t="s">
        <v>199</v>
      </c>
      <c r="L19" s="10">
        <v>150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 t="str">
        <f xml:space="preserve"> IF(Tabulka_Dotaz_z_MySQLDivadla_19[[#This Row],[f0115_1]]=1,"ANO","NE")</f>
        <v>ANO</v>
      </c>
      <c r="AB19" s="10">
        <v>0</v>
      </c>
      <c r="AC19" s="10">
        <v>0</v>
      </c>
      <c r="AD19" s="10">
        <v>0</v>
      </c>
      <c r="AE19" s="10">
        <v>0</v>
      </c>
      <c r="AF19" s="10">
        <v>28</v>
      </c>
      <c r="AG19" s="10">
        <v>0</v>
      </c>
      <c r="AH19" s="10">
        <v>12</v>
      </c>
      <c r="AI19" s="10">
        <v>0</v>
      </c>
      <c r="AJ19" s="10">
        <v>40</v>
      </c>
      <c r="AK19" s="10">
        <v>0</v>
      </c>
      <c r="AL19" s="10">
        <v>29</v>
      </c>
      <c r="AM19" s="10">
        <v>0</v>
      </c>
      <c r="AN19" s="10">
        <v>0</v>
      </c>
      <c r="AO19" s="10">
        <v>29</v>
      </c>
      <c r="AP19" s="10">
        <v>29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5</v>
      </c>
      <c r="CF19" s="10">
        <v>0</v>
      </c>
      <c r="CG19" s="10">
        <v>0</v>
      </c>
      <c r="CH19" s="10">
        <v>5</v>
      </c>
      <c r="CI19" s="10">
        <v>5</v>
      </c>
      <c r="CJ19" s="10">
        <v>34</v>
      </c>
      <c r="CK19" s="10">
        <v>0</v>
      </c>
      <c r="CL19" s="10">
        <v>0</v>
      </c>
      <c r="CM19" s="10">
        <v>34</v>
      </c>
      <c r="CN19" s="10">
        <v>34</v>
      </c>
      <c r="CO19" s="10">
        <v>5</v>
      </c>
      <c r="CP19" s="10">
        <v>0</v>
      </c>
      <c r="CQ19" s="10">
        <v>0</v>
      </c>
      <c r="CR19" s="10">
        <v>5</v>
      </c>
      <c r="CS19" s="10">
        <v>5</v>
      </c>
      <c r="CT19" s="10">
        <v>34</v>
      </c>
      <c r="CU19" s="10">
        <v>0</v>
      </c>
      <c r="CV19" s="10">
        <v>4</v>
      </c>
      <c r="CW19" s="10">
        <v>38</v>
      </c>
      <c r="CX19" s="10">
        <v>15908</v>
      </c>
      <c r="CY19" s="10">
        <v>15908</v>
      </c>
      <c r="CZ19" s="10">
        <v>0</v>
      </c>
      <c r="DA19" s="10">
        <v>0</v>
      </c>
      <c r="DB19" s="10">
        <v>14620</v>
      </c>
      <c r="DC19" s="10">
        <v>14620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0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0</v>
      </c>
      <c r="FA19" s="10">
        <v>0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0</v>
      </c>
      <c r="FI19" s="10">
        <v>0</v>
      </c>
      <c r="FJ19" s="10">
        <v>0</v>
      </c>
      <c r="FK19" s="10">
        <v>0</v>
      </c>
      <c r="FL19" s="10">
        <v>0</v>
      </c>
      <c r="FM19" s="10">
        <v>0</v>
      </c>
      <c r="FN19" s="10">
        <v>0</v>
      </c>
      <c r="FO19" s="10">
        <v>0</v>
      </c>
      <c r="FP19" s="10">
        <v>0</v>
      </c>
      <c r="FQ19" s="10">
        <v>0</v>
      </c>
      <c r="FR19" s="10">
        <v>2294</v>
      </c>
      <c r="FS19" s="10">
        <v>2294</v>
      </c>
      <c r="FT19" s="10">
        <v>0</v>
      </c>
      <c r="FU19" s="10">
        <v>0</v>
      </c>
      <c r="FV19" s="10">
        <v>1964</v>
      </c>
      <c r="FW19" s="10">
        <v>1964</v>
      </c>
      <c r="FX19" s="10">
        <v>0</v>
      </c>
      <c r="FY19" s="10">
        <v>0</v>
      </c>
      <c r="FZ19" s="10">
        <v>18202</v>
      </c>
      <c r="GA19" s="10">
        <v>18202</v>
      </c>
      <c r="GB19" s="10">
        <v>0</v>
      </c>
      <c r="GC19" s="10">
        <v>0</v>
      </c>
      <c r="GD19" s="10">
        <v>16584</v>
      </c>
      <c r="GE19" s="10">
        <v>16584</v>
      </c>
      <c r="GF19" s="10">
        <v>0</v>
      </c>
      <c r="GG19" s="10">
        <v>0</v>
      </c>
      <c r="GH19" s="10">
        <v>2294</v>
      </c>
      <c r="GI19" s="10">
        <v>2294</v>
      </c>
      <c r="GJ19" s="10">
        <v>0</v>
      </c>
      <c r="GK19" s="10">
        <v>0</v>
      </c>
      <c r="GL19" s="10">
        <v>1964</v>
      </c>
      <c r="GM19" s="10">
        <v>1964</v>
      </c>
      <c r="GN19" s="10">
        <v>0</v>
      </c>
      <c r="GO19" s="10">
        <v>0</v>
      </c>
      <c r="GP19" s="10">
        <v>1</v>
      </c>
      <c r="GQ19" s="10">
        <v>0</v>
      </c>
      <c r="GR19" s="13">
        <v>40318.409814814811</v>
      </c>
    </row>
    <row r="20" spans="1:200" x14ac:dyDescent="0.2">
      <c r="A20" s="10" t="s">
        <v>1270</v>
      </c>
      <c r="B20" s="10">
        <v>213</v>
      </c>
      <c r="C20" s="10" t="s">
        <v>789</v>
      </c>
      <c r="D20" s="10" t="str">
        <f>VLOOKUP(Tabulka_Dotaz_z_MySQLDivadla_19[[#This Row],[Kraj]],Tabulka_Dotaz_z_SQL3[],3,TRUE)</f>
        <v>Jihočeský kraj</v>
      </c>
      <c r="E20" s="10" t="str">
        <f>TRIM(VLOOKUP(Tabulka_Dotaz_z_MySQLDivadla_19[[#This Row],[StatID]],Tabulka_Dotaz_z_SqlDivadla[#All],7,FALSE ))</f>
        <v>71</v>
      </c>
      <c r="F20" s="10" t="str">
        <f>VLOOKUP(Tabulka_Dotaz_z_MySQLDivadla_19[[#This Row],[kodZriz]],Tabulka_Dotaz_z_SQL[],8,TRUE)</f>
        <v>crkve</v>
      </c>
      <c r="G20" s="10">
        <v>3</v>
      </c>
      <c r="H20" s="10">
        <v>0</v>
      </c>
      <c r="I20" s="10" t="s">
        <v>167</v>
      </c>
      <c r="J20" s="10">
        <v>280</v>
      </c>
      <c r="K20" s="10" t="s">
        <v>720</v>
      </c>
      <c r="L20" s="10">
        <v>130</v>
      </c>
      <c r="M20" s="10" t="s">
        <v>692</v>
      </c>
      <c r="N20" s="10">
        <v>55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 t="str">
        <f xml:space="preserve"> IF(Tabulka_Dotaz_z_MySQLDivadla_19[[#This Row],[f0115_1]]=1,"ANO","NE")</f>
        <v>ANO</v>
      </c>
      <c r="AB20" s="10">
        <v>2</v>
      </c>
      <c r="AC20" s="10">
        <v>0</v>
      </c>
      <c r="AD20" s="10">
        <v>1.5</v>
      </c>
      <c r="AE20" s="10">
        <v>0</v>
      </c>
      <c r="AF20" s="10">
        <v>1.5</v>
      </c>
      <c r="AG20" s="10">
        <v>0</v>
      </c>
      <c r="AH20" s="10">
        <v>6</v>
      </c>
      <c r="AI20" s="10">
        <v>3.5</v>
      </c>
      <c r="AJ20" s="10">
        <v>11</v>
      </c>
      <c r="AK20" s="10">
        <v>3.5</v>
      </c>
      <c r="AL20" s="10">
        <v>34</v>
      </c>
      <c r="AM20" s="10">
        <v>0</v>
      </c>
      <c r="AN20" s="10">
        <v>0</v>
      </c>
      <c r="AO20" s="10">
        <v>49</v>
      </c>
      <c r="AP20" s="10">
        <v>49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2</v>
      </c>
      <c r="BB20" s="10">
        <v>0</v>
      </c>
      <c r="BC20" s="10">
        <v>0</v>
      </c>
      <c r="BD20" s="10">
        <v>2</v>
      </c>
      <c r="BE20" s="10">
        <v>2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2</v>
      </c>
      <c r="BL20" s="10">
        <v>0</v>
      </c>
      <c r="BM20" s="10">
        <v>0</v>
      </c>
      <c r="BN20" s="10">
        <v>2</v>
      </c>
      <c r="BO20" s="10">
        <v>2</v>
      </c>
      <c r="BP20" s="10">
        <v>9</v>
      </c>
      <c r="BQ20" s="10">
        <v>0</v>
      </c>
      <c r="BR20" s="10">
        <v>0</v>
      </c>
      <c r="BS20" s="10">
        <v>17</v>
      </c>
      <c r="BT20" s="10">
        <v>17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2</v>
      </c>
      <c r="CF20" s="10">
        <v>0</v>
      </c>
      <c r="CG20" s="10">
        <v>0</v>
      </c>
      <c r="CH20" s="10">
        <v>2</v>
      </c>
      <c r="CI20" s="10">
        <v>2</v>
      </c>
      <c r="CJ20" s="10">
        <v>49</v>
      </c>
      <c r="CK20" s="10">
        <v>0</v>
      </c>
      <c r="CL20" s="10">
        <v>0</v>
      </c>
      <c r="CM20" s="10">
        <v>72</v>
      </c>
      <c r="CN20" s="10">
        <v>72</v>
      </c>
      <c r="CO20" s="10">
        <v>29</v>
      </c>
      <c r="CP20" s="10">
        <v>0</v>
      </c>
      <c r="CQ20" s="10">
        <v>0</v>
      </c>
      <c r="CR20" s="10">
        <v>52</v>
      </c>
      <c r="CS20" s="10">
        <v>52</v>
      </c>
      <c r="CT20" s="10">
        <v>41</v>
      </c>
      <c r="CU20" s="10">
        <v>0</v>
      </c>
      <c r="CV20" s="10">
        <v>54</v>
      </c>
      <c r="CW20" s="10">
        <v>0</v>
      </c>
      <c r="CX20" s="10">
        <v>12586</v>
      </c>
      <c r="CY20" s="10">
        <v>12586</v>
      </c>
      <c r="CZ20" s="10">
        <v>0</v>
      </c>
      <c r="DA20" s="10">
        <v>0</v>
      </c>
      <c r="DB20" s="10">
        <v>9299</v>
      </c>
      <c r="DC20" s="10">
        <v>9299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0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560</v>
      </c>
      <c r="DW20" s="10">
        <v>560</v>
      </c>
      <c r="DX20" s="10">
        <v>0</v>
      </c>
      <c r="DY20" s="10">
        <v>0</v>
      </c>
      <c r="DZ20" s="10">
        <v>513</v>
      </c>
      <c r="EA20" s="10">
        <v>513</v>
      </c>
      <c r="EB20" s="10">
        <v>0</v>
      </c>
      <c r="EC20" s="10">
        <v>0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430</v>
      </c>
      <c r="EM20" s="10">
        <v>430</v>
      </c>
      <c r="EN20" s="10">
        <v>0</v>
      </c>
      <c r="EO20" s="10">
        <v>0</v>
      </c>
      <c r="EP20" s="10">
        <v>381</v>
      </c>
      <c r="EQ20" s="10">
        <v>381</v>
      </c>
      <c r="ER20" s="10">
        <v>0</v>
      </c>
      <c r="ES20" s="10">
        <v>0</v>
      </c>
      <c r="ET20" s="10">
        <v>4634</v>
      </c>
      <c r="EU20" s="10">
        <v>4634</v>
      </c>
      <c r="EV20" s="10">
        <v>0</v>
      </c>
      <c r="EW20" s="10">
        <v>0</v>
      </c>
      <c r="EX20" s="10">
        <v>2499</v>
      </c>
      <c r="EY20" s="10">
        <v>2499</v>
      </c>
      <c r="EZ20" s="10">
        <v>0</v>
      </c>
      <c r="FA20" s="10">
        <v>0</v>
      </c>
      <c r="FB20" s="10">
        <v>0</v>
      </c>
      <c r="FC20" s="10">
        <v>0</v>
      </c>
      <c r="FD20" s="10">
        <v>0</v>
      </c>
      <c r="FE20" s="10">
        <v>0</v>
      </c>
      <c r="FF20" s="10">
        <v>0</v>
      </c>
      <c r="FG20" s="10">
        <v>0</v>
      </c>
      <c r="FH20" s="10">
        <v>0</v>
      </c>
      <c r="FI20" s="10">
        <v>0</v>
      </c>
      <c r="FJ20" s="10">
        <v>0</v>
      </c>
      <c r="FK20" s="10">
        <v>0</v>
      </c>
      <c r="FL20" s="10">
        <v>0</v>
      </c>
      <c r="FM20" s="10">
        <v>0</v>
      </c>
      <c r="FN20" s="10">
        <v>0</v>
      </c>
      <c r="FO20" s="10">
        <v>0</v>
      </c>
      <c r="FP20" s="10">
        <v>0</v>
      </c>
      <c r="FQ20" s="10">
        <v>0</v>
      </c>
      <c r="FR20" s="10">
        <v>560</v>
      </c>
      <c r="FS20" s="10">
        <v>560</v>
      </c>
      <c r="FT20" s="10">
        <v>0</v>
      </c>
      <c r="FU20" s="10">
        <v>0</v>
      </c>
      <c r="FV20" s="10">
        <v>571</v>
      </c>
      <c r="FW20" s="10">
        <v>571</v>
      </c>
      <c r="FX20" s="10">
        <v>0</v>
      </c>
      <c r="FY20" s="10">
        <v>0</v>
      </c>
      <c r="FZ20" s="10">
        <v>18770</v>
      </c>
      <c r="GA20" s="10">
        <v>18770</v>
      </c>
      <c r="GB20" s="10">
        <v>0</v>
      </c>
      <c r="GC20" s="10">
        <v>0</v>
      </c>
      <c r="GD20" s="10">
        <v>13263</v>
      </c>
      <c r="GE20" s="10">
        <v>13263</v>
      </c>
      <c r="GF20" s="10">
        <v>0</v>
      </c>
      <c r="GG20" s="10">
        <v>0</v>
      </c>
      <c r="GH20" s="10">
        <v>13020</v>
      </c>
      <c r="GI20" s="10">
        <v>13020</v>
      </c>
      <c r="GJ20" s="10">
        <v>0</v>
      </c>
      <c r="GK20" s="10">
        <v>0</v>
      </c>
      <c r="GL20" s="10">
        <v>8028</v>
      </c>
      <c r="GM20" s="10">
        <v>8028</v>
      </c>
      <c r="GN20" s="10">
        <v>0</v>
      </c>
      <c r="GO20" s="10">
        <v>0</v>
      </c>
      <c r="GP20" s="10">
        <v>1</v>
      </c>
      <c r="GQ20" s="10">
        <v>1</v>
      </c>
      <c r="GR20" s="13">
        <v>40297.44431712963</v>
      </c>
    </row>
    <row r="21" spans="1:200" x14ac:dyDescent="0.2">
      <c r="A21" s="10" t="s">
        <v>1087</v>
      </c>
      <c r="B21" s="10">
        <v>23</v>
      </c>
      <c r="C21" s="10" t="s">
        <v>789</v>
      </c>
      <c r="D21" s="10" t="str">
        <f>VLOOKUP(Tabulka_Dotaz_z_MySQLDivadla_19[[#This Row],[Kraj]],Tabulka_Dotaz_z_SQL3[],3,TRUE)</f>
        <v>Jihočeský kraj</v>
      </c>
      <c r="E21" s="10" t="str">
        <f>TRIM(VLOOKUP(Tabulka_Dotaz_z_MySQLDivadla_19[[#This Row],[StatID]],Tabulka_Dotaz_z_SqlDivadla[#All],7,FALSE ))</f>
        <v>25</v>
      </c>
      <c r="F21" s="10" t="str">
        <f>VLOOKUP(Tabulka_Dotaz_z_MySQLDivadla_19[[#This Row],[kodZriz]],Tabulka_Dotaz_z_SQL[],8,TRUE)</f>
        <v>stati</v>
      </c>
      <c r="G21" s="10">
        <v>2</v>
      </c>
      <c r="H21" s="10">
        <v>0</v>
      </c>
      <c r="I21" s="10" t="s">
        <v>650</v>
      </c>
      <c r="J21" s="10">
        <v>648</v>
      </c>
      <c r="K21" s="10" t="s">
        <v>651</v>
      </c>
      <c r="L21" s="10">
        <v>341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</v>
      </c>
      <c r="AA21" s="10" t="str">
        <f xml:space="preserve"> IF(Tabulka_Dotaz_z_MySQLDivadla_19[[#This Row],[f0115_1]]=1,"ANO","NE")</f>
        <v>ANO</v>
      </c>
      <c r="AB21" s="10">
        <v>0</v>
      </c>
      <c r="AC21" s="10">
        <v>0</v>
      </c>
      <c r="AD21" s="10">
        <v>8</v>
      </c>
      <c r="AE21" s="10">
        <v>0</v>
      </c>
      <c r="AF21" s="10">
        <v>6</v>
      </c>
      <c r="AG21" s="10">
        <v>0</v>
      </c>
      <c r="AH21" s="10">
        <v>6</v>
      </c>
      <c r="AI21" s="10">
        <v>0</v>
      </c>
      <c r="AJ21" s="10">
        <v>20</v>
      </c>
      <c r="AK21" s="10">
        <v>0</v>
      </c>
      <c r="AL21" s="10">
        <v>76</v>
      </c>
      <c r="AM21" s="10">
        <v>0</v>
      </c>
      <c r="AN21" s="10">
        <v>0</v>
      </c>
      <c r="AO21" s="10">
        <v>89</v>
      </c>
      <c r="AP21" s="10">
        <v>74</v>
      </c>
      <c r="AQ21" s="10">
        <v>3</v>
      </c>
      <c r="AR21" s="10">
        <v>0</v>
      </c>
      <c r="AS21" s="10">
        <v>0</v>
      </c>
      <c r="AT21" s="10">
        <v>3</v>
      </c>
      <c r="AU21" s="10">
        <v>3</v>
      </c>
      <c r="AV21" s="10">
        <v>1</v>
      </c>
      <c r="AW21" s="10">
        <v>0</v>
      </c>
      <c r="AX21" s="10">
        <v>0</v>
      </c>
      <c r="AY21" s="10">
        <v>1</v>
      </c>
      <c r="AZ21" s="10">
        <v>1</v>
      </c>
      <c r="BA21" s="10">
        <v>4</v>
      </c>
      <c r="BB21" s="10">
        <v>0</v>
      </c>
      <c r="BC21" s="10">
        <v>0</v>
      </c>
      <c r="BD21" s="10">
        <v>5</v>
      </c>
      <c r="BE21" s="10">
        <v>5</v>
      </c>
      <c r="BF21" s="10">
        <v>1</v>
      </c>
      <c r="BG21" s="10">
        <v>0</v>
      </c>
      <c r="BH21" s="10">
        <v>0</v>
      </c>
      <c r="BI21" s="10">
        <v>1</v>
      </c>
      <c r="BJ21" s="10">
        <v>1</v>
      </c>
      <c r="BK21" s="10">
        <v>2</v>
      </c>
      <c r="BL21" s="10">
        <v>0</v>
      </c>
      <c r="BM21" s="10">
        <v>0</v>
      </c>
      <c r="BN21" s="10">
        <v>2</v>
      </c>
      <c r="BO21" s="10">
        <v>2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11</v>
      </c>
      <c r="CA21" s="10">
        <v>0</v>
      </c>
      <c r="CB21" s="10">
        <v>0</v>
      </c>
      <c r="CC21" s="10">
        <v>11</v>
      </c>
      <c r="CD21" s="10">
        <v>11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98</v>
      </c>
      <c r="CK21" s="10">
        <v>0</v>
      </c>
      <c r="CL21" s="10">
        <v>0</v>
      </c>
      <c r="CM21" s="10">
        <v>112</v>
      </c>
      <c r="CN21" s="10">
        <v>97</v>
      </c>
      <c r="CO21" s="10">
        <v>39</v>
      </c>
      <c r="CP21" s="10">
        <v>0</v>
      </c>
      <c r="CQ21" s="10">
        <v>0</v>
      </c>
      <c r="CR21" s="10">
        <v>50</v>
      </c>
      <c r="CS21" s="10">
        <v>38</v>
      </c>
      <c r="CT21" s="10">
        <v>47</v>
      </c>
      <c r="CU21" s="10">
        <v>0</v>
      </c>
      <c r="CV21" s="10">
        <v>56</v>
      </c>
      <c r="CW21" s="10">
        <v>38</v>
      </c>
      <c r="CX21" s="10">
        <v>57875</v>
      </c>
      <c r="CY21" s="10">
        <v>56852</v>
      </c>
      <c r="CZ21" s="10">
        <v>1023</v>
      </c>
      <c r="DA21" s="10">
        <v>0</v>
      </c>
      <c r="DB21" s="10">
        <v>35688</v>
      </c>
      <c r="DC21" s="10">
        <v>34738</v>
      </c>
      <c r="DD21" s="10">
        <v>950</v>
      </c>
      <c r="DE21" s="10">
        <v>0</v>
      </c>
      <c r="DF21" s="10">
        <v>1637</v>
      </c>
      <c r="DG21" s="10">
        <v>1637</v>
      </c>
      <c r="DH21" s="10">
        <v>0</v>
      </c>
      <c r="DI21" s="10">
        <v>0</v>
      </c>
      <c r="DJ21" s="10">
        <v>1432</v>
      </c>
      <c r="DK21" s="10">
        <v>1432</v>
      </c>
      <c r="DL21" s="10">
        <v>0</v>
      </c>
      <c r="DM21" s="10">
        <v>0</v>
      </c>
      <c r="DN21" s="10">
        <v>648</v>
      </c>
      <c r="DO21" s="10">
        <v>648</v>
      </c>
      <c r="DP21" s="10">
        <v>0</v>
      </c>
      <c r="DQ21" s="10">
        <v>0</v>
      </c>
      <c r="DR21" s="10">
        <v>646</v>
      </c>
      <c r="DS21" s="10">
        <v>646</v>
      </c>
      <c r="DT21" s="10">
        <v>0</v>
      </c>
      <c r="DU21" s="10">
        <v>0</v>
      </c>
      <c r="DV21" s="10">
        <v>4229</v>
      </c>
      <c r="DW21" s="10">
        <v>4229</v>
      </c>
      <c r="DX21" s="10">
        <v>0</v>
      </c>
      <c r="DY21" s="10">
        <v>0</v>
      </c>
      <c r="DZ21" s="10">
        <v>3042</v>
      </c>
      <c r="EA21" s="10">
        <v>3042</v>
      </c>
      <c r="EB21" s="10">
        <v>0</v>
      </c>
      <c r="EC21" s="10">
        <v>0</v>
      </c>
      <c r="ED21" s="10">
        <v>648</v>
      </c>
      <c r="EE21" s="10">
        <v>648</v>
      </c>
      <c r="EF21" s="10">
        <v>0</v>
      </c>
      <c r="EG21" s="10">
        <v>0</v>
      </c>
      <c r="EH21" s="10">
        <v>642</v>
      </c>
      <c r="EI21" s="10">
        <v>642</v>
      </c>
      <c r="EJ21" s="10">
        <v>0</v>
      </c>
      <c r="EK21" s="10">
        <v>0</v>
      </c>
      <c r="EL21" s="10">
        <v>682</v>
      </c>
      <c r="EM21" s="10">
        <v>682</v>
      </c>
      <c r="EN21" s="10">
        <v>0</v>
      </c>
      <c r="EO21" s="10">
        <v>0</v>
      </c>
      <c r="EP21" s="10">
        <v>385</v>
      </c>
      <c r="EQ21" s="10">
        <v>385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0</v>
      </c>
      <c r="FA21" s="10">
        <v>0</v>
      </c>
      <c r="FB21" s="10">
        <v>0</v>
      </c>
      <c r="FC21" s="10">
        <v>0</v>
      </c>
      <c r="FD21" s="10">
        <v>0</v>
      </c>
      <c r="FE21" s="10">
        <v>0</v>
      </c>
      <c r="FF21" s="10">
        <v>0</v>
      </c>
      <c r="FG21" s="10">
        <v>0</v>
      </c>
      <c r="FH21" s="10">
        <v>0</v>
      </c>
      <c r="FI21" s="10">
        <v>0</v>
      </c>
      <c r="FJ21" s="10">
        <v>4092</v>
      </c>
      <c r="FK21" s="10">
        <v>4092</v>
      </c>
      <c r="FL21" s="10">
        <v>0</v>
      </c>
      <c r="FM21" s="10">
        <v>0</v>
      </c>
      <c r="FN21" s="10">
        <v>2160</v>
      </c>
      <c r="FO21" s="10">
        <v>2160</v>
      </c>
      <c r="FP21" s="10">
        <v>0</v>
      </c>
      <c r="FQ21" s="10">
        <v>0</v>
      </c>
      <c r="FR21" s="10">
        <v>0</v>
      </c>
      <c r="FS21" s="10">
        <v>0</v>
      </c>
      <c r="FT21" s="10">
        <v>0</v>
      </c>
      <c r="FU21" s="10">
        <v>0</v>
      </c>
      <c r="FV21" s="10">
        <v>0</v>
      </c>
      <c r="FW21" s="10">
        <v>0</v>
      </c>
      <c r="FX21" s="10">
        <v>0</v>
      </c>
      <c r="FY21" s="10">
        <v>0</v>
      </c>
      <c r="FZ21" s="10">
        <v>69811</v>
      </c>
      <c r="GA21" s="10">
        <v>68788</v>
      </c>
      <c r="GB21" s="10">
        <v>1023</v>
      </c>
      <c r="GC21" s="10">
        <v>0</v>
      </c>
      <c r="GD21" s="10">
        <v>43995</v>
      </c>
      <c r="GE21" s="10">
        <v>43045</v>
      </c>
      <c r="GF21" s="10">
        <v>950</v>
      </c>
      <c r="GG21" s="10">
        <v>0</v>
      </c>
      <c r="GH21" s="10">
        <v>37276</v>
      </c>
      <c r="GI21" s="10">
        <v>36594</v>
      </c>
      <c r="GJ21" s="10">
        <v>682</v>
      </c>
      <c r="GK21" s="10">
        <v>0</v>
      </c>
      <c r="GL21" s="10">
        <v>20256</v>
      </c>
      <c r="GM21" s="10">
        <v>19306</v>
      </c>
      <c r="GN21" s="10">
        <v>950</v>
      </c>
      <c r="GO21" s="10">
        <v>0</v>
      </c>
      <c r="GP21" s="10">
        <v>1</v>
      </c>
      <c r="GQ21" s="10">
        <v>1</v>
      </c>
      <c r="GR21" s="13">
        <v>40323.396157407406</v>
      </c>
    </row>
    <row r="22" spans="1:200" x14ac:dyDescent="0.2">
      <c r="A22" s="10" t="s">
        <v>1234</v>
      </c>
      <c r="B22" s="10">
        <v>176</v>
      </c>
      <c r="C22" s="10" t="s">
        <v>812</v>
      </c>
      <c r="D22" s="10" t="str">
        <f>VLOOKUP(Tabulka_Dotaz_z_MySQLDivadla_19[[#This Row],[Kraj]],Tabulka_Dotaz_z_SQL3[],3,TRUE)</f>
        <v>Plzeňský kraj</v>
      </c>
      <c r="E22" s="10" t="str">
        <f>TRIM(VLOOKUP(Tabulka_Dotaz_z_MySQLDivadla_19[[#This Row],[StatID]],Tabulka_Dotaz_z_SqlDivadla[#All],7,FALSE ))</f>
        <v>60</v>
      </c>
      <c r="F22" s="10" t="str">
        <f>VLOOKUP(Tabulka_Dotaz_z_MySQLDivadla_19[[#This Row],[kodZriz]],Tabulka_Dotaz_z_SQL[],8,TRUE)</f>
        <v>podnk</v>
      </c>
      <c r="G22" s="10">
        <v>1</v>
      </c>
      <c r="H22" s="10">
        <v>0</v>
      </c>
      <c r="I22" s="10" t="s">
        <v>664</v>
      </c>
      <c r="J22" s="10">
        <v>505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 t="str">
        <f xml:space="preserve"> IF(Tabulka_Dotaz_z_MySQLDivadla_19[[#This Row],[f0115_1]]=1,"ANO","NE")</f>
        <v>ANO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28</v>
      </c>
      <c r="AM22" s="10">
        <v>2</v>
      </c>
      <c r="AN22" s="10">
        <v>0</v>
      </c>
      <c r="AO22" s="10">
        <v>28</v>
      </c>
      <c r="AP22" s="10">
        <v>7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12</v>
      </c>
      <c r="BQ22" s="10">
        <v>2</v>
      </c>
      <c r="BR22" s="10">
        <v>0</v>
      </c>
      <c r="BS22" s="10">
        <v>12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13</v>
      </c>
      <c r="CF22" s="10">
        <v>0</v>
      </c>
      <c r="CG22" s="10">
        <v>0</v>
      </c>
      <c r="CH22" s="10">
        <v>13</v>
      </c>
      <c r="CI22" s="10">
        <v>0</v>
      </c>
      <c r="CJ22" s="10">
        <v>53</v>
      </c>
      <c r="CK22" s="10">
        <v>4</v>
      </c>
      <c r="CL22" s="10">
        <v>0</v>
      </c>
      <c r="CM22" s="10">
        <v>53</v>
      </c>
      <c r="CN22" s="10">
        <v>7</v>
      </c>
      <c r="CO22" s="10">
        <v>21</v>
      </c>
      <c r="CP22" s="10">
        <v>2</v>
      </c>
      <c r="CQ22" s="10">
        <v>0</v>
      </c>
      <c r="CR22" s="10">
        <v>21</v>
      </c>
      <c r="CS22" s="10">
        <v>0</v>
      </c>
      <c r="CT22" s="10">
        <v>10</v>
      </c>
      <c r="CU22" s="10">
        <v>0</v>
      </c>
      <c r="CV22" s="10">
        <v>325</v>
      </c>
      <c r="CW22" s="10">
        <v>66</v>
      </c>
      <c r="CX22" s="10">
        <v>14000</v>
      </c>
      <c r="CY22" s="10">
        <v>3500</v>
      </c>
      <c r="CZ22" s="10">
        <v>10500</v>
      </c>
      <c r="DA22" s="10">
        <v>0</v>
      </c>
      <c r="DB22" s="10">
        <v>4200</v>
      </c>
      <c r="DC22" s="10">
        <v>1050</v>
      </c>
      <c r="DD22" s="10">
        <v>3150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0</v>
      </c>
      <c r="ES22" s="10">
        <v>0</v>
      </c>
      <c r="ET22" s="10">
        <v>3840</v>
      </c>
      <c r="EU22" s="10">
        <v>0</v>
      </c>
      <c r="EV22" s="10">
        <v>3840</v>
      </c>
      <c r="EW22" s="10">
        <v>0</v>
      </c>
      <c r="EX22" s="10">
        <v>1200</v>
      </c>
      <c r="EY22" s="10">
        <v>0</v>
      </c>
      <c r="EZ22" s="10">
        <v>1200</v>
      </c>
      <c r="FA22" s="10">
        <v>0</v>
      </c>
      <c r="FB22" s="10">
        <v>0</v>
      </c>
      <c r="FC22" s="10">
        <v>0</v>
      </c>
      <c r="FD22" s="10">
        <v>0</v>
      </c>
      <c r="FE22" s="10">
        <v>0</v>
      </c>
      <c r="FF22" s="10">
        <v>0</v>
      </c>
      <c r="FG22" s="10">
        <v>0</v>
      </c>
      <c r="FH22" s="10">
        <v>0</v>
      </c>
      <c r="FI22" s="10">
        <v>0</v>
      </c>
      <c r="FJ22" s="10">
        <v>0</v>
      </c>
      <c r="FK22" s="10">
        <v>0</v>
      </c>
      <c r="FL22" s="10">
        <v>0</v>
      </c>
      <c r="FM22" s="10">
        <v>0</v>
      </c>
      <c r="FN22" s="10">
        <v>0</v>
      </c>
      <c r="FO22" s="10">
        <v>0</v>
      </c>
      <c r="FP22" s="10">
        <v>0</v>
      </c>
      <c r="FQ22" s="10">
        <v>0</v>
      </c>
      <c r="FR22" s="10">
        <v>6500</v>
      </c>
      <c r="FS22" s="10">
        <v>0</v>
      </c>
      <c r="FT22" s="10">
        <v>6500</v>
      </c>
      <c r="FU22" s="10">
        <v>0</v>
      </c>
      <c r="FV22" s="10">
        <v>1950</v>
      </c>
      <c r="FW22" s="10">
        <v>0</v>
      </c>
      <c r="FX22" s="10">
        <v>1950</v>
      </c>
      <c r="FY22" s="10">
        <v>0</v>
      </c>
      <c r="FZ22" s="10">
        <v>24340</v>
      </c>
      <c r="GA22" s="10">
        <v>3500</v>
      </c>
      <c r="GB22" s="10">
        <v>20840</v>
      </c>
      <c r="GC22" s="10">
        <v>0</v>
      </c>
      <c r="GD22" s="10">
        <v>7350</v>
      </c>
      <c r="GE22" s="10">
        <v>1050</v>
      </c>
      <c r="GF22" s="10">
        <v>6300</v>
      </c>
      <c r="GG22" s="10">
        <v>0</v>
      </c>
      <c r="GH22" s="10">
        <v>10500</v>
      </c>
      <c r="GI22" s="10">
        <v>0</v>
      </c>
      <c r="GJ22" s="10">
        <v>10500</v>
      </c>
      <c r="GK22" s="10">
        <v>0</v>
      </c>
      <c r="GL22" s="10">
        <v>6300</v>
      </c>
      <c r="GM22" s="10">
        <v>0</v>
      </c>
      <c r="GN22" s="10">
        <v>6300</v>
      </c>
      <c r="GO22" s="10">
        <v>0</v>
      </c>
      <c r="GP22" s="10">
        <v>1</v>
      </c>
      <c r="GQ22" s="10">
        <v>1</v>
      </c>
      <c r="GR22" s="13">
        <v>40282.700624999998</v>
      </c>
    </row>
    <row r="23" spans="1:200" x14ac:dyDescent="0.2">
      <c r="A23" s="10" t="s">
        <v>1168</v>
      </c>
      <c r="B23" s="10">
        <v>110</v>
      </c>
      <c r="C23" s="10" t="s">
        <v>812</v>
      </c>
      <c r="D23" s="10" t="str">
        <f>VLOOKUP(Tabulka_Dotaz_z_MySQLDivadla_19[[#This Row],[Kraj]],Tabulka_Dotaz_z_SQL3[],3,TRUE)</f>
        <v>Plzeňský kraj</v>
      </c>
      <c r="E23" s="10" t="str">
        <f>TRIM(VLOOKUP(Tabulka_Dotaz_z_MySQLDivadla_19[[#This Row],[StatID]],Tabulka_Dotaz_z_SqlDivadla[#All],7,FALSE ))</f>
        <v>25</v>
      </c>
      <c r="F23" s="10" t="str">
        <f>VLOOKUP(Tabulka_Dotaz_z_MySQLDivadla_19[[#This Row],[kodZriz]],Tabulka_Dotaz_z_SQL[],8,TRUE)</f>
        <v>stati</v>
      </c>
      <c r="G23" s="10">
        <v>2</v>
      </c>
      <c r="H23" s="10">
        <v>0</v>
      </c>
      <c r="I23" s="10" t="s">
        <v>214</v>
      </c>
      <c r="J23" s="10">
        <v>470</v>
      </c>
      <c r="K23" s="10" t="s">
        <v>692</v>
      </c>
      <c r="L23" s="10">
        <v>48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1</v>
      </c>
      <c r="AA23" s="10" t="str">
        <f xml:space="preserve"> IF(Tabulka_Dotaz_z_MySQLDivadla_19[[#This Row],[f0115_1]]=1,"ANO","NE")</f>
        <v>ANO</v>
      </c>
      <c r="AB23" s="10">
        <v>0</v>
      </c>
      <c r="AC23" s="10">
        <v>0</v>
      </c>
      <c r="AD23" s="10">
        <v>2</v>
      </c>
      <c r="AE23" s="10">
        <v>0</v>
      </c>
      <c r="AF23" s="10">
        <v>5.6</v>
      </c>
      <c r="AG23" s="10">
        <v>0</v>
      </c>
      <c r="AH23" s="10">
        <v>1.5</v>
      </c>
      <c r="AI23" s="10">
        <v>0</v>
      </c>
      <c r="AJ23" s="10">
        <v>9.1</v>
      </c>
      <c r="AK23" s="10">
        <v>0</v>
      </c>
      <c r="AL23" s="10">
        <v>37</v>
      </c>
      <c r="AM23" s="10">
        <v>0</v>
      </c>
      <c r="AN23" s="10">
        <v>0</v>
      </c>
      <c r="AO23" s="10">
        <v>80</v>
      </c>
      <c r="AP23" s="10">
        <v>80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1</v>
      </c>
      <c r="AW23" s="10">
        <v>0</v>
      </c>
      <c r="AX23" s="10">
        <v>0</v>
      </c>
      <c r="AY23" s="10">
        <v>1</v>
      </c>
      <c r="AZ23" s="10">
        <v>1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2</v>
      </c>
      <c r="BQ23" s="10">
        <v>0</v>
      </c>
      <c r="BR23" s="10">
        <v>0</v>
      </c>
      <c r="BS23" s="10">
        <v>3</v>
      </c>
      <c r="BT23" s="10">
        <v>3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40</v>
      </c>
      <c r="CK23" s="10">
        <v>0</v>
      </c>
      <c r="CL23" s="10">
        <v>0</v>
      </c>
      <c r="CM23" s="10">
        <v>84</v>
      </c>
      <c r="CN23" s="10">
        <v>84</v>
      </c>
      <c r="CO23" s="10">
        <v>20</v>
      </c>
      <c r="CP23" s="10">
        <v>0</v>
      </c>
      <c r="CQ23" s="10">
        <v>0</v>
      </c>
      <c r="CR23" s="10">
        <v>51</v>
      </c>
      <c r="CS23" s="10">
        <v>51</v>
      </c>
      <c r="CT23" s="10">
        <v>24</v>
      </c>
      <c r="CU23" s="10">
        <v>0</v>
      </c>
      <c r="CV23" s="10">
        <v>55</v>
      </c>
      <c r="CW23" s="10">
        <v>0</v>
      </c>
      <c r="CX23" s="10">
        <v>37600</v>
      </c>
      <c r="CY23" s="10">
        <v>37600</v>
      </c>
      <c r="CZ23" s="10">
        <v>0</v>
      </c>
      <c r="DA23" s="10">
        <v>0</v>
      </c>
      <c r="DB23" s="10">
        <v>27920</v>
      </c>
      <c r="DC23" s="10">
        <v>27920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470</v>
      </c>
      <c r="DO23" s="10">
        <v>470</v>
      </c>
      <c r="DP23" s="10">
        <v>0</v>
      </c>
      <c r="DQ23" s="10">
        <v>0</v>
      </c>
      <c r="DR23" s="10">
        <v>470</v>
      </c>
      <c r="DS23" s="10">
        <v>470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1410</v>
      </c>
      <c r="EU23" s="10">
        <v>1410</v>
      </c>
      <c r="EV23" s="10">
        <v>0</v>
      </c>
      <c r="EW23" s="10">
        <v>0</v>
      </c>
      <c r="EX23" s="10">
        <v>1224</v>
      </c>
      <c r="EY23" s="10">
        <v>1224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39480</v>
      </c>
      <c r="GA23" s="10">
        <v>39480</v>
      </c>
      <c r="GB23" s="10">
        <v>0</v>
      </c>
      <c r="GC23" s="10">
        <v>0</v>
      </c>
      <c r="GD23" s="10">
        <v>29614</v>
      </c>
      <c r="GE23" s="10">
        <v>29614</v>
      </c>
      <c r="GF23" s="10">
        <v>0</v>
      </c>
      <c r="GG23" s="10">
        <v>0</v>
      </c>
      <c r="GH23" s="10">
        <v>23970</v>
      </c>
      <c r="GI23" s="10">
        <v>23970</v>
      </c>
      <c r="GJ23" s="10">
        <v>0</v>
      </c>
      <c r="GK23" s="10">
        <v>0</v>
      </c>
      <c r="GL23" s="10">
        <v>14382</v>
      </c>
      <c r="GM23" s="10">
        <v>14382</v>
      </c>
      <c r="GN23" s="10">
        <v>0</v>
      </c>
      <c r="GO23" s="10">
        <v>0</v>
      </c>
      <c r="GP23" s="10">
        <v>1</v>
      </c>
      <c r="GQ23" s="10">
        <v>1</v>
      </c>
      <c r="GR23" s="13">
        <v>40255.597777777781</v>
      </c>
    </row>
    <row r="24" spans="1:200" x14ac:dyDescent="0.2">
      <c r="A24" s="10" t="s">
        <v>1099</v>
      </c>
      <c r="B24" s="10">
        <v>36</v>
      </c>
      <c r="C24" s="10" t="s">
        <v>803</v>
      </c>
      <c r="D24" s="10" t="str">
        <f>VLOOKUP(Tabulka_Dotaz_z_MySQLDivadla_19[[#This Row],[Kraj]],Tabulka_Dotaz_z_SQL3[],3,TRUE)</f>
        <v>Karlovarský kraj</v>
      </c>
      <c r="E24" s="10" t="str">
        <f>TRIM(VLOOKUP(Tabulka_Dotaz_z_MySQLDivadla_19[[#This Row],[StatID]],Tabulka_Dotaz_z_SqlDivadla[#All],7,FALSE ))</f>
        <v>71</v>
      </c>
      <c r="F24" s="10" t="str">
        <f>VLOOKUP(Tabulka_Dotaz_z_MySQLDivadla_19[[#This Row],[kodZriz]],Tabulka_Dotaz_z_SQL[],8,TRUE)</f>
        <v>crkve</v>
      </c>
      <c r="G24" s="10">
        <v>1</v>
      </c>
      <c r="H24" s="10">
        <v>0</v>
      </c>
      <c r="I24" s="10" t="s">
        <v>659</v>
      </c>
      <c r="J24" s="10">
        <v>537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0" t="str">
        <f xml:space="preserve"> IF(Tabulka_Dotaz_z_MySQLDivadla_19[[#This Row],[f0115_1]]=1,"ANO","NE")</f>
        <v>ANO</v>
      </c>
      <c r="AB24" s="10">
        <v>0</v>
      </c>
      <c r="AC24" s="10">
        <v>0</v>
      </c>
      <c r="AD24" s="10">
        <v>3</v>
      </c>
      <c r="AE24" s="10">
        <v>0</v>
      </c>
      <c r="AF24" s="10">
        <v>5</v>
      </c>
      <c r="AG24" s="10">
        <v>0</v>
      </c>
      <c r="AH24" s="10">
        <v>17</v>
      </c>
      <c r="AI24" s="10">
        <v>0</v>
      </c>
      <c r="AJ24" s="10">
        <v>25</v>
      </c>
      <c r="AK24" s="10">
        <v>0</v>
      </c>
      <c r="AL24" s="10">
        <v>93</v>
      </c>
      <c r="AM24" s="10">
        <v>0</v>
      </c>
      <c r="AN24" s="10">
        <v>0</v>
      </c>
      <c r="AO24" s="10">
        <v>93</v>
      </c>
      <c r="AP24" s="10">
        <v>93</v>
      </c>
      <c r="AQ24" s="10">
        <v>6</v>
      </c>
      <c r="AR24" s="10">
        <v>0</v>
      </c>
      <c r="AS24" s="10">
        <v>0</v>
      </c>
      <c r="AT24" s="10">
        <v>6</v>
      </c>
      <c r="AU24" s="10">
        <v>6</v>
      </c>
      <c r="AV24" s="10">
        <v>2</v>
      </c>
      <c r="AW24" s="10">
        <v>0</v>
      </c>
      <c r="AX24" s="10">
        <v>0</v>
      </c>
      <c r="AY24" s="10">
        <v>2</v>
      </c>
      <c r="AZ24" s="10">
        <v>2</v>
      </c>
      <c r="BA24" s="10">
        <v>5</v>
      </c>
      <c r="BB24" s="10">
        <v>0</v>
      </c>
      <c r="BC24" s="10">
        <v>0</v>
      </c>
      <c r="BD24" s="10">
        <v>5</v>
      </c>
      <c r="BE24" s="10">
        <v>5</v>
      </c>
      <c r="BF24" s="10">
        <v>8</v>
      </c>
      <c r="BG24" s="10">
        <v>0</v>
      </c>
      <c r="BH24" s="10">
        <v>0</v>
      </c>
      <c r="BI24" s="10">
        <v>8</v>
      </c>
      <c r="BJ24" s="10">
        <v>8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49</v>
      </c>
      <c r="CF24" s="10">
        <v>0</v>
      </c>
      <c r="CG24" s="10">
        <v>0</v>
      </c>
      <c r="CH24" s="10">
        <v>49</v>
      </c>
      <c r="CI24" s="10">
        <v>30</v>
      </c>
      <c r="CJ24" s="10">
        <v>163</v>
      </c>
      <c r="CK24" s="10">
        <v>0</v>
      </c>
      <c r="CL24" s="10">
        <v>0</v>
      </c>
      <c r="CM24" s="10">
        <v>163</v>
      </c>
      <c r="CN24" s="10">
        <v>144</v>
      </c>
      <c r="CO24" s="10">
        <v>47</v>
      </c>
      <c r="CP24" s="10">
        <v>0</v>
      </c>
      <c r="CQ24" s="10">
        <v>0</v>
      </c>
      <c r="CR24" s="10">
        <v>47</v>
      </c>
      <c r="CS24" s="10">
        <v>45</v>
      </c>
      <c r="CT24" s="10">
        <v>74</v>
      </c>
      <c r="CU24" s="10">
        <v>0</v>
      </c>
      <c r="CV24" s="10">
        <v>45</v>
      </c>
      <c r="CW24" s="10">
        <v>0</v>
      </c>
      <c r="CX24" s="10">
        <v>37200</v>
      </c>
      <c r="CY24" s="10">
        <v>37200</v>
      </c>
      <c r="CZ24" s="10">
        <v>0</v>
      </c>
      <c r="DA24" s="10">
        <v>0</v>
      </c>
      <c r="DB24" s="10">
        <v>23622</v>
      </c>
      <c r="DC24" s="10">
        <v>23622</v>
      </c>
      <c r="DD24" s="10">
        <v>0</v>
      </c>
      <c r="DE24" s="10">
        <v>0</v>
      </c>
      <c r="DF24" s="10">
        <v>2400</v>
      </c>
      <c r="DG24" s="10">
        <v>2400</v>
      </c>
      <c r="DH24" s="10">
        <v>0</v>
      </c>
      <c r="DI24" s="10">
        <v>0</v>
      </c>
      <c r="DJ24" s="10">
        <v>1544</v>
      </c>
      <c r="DK24" s="10">
        <v>1544</v>
      </c>
      <c r="DL24" s="10">
        <v>0</v>
      </c>
      <c r="DM24" s="10">
        <v>0</v>
      </c>
      <c r="DN24" s="10">
        <v>800</v>
      </c>
      <c r="DO24" s="10">
        <v>800</v>
      </c>
      <c r="DP24" s="10">
        <v>0</v>
      </c>
      <c r="DQ24" s="10">
        <v>0</v>
      </c>
      <c r="DR24" s="10">
        <v>389</v>
      </c>
      <c r="DS24" s="10">
        <v>389</v>
      </c>
      <c r="DT24" s="10">
        <v>0</v>
      </c>
      <c r="DU24" s="10">
        <v>0</v>
      </c>
      <c r="DV24" s="10">
        <v>2000</v>
      </c>
      <c r="DW24" s="10">
        <v>2000</v>
      </c>
      <c r="DX24" s="10">
        <v>0</v>
      </c>
      <c r="DY24" s="10">
        <v>0</v>
      </c>
      <c r="DZ24" s="10">
        <v>892</v>
      </c>
      <c r="EA24" s="10">
        <v>892</v>
      </c>
      <c r="EB24" s="10">
        <v>0</v>
      </c>
      <c r="EC24" s="10">
        <v>0</v>
      </c>
      <c r="ED24" s="10">
        <v>3200</v>
      </c>
      <c r="EE24" s="10">
        <v>3200</v>
      </c>
      <c r="EF24" s="10">
        <v>0</v>
      </c>
      <c r="EG24" s="10">
        <v>0</v>
      </c>
      <c r="EH24" s="10">
        <v>1428</v>
      </c>
      <c r="EI24" s="10">
        <v>1428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0</v>
      </c>
      <c r="EQ24" s="10">
        <v>0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10">
        <v>0</v>
      </c>
      <c r="FB24" s="10">
        <v>0</v>
      </c>
      <c r="FC24" s="10">
        <v>0</v>
      </c>
      <c r="FD24" s="10">
        <v>0</v>
      </c>
      <c r="FE24" s="10">
        <v>0</v>
      </c>
      <c r="FF24" s="10">
        <v>0</v>
      </c>
      <c r="FG24" s="10">
        <v>0</v>
      </c>
      <c r="FH24" s="10">
        <v>0</v>
      </c>
      <c r="FI24" s="10">
        <v>0</v>
      </c>
      <c r="FJ24" s="10">
        <v>0</v>
      </c>
      <c r="FK24" s="10">
        <v>0</v>
      </c>
      <c r="FL24" s="10">
        <v>0</v>
      </c>
      <c r="FM24" s="10">
        <v>0</v>
      </c>
      <c r="FN24" s="10">
        <v>0</v>
      </c>
      <c r="FO24" s="10">
        <v>0</v>
      </c>
      <c r="FP24" s="10">
        <v>0</v>
      </c>
      <c r="FQ24" s="10">
        <v>0</v>
      </c>
      <c r="FR24" s="10">
        <v>19600</v>
      </c>
      <c r="FS24" s="10">
        <v>12000</v>
      </c>
      <c r="FT24" s="10">
        <v>7600</v>
      </c>
      <c r="FU24" s="10">
        <v>0</v>
      </c>
      <c r="FV24" s="10">
        <v>5908</v>
      </c>
      <c r="FW24" s="10">
        <v>3600</v>
      </c>
      <c r="FX24" s="10">
        <v>2308</v>
      </c>
      <c r="FY24" s="10">
        <v>0</v>
      </c>
      <c r="FZ24" s="10">
        <v>65200</v>
      </c>
      <c r="GA24" s="10">
        <v>57600</v>
      </c>
      <c r="GB24" s="10">
        <v>7600</v>
      </c>
      <c r="GC24" s="10">
        <v>0</v>
      </c>
      <c r="GD24" s="10">
        <v>33783</v>
      </c>
      <c r="GE24" s="10">
        <v>31475</v>
      </c>
      <c r="GF24" s="10">
        <v>2308</v>
      </c>
      <c r="GG24" s="10">
        <v>0</v>
      </c>
      <c r="GH24" s="10">
        <v>18800</v>
      </c>
      <c r="GI24" s="10">
        <v>18000</v>
      </c>
      <c r="GJ24" s="10">
        <v>800</v>
      </c>
      <c r="GK24" s="10">
        <v>0</v>
      </c>
      <c r="GL24" s="10">
        <v>7345</v>
      </c>
      <c r="GM24" s="10">
        <v>6950</v>
      </c>
      <c r="GN24" s="10">
        <v>395</v>
      </c>
      <c r="GO24" s="10">
        <v>0</v>
      </c>
      <c r="GP24" s="10">
        <v>1</v>
      </c>
      <c r="GQ24" s="10">
        <v>0</v>
      </c>
      <c r="GR24" s="13">
        <v>40220.613344907404</v>
      </c>
    </row>
    <row r="25" spans="1:200" x14ac:dyDescent="0.2">
      <c r="A25" s="10" t="s">
        <v>1154</v>
      </c>
      <c r="B25" s="10">
        <v>96</v>
      </c>
      <c r="C25" s="10" t="s">
        <v>797</v>
      </c>
      <c r="D25" s="10" t="str">
        <f>VLOOKUP(Tabulka_Dotaz_z_MySQLDivadla_19[[#This Row],[Kraj]],Tabulka_Dotaz_z_SQL3[],3,TRUE)</f>
        <v>Ústecký kraj</v>
      </c>
      <c r="E25" s="10" t="str">
        <f>TRIM(VLOOKUP(Tabulka_Dotaz_z_MySQLDivadla_19[[#This Row],[StatID]],Tabulka_Dotaz_z_SqlDivadla[#All],7,FALSE ))</f>
        <v>22</v>
      </c>
      <c r="F25" s="10" t="str">
        <f>VLOOKUP(Tabulka_Dotaz_z_MySQLDivadla_19[[#This Row],[kodZriz]],Tabulka_Dotaz_z_SQL[],8,TRUE)</f>
        <v>stati</v>
      </c>
      <c r="G25" s="10">
        <v>2</v>
      </c>
      <c r="H25" s="10">
        <v>0</v>
      </c>
      <c r="I25" s="10" t="s">
        <v>675</v>
      </c>
      <c r="J25" s="10">
        <v>408</v>
      </c>
      <c r="K25" s="10" t="s">
        <v>676</v>
      </c>
      <c r="L25" s="10">
        <v>120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 t="str">
        <f xml:space="preserve"> IF(Tabulka_Dotaz_z_MySQLDivadla_19[[#This Row],[f0115_1]]=1,"ANO","NE")</f>
        <v>ANO</v>
      </c>
      <c r="AB25" s="10">
        <v>0</v>
      </c>
      <c r="AC25" s="10">
        <v>0</v>
      </c>
      <c r="AD25" s="10">
        <v>0</v>
      </c>
      <c r="AE25" s="10">
        <v>0</v>
      </c>
      <c r="AF25" s="10">
        <v>5</v>
      </c>
      <c r="AG25" s="10">
        <v>0</v>
      </c>
      <c r="AH25" s="10">
        <v>10.3</v>
      </c>
      <c r="AI25" s="10">
        <v>0</v>
      </c>
      <c r="AJ25" s="10">
        <v>15.3</v>
      </c>
      <c r="AK25" s="10">
        <v>0</v>
      </c>
      <c r="AL25" s="10">
        <v>77</v>
      </c>
      <c r="AM25" s="10">
        <v>0</v>
      </c>
      <c r="AN25" s="10">
        <v>0</v>
      </c>
      <c r="AO25" s="10">
        <v>77</v>
      </c>
      <c r="AP25" s="10">
        <v>77</v>
      </c>
      <c r="AQ25" s="10">
        <v>4</v>
      </c>
      <c r="AR25" s="10">
        <v>0</v>
      </c>
      <c r="AS25" s="10">
        <v>0</v>
      </c>
      <c r="AT25" s="10">
        <v>4</v>
      </c>
      <c r="AU25" s="10">
        <v>4</v>
      </c>
      <c r="AV25" s="10">
        <v>2</v>
      </c>
      <c r="AW25" s="10">
        <v>0</v>
      </c>
      <c r="AX25" s="10">
        <v>0</v>
      </c>
      <c r="AY25" s="10">
        <v>2</v>
      </c>
      <c r="AZ25" s="10">
        <v>2</v>
      </c>
      <c r="BA25" s="10">
        <v>1</v>
      </c>
      <c r="BB25" s="10">
        <v>0</v>
      </c>
      <c r="BC25" s="10">
        <v>0</v>
      </c>
      <c r="BD25" s="10">
        <v>1</v>
      </c>
      <c r="BE25" s="10">
        <v>1</v>
      </c>
      <c r="BF25" s="10">
        <v>2</v>
      </c>
      <c r="BG25" s="10">
        <v>0</v>
      </c>
      <c r="BH25" s="10">
        <v>0</v>
      </c>
      <c r="BI25" s="10">
        <v>2</v>
      </c>
      <c r="BJ25" s="10">
        <v>2</v>
      </c>
      <c r="BK25" s="10">
        <v>1</v>
      </c>
      <c r="BL25" s="10">
        <v>0</v>
      </c>
      <c r="BM25" s="10">
        <v>0</v>
      </c>
      <c r="BN25" s="10">
        <v>2</v>
      </c>
      <c r="BO25" s="10">
        <v>2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4</v>
      </c>
      <c r="BV25" s="10">
        <v>0</v>
      </c>
      <c r="BW25" s="10">
        <v>0</v>
      </c>
      <c r="BX25" s="10">
        <v>4</v>
      </c>
      <c r="BY25" s="10">
        <v>4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20</v>
      </c>
      <c r="CF25" s="10">
        <v>0</v>
      </c>
      <c r="CG25" s="10">
        <v>0</v>
      </c>
      <c r="CH25" s="10">
        <v>20</v>
      </c>
      <c r="CI25" s="10">
        <v>20</v>
      </c>
      <c r="CJ25" s="10">
        <v>111</v>
      </c>
      <c r="CK25" s="10">
        <v>0</v>
      </c>
      <c r="CL25" s="10">
        <v>0</v>
      </c>
      <c r="CM25" s="10">
        <v>112</v>
      </c>
      <c r="CN25" s="10">
        <v>112</v>
      </c>
      <c r="CO25" s="10">
        <v>37</v>
      </c>
      <c r="CP25" s="10">
        <v>0</v>
      </c>
      <c r="CQ25" s="10">
        <v>0</v>
      </c>
      <c r="CR25" s="10">
        <v>37</v>
      </c>
      <c r="CS25" s="10">
        <v>37</v>
      </c>
      <c r="CT25" s="10">
        <v>42</v>
      </c>
      <c r="CU25" s="10">
        <v>0</v>
      </c>
      <c r="CV25" s="10">
        <v>0</v>
      </c>
      <c r="CW25" s="10">
        <v>0</v>
      </c>
      <c r="CX25" s="10">
        <v>31416</v>
      </c>
      <c r="CY25" s="10">
        <v>31416</v>
      </c>
      <c r="CZ25" s="10">
        <v>0</v>
      </c>
      <c r="DA25" s="10">
        <v>0</v>
      </c>
      <c r="DB25" s="10">
        <v>30808</v>
      </c>
      <c r="DC25" s="10">
        <v>30808</v>
      </c>
      <c r="DD25" s="10">
        <v>0</v>
      </c>
      <c r="DE25" s="10">
        <v>0</v>
      </c>
      <c r="DF25" s="10">
        <v>1632</v>
      </c>
      <c r="DG25" s="10">
        <v>1632</v>
      </c>
      <c r="DH25" s="10">
        <v>0</v>
      </c>
      <c r="DI25" s="10">
        <v>0</v>
      </c>
      <c r="DJ25" s="10">
        <v>920</v>
      </c>
      <c r="DK25" s="10">
        <v>920</v>
      </c>
      <c r="DL25" s="10">
        <v>0</v>
      </c>
      <c r="DM25" s="10">
        <v>0</v>
      </c>
      <c r="DN25" s="10">
        <v>816</v>
      </c>
      <c r="DO25" s="10">
        <v>816</v>
      </c>
      <c r="DP25" s="10">
        <v>0</v>
      </c>
      <c r="DQ25" s="10">
        <v>0</v>
      </c>
      <c r="DR25" s="10">
        <v>408</v>
      </c>
      <c r="DS25" s="10">
        <v>408</v>
      </c>
      <c r="DT25" s="10">
        <v>0</v>
      </c>
      <c r="DU25" s="10">
        <v>0</v>
      </c>
      <c r="DV25" s="10">
        <v>408</v>
      </c>
      <c r="DW25" s="10">
        <v>408</v>
      </c>
      <c r="DX25" s="10">
        <v>0</v>
      </c>
      <c r="DY25" s="10">
        <v>0</v>
      </c>
      <c r="DZ25" s="10">
        <v>408</v>
      </c>
      <c r="EA25" s="10">
        <v>408</v>
      </c>
      <c r="EB25" s="10">
        <v>0</v>
      </c>
      <c r="EC25" s="10">
        <v>0</v>
      </c>
      <c r="ED25" s="10">
        <v>816</v>
      </c>
      <c r="EE25" s="10">
        <v>816</v>
      </c>
      <c r="EF25" s="10">
        <v>0</v>
      </c>
      <c r="EG25" s="10">
        <v>0</v>
      </c>
      <c r="EH25" s="10">
        <v>438</v>
      </c>
      <c r="EI25" s="10">
        <v>438</v>
      </c>
      <c r="EJ25" s="10">
        <v>0</v>
      </c>
      <c r="EK25" s="10">
        <v>0</v>
      </c>
      <c r="EL25" s="10">
        <v>816</v>
      </c>
      <c r="EM25" s="10">
        <v>816</v>
      </c>
      <c r="EN25" s="10">
        <v>0</v>
      </c>
      <c r="EO25" s="10">
        <v>0</v>
      </c>
      <c r="EP25" s="10">
        <v>809</v>
      </c>
      <c r="EQ25" s="10">
        <v>809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0</v>
      </c>
      <c r="FA25" s="10">
        <v>0</v>
      </c>
      <c r="FB25" s="10">
        <v>600</v>
      </c>
      <c r="FC25" s="10">
        <v>600</v>
      </c>
      <c r="FD25" s="10">
        <v>0</v>
      </c>
      <c r="FE25" s="10">
        <v>0</v>
      </c>
      <c r="FF25" s="10">
        <v>129</v>
      </c>
      <c r="FG25" s="10">
        <v>129</v>
      </c>
      <c r="FH25" s="10">
        <v>0</v>
      </c>
      <c r="FI25" s="10">
        <v>0</v>
      </c>
      <c r="FJ25" s="10">
        <v>0</v>
      </c>
      <c r="FK25" s="10">
        <v>0</v>
      </c>
      <c r="FL25" s="10">
        <v>0</v>
      </c>
      <c r="FM25" s="10">
        <v>0</v>
      </c>
      <c r="FN25" s="10">
        <v>0</v>
      </c>
      <c r="FO25" s="10">
        <v>0</v>
      </c>
      <c r="FP25" s="10">
        <v>0</v>
      </c>
      <c r="FQ25" s="10">
        <v>0</v>
      </c>
      <c r="FR25" s="10">
        <v>4000</v>
      </c>
      <c r="FS25" s="10">
        <v>4000</v>
      </c>
      <c r="FT25" s="10">
        <v>0</v>
      </c>
      <c r="FU25" s="10">
        <v>0</v>
      </c>
      <c r="FV25" s="10">
        <v>3883</v>
      </c>
      <c r="FW25" s="10">
        <v>3883</v>
      </c>
      <c r="FX25" s="10">
        <v>0</v>
      </c>
      <c r="FY25" s="10">
        <v>0</v>
      </c>
      <c r="FZ25" s="10">
        <v>40504</v>
      </c>
      <c r="GA25" s="10">
        <v>40504</v>
      </c>
      <c r="GB25" s="10">
        <v>0</v>
      </c>
      <c r="GC25" s="10">
        <v>0</v>
      </c>
      <c r="GD25" s="10">
        <v>37803</v>
      </c>
      <c r="GE25" s="10">
        <v>37803</v>
      </c>
      <c r="GF25" s="10">
        <v>0</v>
      </c>
      <c r="GG25" s="10">
        <v>0</v>
      </c>
      <c r="GH25" s="10">
        <v>12950</v>
      </c>
      <c r="GI25" s="10">
        <v>12950</v>
      </c>
      <c r="GJ25" s="10">
        <v>0</v>
      </c>
      <c r="GK25" s="10">
        <v>0</v>
      </c>
      <c r="GL25" s="10">
        <v>12915</v>
      </c>
      <c r="GM25" s="10">
        <v>12915</v>
      </c>
      <c r="GN25" s="10">
        <v>0</v>
      </c>
      <c r="GO25" s="10">
        <v>0</v>
      </c>
      <c r="GP25" s="10">
        <v>1</v>
      </c>
      <c r="GQ25" s="10">
        <v>1</v>
      </c>
      <c r="GR25" s="13">
        <v>40332.424421296295</v>
      </c>
    </row>
    <row r="26" spans="1:200" x14ac:dyDescent="0.2">
      <c r="A26" s="10" t="s">
        <v>1163</v>
      </c>
      <c r="B26" s="10">
        <v>105</v>
      </c>
      <c r="C26" s="10" t="s">
        <v>797</v>
      </c>
      <c r="D26" s="10" t="str">
        <f>VLOOKUP(Tabulka_Dotaz_z_MySQLDivadla_19[[#This Row],[Kraj]],Tabulka_Dotaz_z_SQL3[],3,TRUE)</f>
        <v>Ústecký kraj</v>
      </c>
      <c r="E26" s="10" t="str">
        <f>TRIM(VLOOKUP(Tabulka_Dotaz_z_MySQLDivadla_19[[#This Row],[StatID]],Tabulka_Dotaz_z_SqlDivadla[#All],7,FALSE ))</f>
        <v>30</v>
      </c>
      <c r="F26" s="10" t="str">
        <f>VLOOKUP(Tabulka_Dotaz_z_MySQLDivadla_19[[#This Row],[kodZriz]],Tabulka_Dotaz_z_SQL[],8,TRUE)</f>
        <v>stati</v>
      </c>
      <c r="G26" s="10">
        <v>1</v>
      </c>
      <c r="H26" s="10">
        <v>0</v>
      </c>
      <c r="I26" s="10" t="s">
        <v>167</v>
      </c>
      <c r="J26" s="10">
        <v>449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 t="str">
        <f xml:space="preserve"> IF(Tabulka_Dotaz_z_MySQLDivadla_19[[#This Row],[f0115_1]]=1,"ANO","NE")</f>
        <v>ANO</v>
      </c>
      <c r="AB26" s="10">
        <v>0</v>
      </c>
      <c r="AC26" s="10">
        <v>0</v>
      </c>
      <c r="AD26" s="10">
        <v>1</v>
      </c>
      <c r="AE26" s="10">
        <v>0</v>
      </c>
      <c r="AF26" s="10">
        <v>3</v>
      </c>
      <c r="AG26" s="10">
        <v>0</v>
      </c>
      <c r="AH26" s="10">
        <v>1</v>
      </c>
      <c r="AI26" s="10">
        <v>6</v>
      </c>
      <c r="AJ26" s="10">
        <v>5</v>
      </c>
      <c r="AK26" s="10">
        <v>6</v>
      </c>
      <c r="AL26" s="10">
        <v>31</v>
      </c>
      <c r="AM26" s="10">
        <v>0</v>
      </c>
      <c r="AN26" s="10">
        <v>0</v>
      </c>
      <c r="AO26" s="10">
        <v>41</v>
      </c>
      <c r="AP26" s="10">
        <v>41</v>
      </c>
      <c r="AQ26" s="10">
        <v>1</v>
      </c>
      <c r="AR26" s="10">
        <v>0</v>
      </c>
      <c r="AS26" s="10">
        <v>0</v>
      </c>
      <c r="AT26" s="10">
        <v>1</v>
      </c>
      <c r="AU26" s="10">
        <v>1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3</v>
      </c>
      <c r="BL26" s="10">
        <v>0</v>
      </c>
      <c r="BM26" s="10">
        <v>0</v>
      </c>
      <c r="BN26" s="10">
        <v>4</v>
      </c>
      <c r="BO26" s="10">
        <v>2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35</v>
      </c>
      <c r="CK26" s="10">
        <v>0</v>
      </c>
      <c r="CL26" s="10">
        <v>0</v>
      </c>
      <c r="CM26" s="10">
        <v>46</v>
      </c>
      <c r="CN26" s="10">
        <v>44</v>
      </c>
      <c r="CO26" s="10">
        <v>16</v>
      </c>
      <c r="CP26" s="10">
        <v>0</v>
      </c>
      <c r="CQ26" s="10">
        <v>0</v>
      </c>
      <c r="CR26" s="10">
        <v>27</v>
      </c>
      <c r="CS26" s="10">
        <v>27</v>
      </c>
      <c r="CT26" s="10">
        <v>31</v>
      </c>
      <c r="CU26" s="10">
        <v>1</v>
      </c>
      <c r="CV26" s="10">
        <v>43</v>
      </c>
      <c r="CW26" s="10">
        <v>15</v>
      </c>
      <c r="CX26" s="10">
        <v>14990</v>
      </c>
      <c r="CY26" s="10">
        <v>14990</v>
      </c>
      <c r="CZ26" s="10">
        <v>0</v>
      </c>
      <c r="DA26" s="10">
        <v>0</v>
      </c>
      <c r="DB26" s="10">
        <v>9854</v>
      </c>
      <c r="DC26" s="10">
        <v>9854</v>
      </c>
      <c r="DD26" s="10">
        <v>0</v>
      </c>
      <c r="DE26" s="10">
        <v>0</v>
      </c>
      <c r="DF26" s="10">
        <v>449</v>
      </c>
      <c r="DG26" s="10">
        <v>449</v>
      </c>
      <c r="DH26" s="10">
        <v>0</v>
      </c>
      <c r="DI26" s="10">
        <v>0</v>
      </c>
      <c r="DJ26" s="10">
        <v>251</v>
      </c>
      <c r="DK26" s="10">
        <v>251</v>
      </c>
      <c r="DL26" s="10">
        <v>0</v>
      </c>
      <c r="DM26" s="10">
        <v>0</v>
      </c>
      <c r="DN26" s="10">
        <v>0</v>
      </c>
      <c r="DO26" s="10">
        <v>0</v>
      </c>
      <c r="DP26" s="10">
        <v>0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10">
        <v>0</v>
      </c>
      <c r="ED26" s="10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1149</v>
      </c>
      <c r="EM26" s="10">
        <v>400</v>
      </c>
      <c r="EN26" s="10">
        <v>749</v>
      </c>
      <c r="EO26" s="10">
        <v>449</v>
      </c>
      <c r="EP26" s="10">
        <v>863</v>
      </c>
      <c r="EQ26" s="10">
        <v>335</v>
      </c>
      <c r="ER26" s="10">
        <v>528</v>
      </c>
      <c r="ES26" s="10">
        <v>408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0</v>
      </c>
      <c r="EZ26" s="10">
        <v>0</v>
      </c>
      <c r="FA26" s="10">
        <v>0</v>
      </c>
      <c r="FB26" s="10">
        <v>0</v>
      </c>
      <c r="FC26" s="10">
        <v>0</v>
      </c>
      <c r="FD26" s="10">
        <v>0</v>
      </c>
      <c r="FE26" s="10">
        <v>0</v>
      </c>
      <c r="FF26" s="10">
        <v>0</v>
      </c>
      <c r="FG26" s="10">
        <v>0</v>
      </c>
      <c r="FH26" s="10">
        <v>0</v>
      </c>
      <c r="FI26" s="10">
        <v>0</v>
      </c>
      <c r="FJ26" s="10">
        <v>0</v>
      </c>
      <c r="FK26" s="10">
        <v>0</v>
      </c>
      <c r="FL26" s="10">
        <v>0</v>
      </c>
      <c r="FM26" s="10">
        <v>0</v>
      </c>
      <c r="FN26" s="10">
        <v>0</v>
      </c>
      <c r="FO26" s="10">
        <v>0</v>
      </c>
      <c r="FP26" s="10">
        <v>0</v>
      </c>
      <c r="FQ26" s="10">
        <v>0</v>
      </c>
      <c r="FR26" s="10">
        <v>0</v>
      </c>
      <c r="FS26" s="10">
        <v>0</v>
      </c>
      <c r="FT26" s="10">
        <v>0</v>
      </c>
      <c r="FU26" s="10">
        <v>0</v>
      </c>
      <c r="FV26" s="10">
        <v>0</v>
      </c>
      <c r="FW26" s="10">
        <v>0</v>
      </c>
      <c r="FX26" s="10">
        <v>0</v>
      </c>
      <c r="FY26" s="10">
        <v>0</v>
      </c>
      <c r="FZ26" s="10">
        <v>16588</v>
      </c>
      <c r="GA26" s="10">
        <v>15839</v>
      </c>
      <c r="GB26" s="10">
        <v>749</v>
      </c>
      <c r="GC26" s="10">
        <v>449</v>
      </c>
      <c r="GD26" s="10">
        <v>10968</v>
      </c>
      <c r="GE26" s="10">
        <v>10440</v>
      </c>
      <c r="GF26" s="10">
        <v>528</v>
      </c>
      <c r="GG26" s="10">
        <v>408</v>
      </c>
      <c r="GH26" s="10">
        <v>8200</v>
      </c>
      <c r="GI26" s="10">
        <v>8200</v>
      </c>
      <c r="GJ26" s="10">
        <v>0</v>
      </c>
      <c r="GK26" s="10">
        <v>0</v>
      </c>
      <c r="GL26" s="10">
        <v>5252</v>
      </c>
      <c r="GM26" s="10">
        <v>5252</v>
      </c>
      <c r="GN26" s="10">
        <v>0</v>
      </c>
      <c r="GO26" s="10">
        <v>0</v>
      </c>
      <c r="GP26" s="10">
        <v>1</v>
      </c>
      <c r="GQ26" s="10">
        <v>1</v>
      </c>
      <c r="GR26" s="13">
        <v>40254.51494212963</v>
      </c>
    </row>
    <row r="27" spans="1:200" x14ac:dyDescent="0.2">
      <c r="A27" s="10" t="s">
        <v>1246</v>
      </c>
      <c r="B27" s="10">
        <v>188</v>
      </c>
      <c r="C27" s="10" t="s">
        <v>797</v>
      </c>
      <c r="D27" s="10" t="str">
        <f>VLOOKUP(Tabulka_Dotaz_z_MySQLDivadla_19[[#This Row],[Kraj]],Tabulka_Dotaz_z_SQL3[],3,TRUE)</f>
        <v>Ústecký kraj</v>
      </c>
      <c r="E27" s="10" t="str">
        <f>TRIM(VLOOKUP(Tabulka_Dotaz_z_MySQLDivadla_19[[#This Row],[StatID]],Tabulka_Dotaz_z_SqlDivadla[#All],7,FALSE ))</f>
        <v>30</v>
      </c>
      <c r="F27" s="10" t="str">
        <f>VLOOKUP(Tabulka_Dotaz_z_MySQLDivadla_19[[#This Row],[kodZriz]],Tabulka_Dotaz_z_SQL[],8,TRUE)</f>
        <v>stati</v>
      </c>
      <c r="G27" s="10">
        <v>2</v>
      </c>
      <c r="H27" s="10">
        <v>0</v>
      </c>
      <c r="I27" s="10" t="s">
        <v>167</v>
      </c>
      <c r="J27" s="10">
        <v>450</v>
      </c>
      <c r="K27" s="10" t="s">
        <v>714</v>
      </c>
      <c r="L27" s="10">
        <v>420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 t="str">
        <f xml:space="preserve"> IF(Tabulka_Dotaz_z_MySQLDivadla_19[[#This Row],[f0115_1]]=1,"ANO","NE")</f>
        <v>ANO</v>
      </c>
      <c r="AB27" s="10">
        <v>0</v>
      </c>
      <c r="AC27" s="10">
        <v>0</v>
      </c>
      <c r="AD27" s="10">
        <v>0</v>
      </c>
      <c r="AE27" s="10">
        <v>0</v>
      </c>
      <c r="AF27" s="10">
        <v>9</v>
      </c>
      <c r="AG27" s="10">
        <v>0</v>
      </c>
      <c r="AH27" s="10">
        <v>8</v>
      </c>
      <c r="AI27" s="10">
        <v>22</v>
      </c>
      <c r="AJ27" s="10">
        <v>17</v>
      </c>
      <c r="AK27" s="10">
        <v>22</v>
      </c>
      <c r="AL27" s="10">
        <v>29</v>
      </c>
      <c r="AM27" s="10">
        <v>0</v>
      </c>
      <c r="AN27" s="10">
        <v>0</v>
      </c>
      <c r="AO27" s="10">
        <v>29</v>
      </c>
      <c r="AP27" s="10">
        <v>29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11</v>
      </c>
      <c r="BG27" s="10">
        <v>0</v>
      </c>
      <c r="BH27" s="10">
        <v>0</v>
      </c>
      <c r="BI27" s="10">
        <v>11</v>
      </c>
      <c r="BJ27" s="10">
        <v>0</v>
      </c>
      <c r="BK27" s="10">
        <v>1</v>
      </c>
      <c r="BL27" s="10">
        <v>0</v>
      </c>
      <c r="BM27" s="10">
        <v>0</v>
      </c>
      <c r="BN27" s="10">
        <v>1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41</v>
      </c>
      <c r="CK27" s="10">
        <v>0</v>
      </c>
      <c r="CL27" s="10">
        <v>0</v>
      </c>
      <c r="CM27" s="10">
        <v>41</v>
      </c>
      <c r="CN27" s="10">
        <v>29</v>
      </c>
      <c r="CO27" s="10">
        <v>27</v>
      </c>
      <c r="CP27" s="10">
        <v>0</v>
      </c>
      <c r="CQ27" s="10">
        <v>0</v>
      </c>
      <c r="CR27" s="10">
        <v>27</v>
      </c>
      <c r="CS27" s="10">
        <v>27</v>
      </c>
      <c r="CT27" s="10">
        <v>41</v>
      </c>
      <c r="CU27" s="10">
        <v>0</v>
      </c>
      <c r="CV27" s="10">
        <v>760</v>
      </c>
      <c r="CW27" s="10">
        <v>0</v>
      </c>
      <c r="CX27" s="10">
        <v>10962</v>
      </c>
      <c r="CY27" s="10">
        <v>10962</v>
      </c>
      <c r="CZ27" s="10">
        <v>0</v>
      </c>
      <c r="DA27" s="10">
        <v>0</v>
      </c>
      <c r="DB27" s="10">
        <v>9860</v>
      </c>
      <c r="DC27" s="10">
        <v>9860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10">
        <v>0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10">
        <v>0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10">
        <v>0</v>
      </c>
      <c r="ED27" s="10">
        <v>4158</v>
      </c>
      <c r="EE27" s="10">
        <v>0</v>
      </c>
      <c r="EF27" s="10">
        <v>4158</v>
      </c>
      <c r="EG27" s="10">
        <v>0</v>
      </c>
      <c r="EH27" s="10">
        <v>4114</v>
      </c>
      <c r="EI27" s="10">
        <v>0</v>
      </c>
      <c r="EJ27" s="10">
        <v>4114</v>
      </c>
      <c r="EK27" s="10">
        <v>0</v>
      </c>
      <c r="EL27" s="10">
        <v>378</v>
      </c>
      <c r="EM27" s="10">
        <v>0</v>
      </c>
      <c r="EN27" s="10">
        <v>378</v>
      </c>
      <c r="EO27" s="10">
        <v>0</v>
      </c>
      <c r="EP27" s="10">
        <v>340</v>
      </c>
      <c r="EQ27" s="10">
        <v>0</v>
      </c>
      <c r="ER27" s="10">
        <v>340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0</v>
      </c>
      <c r="EZ27" s="10">
        <v>0</v>
      </c>
      <c r="FA27" s="10">
        <v>0</v>
      </c>
      <c r="FB27" s="10">
        <v>0</v>
      </c>
      <c r="FC27" s="10">
        <v>0</v>
      </c>
      <c r="FD27" s="10">
        <v>0</v>
      </c>
      <c r="FE27" s="10">
        <v>0</v>
      </c>
      <c r="FF27" s="10">
        <v>0</v>
      </c>
      <c r="FG27" s="10">
        <v>0</v>
      </c>
      <c r="FH27" s="10">
        <v>0</v>
      </c>
      <c r="FI27" s="10">
        <v>0</v>
      </c>
      <c r="FJ27" s="10">
        <v>0</v>
      </c>
      <c r="FK27" s="10">
        <v>0</v>
      </c>
      <c r="FL27" s="10">
        <v>0</v>
      </c>
      <c r="FM27" s="10">
        <v>0</v>
      </c>
      <c r="FN27" s="10">
        <v>0</v>
      </c>
      <c r="FO27" s="10">
        <v>0</v>
      </c>
      <c r="FP27" s="10">
        <v>0</v>
      </c>
      <c r="FQ27" s="10">
        <v>0</v>
      </c>
      <c r="FR27" s="10">
        <v>0</v>
      </c>
      <c r="FS27" s="10">
        <v>0</v>
      </c>
      <c r="FT27" s="10">
        <v>0</v>
      </c>
      <c r="FU27" s="10">
        <v>0</v>
      </c>
      <c r="FV27" s="10">
        <v>0</v>
      </c>
      <c r="FW27" s="10">
        <v>0</v>
      </c>
      <c r="FX27" s="10">
        <v>0</v>
      </c>
      <c r="FY27" s="10">
        <v>0</v>
      </c>
      <c r="FZ27" s="10">
        <v>15498</v>
      </c>
      <c r="GA27" s="10">
        <v>10962</v>
      </c>
      <c r="GB27" s="10">
        <v>4536</v>
      </c>
      <c r="GC27" s="10">
        <v>0</v>
      </c>
      <c r="GD27" s="10">
        <v>14314</v>
      </c>
      <c r="GE27" s="10">
        <v>9860</v>
      </c>
      <c r="GF27" s="10">
        <v>4454</v>
      </c>
      <c r="GG27" s="10">
        <v>0</v>
      </c>
      <c r="GH27" s="10">
        <v>10206</v>
      </c>
      <c r="GI27" s="10">
        <v>10206</v>
      </c>
      <c r="GJ27" s="10">
        <v>0</v>
      </c>
      <c r="GK27" s="10">
        <v>0</v>
      </c>
      <c r="GL27" s="10">
        <v>9180</v>
      </c>
      <c r="GM27" s="10">
        <v>9180</v>
      </c>
      <c r="GN27" s="10">
        <v>0</v>
      </c>
      <c r="GO27" s="10">
        <v>0</v>
      </c>
      <c r="GP27" s="10">
        <v>1</v>
      </c>
      <c r="GQ27" s="10">
        <v>0</v>
      </c>
      <c r="GR27" s="13">
        <v>40332.423935185187</v>
      </c>
    </row>
    <row r="28" spans="1:200" x14ac:dyDescent="0.2">
      <c r="A28" s="10" t="s">
        <v>1232</v>
      </c>
      <c r="B28" s="10">
        <v>174</v>
      </c>
      <c r="C28" s="10" t="s">
        <v>797</v>
      </c>
      <c r="D28" s="10" t="str">
        <f>VLOOKUP(Tabulka_Dotaz_z_MySQLDivadla_19[[#This Row],[Kraj]],Tabulka_Dotaz_z_SQL3[],3,TRUE)</f>
        <v>Ústecký kraj</v>
      </c>
      <c r="E28" s="10" t="str">
        <f>TRIM(VLOOKUP(Tabulka_Dotaz_z_MySQLDivadla_19[[#This Row],[StatID]],Tabulka_Dotaz_z_SqlDivadla[#All],7,FALSE ))</f>
        <v>30</v>
      </c>
      <c r="F28" s="10" t="str">
        <f>VLOOKUP(Tabulka_Dotaz_z_MySQLDivadla_19[[#This Row],[kodZriz]],Tabulka_Dotaz_z_SQL[],8,TRUE)</f>
        <v>stati</v>
      </c>
      <c r="G28" s="10">
        <v>2</v>
      </c>
      <c r="H28" s="10">
        <v>0</v>
      </c>
      <c r="I28" s="10" t="s">
        <v>698</v>
      </c>
      <c r="J28" s="10">
        <v>241</v>
      </c>
      <c r="K28" s="10" t="s">
        <v>708</v>
      </c>
      <c r="L28" s="10">
        <v>50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</v>
      </c>
      <c r="AA28" s="10" t="str">
        <f xml:space="preserve"> IF(Tabulka_Dotaz_z_MySQLDivadla_19[[#This Row],[f0115_1]]=1,"ANO","NE")</f>
        <v>ANO</v>
      </c>
      <c r="AB28" s="10">
        <v>0</v>
      </c>
      <c r="AC28" s="10">
        <v>0</v>
      </c>
      <c r="AD28" s="10">
        <v>1</v>
      </c>
      <c r="AE28" s="10">
        <v>0</v>
      </c>
      <c r="AF28" s="10">
        <v>2</v>
      </c>
      <c r="AG28" s="10">
        <v>0</v>
      </c>
      <c r="AH28" s="10">
        <v>1</v>
      </c>
      <c r="AI28" s="10">
        <v>9</v>
      </c>
      <c r="AJ28" s="10">
        <v>4</v>
      </c>
      <c r="AK28" s="10">
        <v>9</v>
      </c>
      <c r="AL28" s="10">
        <v>23</v>
      </c>
      <c r="AM28" s="10">
        <v>0</v>
      </c>
      <c r="AN28" s="10">
        <v>0</v>
      </c>
      <c r="AO28" s="10">
        <v>29</v>
      </c>
      <c r="AP28" s="10">
        <v>29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32</v>
      </c>
      <c r="CF28" s="10">
        <v>0</v>
      </c>
      <c r="CG28" s="10">
        <v>0</v>
      </c>
      <c r="CH28" s="10">
        <v>57</v>
      </c>
      <c r="CI28" s="10">
        <v>56</v>
      </c>
      <c r="CJ28" s="10">
        <v>55</v>
      </c>
      <c r="CK28" s="10">
        <v>0</v>
      </c>
      <c r="CL28" s="10">
        <v>0</v>
      </c>
      <c r="CM28" s="10">
        <v>86</v>
      </c>
      <c r="CN28" s="10">
        <v>85</v>
      </c>
      <c r="CO28" s="10">
        <v>32</v>
      </c>
      <c r="CP28" s="10">
        <v>0</v>
      </c>
      <c r="CQ28" s="10">
        <v>0</v>
      </c>
      <c r="CR28" s="10">
        <v>57</v>
      </c>
      <c r="CS28" s="10">
        <v>56</v>
      </c>
      <c r="CT28" s="10">
        <v>42</v>
      </c>
      <c r="CU28" s="10">
        <v>0</v>
      </c>
      <c r="CV28" s="10">
        <v>27</v>
      </c>
      <c r="CW28" s="10">
        <v>9</v>
      </c>
      <c r="CX28" s="10">
        <v>7953</v>
      </c>
      <c r="CY28" s="10">
        <v>6989</v>
      </c>
      <c r="CZ28" s="10">
        <v>964</v>
      </c>
      <c r="DA28" s="10">
        <v>0</v>
      </c>
      <c r="DB28" s="10">
        <v>5432</v>
      </c>
      <c r="DC28" s="10">
        <v>4796</v>
      </c>
      <c r="DD28" s="10">
        <v>636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13737</v>
      </c>
      <c r="FS28" s="10">
        <v>13737</v>
      </c>
      <c r="FT28" s="10">
        <v>0</v>
      </c>
      <c r="FU28" s="10">
        <v>0</v>
      </c>
      <c r="FV28" s="10">
        <v>9386</v>
      </c>
      <c r="FW28" s="10">
        <v>9386</v>
      </c>
      <c r="FX28" s="10">
        <v>0</v>
      </c>
      <c r="FY28" s="10">
        <v>0</v>
      </c>
      <c r="FZ28" s="10">
        <v>21690</v>
      </c>
      <c r="GA28" s="10">
        <v>20726</v>
      </c>
      <c r="GB28" s="10">
        <v>964</v>
      </c>
      <c r="GC28" s="10">
        <v>0</v>
      </c>
      <c r="GD28" s="10">
        <v>14818</v>
      </c>
      <c r="GE28" s="10">
        <v>14182</v>
      </c>
      <c r="GF28" s="10">
        <v>636</v>
      </c>
      <c r="GG28" s="10">
        <v>0</v>
      </c>
      <c r="GH28" s="10">
        <v>15424</v>
      </c>
      <c r="GI28" s="10">
        <v>15424</v>
      </c>
      <c r="GJ28" s="10">
        <v>0</v>
      </c>
      <c r="GK28" s="10">
        <v>0</v>
      </c>
      <c r="GL28" s="10">
        <v>10754</v>
      </c>
      <c r="GM28" s="10">
        <v>10754</v>
      </c>
      <c r="GN28" s="10">
        <v>0</v>
      </c>
      <c r="GO28" s="10">
        <v>0</v>
      </c>
      <c r="GP28" s="10">
        <v>1</v>
      </c>
      <c r="GQ28" s="10">
        <v>1</v>
      </c>
      <c r="GR28" s="13">
        <v>40282.667175925926</v>
      </c>
    </row>
    <row r="29" spans="1:200" x14ac:dyDescent="0.2">
      <c r="A29" s="10" t="s">
        <v>1160</v>
      </c>
      <c r="B29" s="10">
        <v>102</v>
      </c>
      <c r="C29" s="10" t="s">
        <v>797</v>
      </c>
      <c r="D29" s="10" t="str">
        <f>VLOOKUP(Tabulka_Dotaz_z_MySQLDivadla_19[[#This Row],[Kraj]],Tabulka_Dotaz_z_SQL3[],3,TRUE)</f>
        <v>Ústecký kraj</v>
      </c>
      <c r="E29" s="10" t="str">
        <f>TRIM(VLOOKUP(Tabulka_Dotaz_z_MySQLDivadla_19[[#This Row],[StatID]],Tabulka_Dotaz_z_SqlDivadla[#All],7,FALSE ))</f>
        <v>30</v>
      </c>
      <c r="F29" s="10" t="str">
        <f>VLOOKUP(Tabulka_Dotaz_z_MySQLDivadla_19[[#This Row],[kodZriz]],Tabulka_Dotaz_z_SQL[],8,TRUE)</f>
        <v>stati</v>
      </c>
      <c r="G29" s="10">
        <v>2</v>
      </c>
      <c r="H29" s="10">
        <v>0</v>
      </c>
      <c r="I29" s="10" t="s">
        <v>684</v>
      </c>
      <c r="J29" s="10">
        <v>300</v>
      </c>
      <c r="K29" s="10" t="s">
        <v>685</v>
      </c>
      <c r="L29" s="10">
        <v>80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 t="str">
        <f xml:space="preserve"> IF(Tabulka_Dotaz_z_MySQLDivadla_19[[#This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2</v>
      </c>
      <c r="AG29" s="10">
        <v>0</v>
      </c>
      <c r="AH29" s="10">
        <v>3</v>
      </c>
      <c r="AI29" s="10">
        <v>4</v>
      </c>
      <c r="AJ29" s="10">
        <v>5</v>
      </c>
      <c r="AK29" s="10">
        <v>4</v>
      </c>
      <c r="AL29" s="10">
        <v>8</v>
      </c>
      <c r="AM29" s="10">
        <v>0</v>
      </c>
      <c r="AN29" s="10">
        <v>0</v>
      </c>
      <c r="AO29" s="10">
        <v>10</v>
      </c>
      <c r="AP29" s="10">
        <v>10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9</v>
      </c>
      <c r="BQ29" s="10">
        <v>0</v>
      </c>
      <c r="BR29" s="10">
        <v>0</v>
      </c>
      <c r="BS29" s="10">
        <v>9</v>
      </c>
      <c r="BT29" s="10">
        <v>9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3</v>
      </c>
      <c r="CF29" s="10">
        <v>0</v>
      </c>
      <c r="CG29" s="10">
        <v>0</v>
      </c>
      <c r="CH29" s="10">
        <v>6</v>
      </c>
      <c r="CI29" s="10">
        <v>6</v>
      </c>
      <c r="CJ29" s="10">
        <v>20</v>
      </c>
      <c r="CK29" s="10">
        <v>0</v>
      </c>
      <c r="CL29" s="10">
        <v>0</v>
      </c>
      <c r="CM29" s="10">
        <v>25</v>
      </c>
      <c r="CN29" s="10">
        <v>25</v>
      </c>
      <c r="CO29" s="10">
        <v>18</v>
      </c>
      <c r="CP29" s="10">
        <v>0</v>
      </c>
      <c r="CQ29" s="10">
        <v>0</v>
      </c>
      <c r="CR29" s="10">
        <v>18</v>
      </c>
      <c r="CS29" s="10">
        <v>18</v>
      </c>
      <c r="CT29" s="10">
        <v>11</v>
      </c>
      <c r="CU29" s="10">
        <v>0</v>
      </c>
      <c r="CV29" s="10">
        <v>32</v>
      </c>
      <c r="CW29" s="10">
        <v>0</v>
      </c>
      <c r="CX29" s="10">
        <v>3280</v>
      </c>
      <c r="CY29" s="10">
        <v>3280</v>
      </c>
      <c r="CZ29" s="10">
        <v>0</v>
      </c>
      <c r="DA29" s="10">
        <v>0</v>
      </c>
      <c r="DB29" s="10">
        <v>2710</v>
      </c>
      <c r="DC29" s="10">
        <v>2710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10">
        <v>0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10">
        <v>0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0</v>
      </c>
      <c r="EF29" s="10">
        <v>0</v>
      </c>
      <c r="EG29" s="10">
        <v>0</v>
      </c>
      <c r="EH29" s="10">
        <v>0</v>
      </c>
      <c r="EI29" s="10">
        <v>0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10">
        <v>0</v>
      </c>
      <c r="EP29" s="10">
        <v>0</v>
      </c>
      <c r="EQ29" s="10">
        <v>0</v>
      </c>
      <c r="ER29" s="10">
        <v>0</v>
      </c>
      <c r="ES29" s="10">
        <v>0</v>
      </c>
      <c r="ET29" s="10">
        <v>3060</v>
      </c>
      <c r="EU29" s="10">
        <v>3060</v>
      </c>
      <c r="EV29" s="10">
        <v>0</v>
      </c>
      <c r="EW29" s="10">
        <v>0</v>
      </c>
      <c r="EX29" s="10">
        <v>1064</v>
      </c>
      <c r="EY29" s="10">
        <v>1064</v>
      </c>
      <c r="EZ29" s="10">
        <v>0</v>
      </c>
      <c r="FA29" s="10">
        <v>0</v>
      </c>
      <c r="FB29" s="10">
        <v>0</v>
      </c>
      <c r="FC29" s="10">
        <v>0</v>
      </c>
      <c r="FD29" s="10">
        <v>0</v>
      </c>
      <c r="FE29" s="10">
        <v>0</v>
      </c>
      <c r="FF29" s="10">
        <v>0</v>
      </c>
      <c r="FG29" s="10">
        <v>0</v>
      </c>
      <c r="FH29" s="10">
        <v>0</v>
      </c>
      <c r="FI29" s="10">
        <v>0</v>
      </c>
      <c r="FJ29" s="10">
        <v>0</v>
      </c>
      <c r="FK29" s="10">
        <v>0</v>
      </c>
      <c r="FL29" s="10">
        <v>0</v>
      </c>
      <c r="FM29" s="10">
        <v>0</v>
      </c>
      <c r="FN29" s="10">
        <v>0</v>
      </c>
      <c r="FO29" s="10">
        <v>0</v>
      </c>
      <c r="FP29" s="10">
        <v>0</v>
      </c>
      <c r="FQ29" s="10">
        <v>0</v>
      </c>
      <c r="FR29" s="10">
        <v>3000</v>
      </c>
      <c r="FS29" s="10">
        <v>3000</v>
      </c>
      <c r="FT29" s="10">
        <v>0</v>
      </c>
      <c r="FU29" s="10">
        <v>0</v>
      </c>
      <c r="FV29" s="10">
        <v>4600</v>
      </c>
      <c r="FW29" s="10">
        <v>4600</v>
      </c>
      <c r="FX29" s="10">
        <v>0</v>
      </c>
      <c r="FY29" s="10">
        <v>0</v>
      </c>
      <c r="FZ29" s="10">
        <v>9340</v>
      </c>
      <c r="GA29" s="10">
        <v>9340</v>
      </c>
      <c r="GB29" s="10">
        <v>0</v>
      </c>
      <c r="GC29" s="10">
        <v>0</v>
      </c>
      <c r="GD29" s="10">
        <v>8374</v>
      </c>
      <c r="GE29" s="10">
        <v>8374</v>
      </c>
      <c r="GF29" s="10">
        <v>0</v>
      </c>
      <c r="GG29" s="10">
        <v>0</v>
      </c>
      <c r="GH29" s="10">
        <v>7500</v>
      </c>
      <c r="GI29" s="10">
        <v>7500</v>
      </c>
      <c r="GJ29" s="10">
        <v>0</v>
      </c>
      <c r="GK29" s="10">
        <v>0</v>
      </c>
      <c r="GL29" s="10">
        <v>4419</v>
      </c>
      <c r="GM29" s="10">
        <v>4419</v>
      </c>
      <c r="GN29" s="10">
        <v>0</v>
      </c>
      <c r="GO29" s="10">
        <v>0</v>
      </c>
      <c r="GP29" s="10">
        <v>1</v>
      </c>
      <c r="GQ29" s="10">
        <v>1</v>
      </c>
      <c r="GR29" s="13">
        <v>40332.42359953704</v>
      </c>
    </row>
    <row r="30" spans="1:200" x14ac:dyDescent="0.2">
      <c r="A30" s="10" t="s">
        <v>1185</v>
      </c>
      <c r="B30" s="10">
        <v>127</v>
      </c>
      <c r="C30" s="10" t="s">
        <v>797</v>
      </c>
      <c r="D30" s="10" t="str">
        <f>VLOOKUP(Tabulka_Dotaz_z_MySQLDivadla_19[[#This Row],[Kraj]],Tabulka_Dotaz_z_SQL3[],3,TRUE)</f>
        <v>Ústecký kraj</v>
      </c>
      <c r="E30" s="10" t="str">
        <f>TRIM(VLOOKUP(Tabulka_Dotaz_z_MySQLDivadla_19[[#This Row],[StatID]],Tabulka_Dotaz_z_SqlDivadla[#All],7,FALSE ))</f>
        <v>30</v>
      </c>
      <c r="F30" s="10" t="str">
        <f>VLOOKUP(Tabulka_Dotaz_z_MySQLDivadla_19[[#This Row],[kodZriz]],Tabulka_Dotaz_z_SQL[],8,TRUE)</f>
        <v>stati</v>
      </c>
      <c r="G30" s="10">
        <v>1</v>
      </c>
      <c r="H30" s="10">
        <v>0</v>
      </c>
      <c r="I30" s="10" t="s">
        <v>696</v>
      </c>
      <c r="J30" s="10">
        <v>160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 t="str">
        <f xml:space="preserve"> IF(Tabulka_Dotaz_z_MySQLDivadla_19[[#This Row],[f0115_1]]=1,"ANO","NE")</f>
        <v>ANO</v>
      </c>
      <c r="AB30" s="10">
        <v>0</v>
      </c>
      <c r="AC30" s="10">
        <v>0</v>
      </c>
      <c r="AD30" s="10">
        <v>0.5</v>
      </c>
      <c r="AE30" s="10">
        <v>0</v>
      </c>
      <c r="AF30" s="10">
        <v>0.5</v>
      </c>
      <c r="AG30" s="10">
        <v>0</v>
      </c>
      <c r="AH30" s="10">
        <v>0.5</v>
      </c>
      <c r="AI30" s="10">
        <v>0</v>
      </c>
      <c r="AJ30" s="10">
        <v>1.5</v>
      </c>
      <c r="AK30" s="10">
        <v>0</v>
      </c>
      <c r="AL30" s="10">
        <v>12</v>
      </c>
      <c r="AM30" s="10">
        <v>1</v>
      </c>
      <c r="AN30" s="10">
        <v>1</v>
      </c>
      <c r="AO30" s="10">
        <v>22</v>
      </c>
      <c r="AP30" s="10">
        <v>22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6</v>
      </c>
      <c r="BQ30" s="10">
        <v>0</v>
      </c>
      <c r="BR30" s="10">
        <v>0</v>
      </c>
      <c r="BS30" s="10">
        <v>6</v>
      </c>
      <c r="BT30" s="10">
        <v>6</v>
      </c>
      <c r="BU30" s="10">
        <v>1</v>
      </c>
      <c r="BV30" s="10">
        <v>0</v>
      </c>
      <c r="BW30" s="10">
        <v>0</v>
      </c>
      <c r="BX30" s="10">
        <v>1</v>
      </c>
      <c r="BY30" s="10">
        <v>1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7</v>
      </c>
      <c r="CF30" s="10">
        <v>0</v>
      </c>
      <c r="CG30" s="10">
        <v>0</v>
      </c>
      <c r="CH30" s="10">
        <v>7</v>
      </c>
      <c r="CI30" s="10">
        <v>7</v>
      </c>
      <c r="CJ30" s="10">
        <v>26</v>
      </c>
      <c r="CK30" s="10">
        <v>1</v>
      </c>
      <c r="CL30" s="10">
        <v>1</v>
      </c>
      <c r="CM30" s="10">
        <v>36</v>
      </c>
      <c r="CN30" s="10">
        <v>36</v>
      </c>
      <c r="CO30" s="10">
        <v>20</v>
      </c>
      <c r="CP30" s="10">
        <v>0</v>
      </c>
      <c r="CQ30" s="10">
        <v>0</v>
      </c>
      <c r="CR30" s="10">
        <v>20</v>
      </c>
      <c r="CS30" s="10">
        <v>20</v>
      </c>
      <c r="CT30" s="10">
        <v>15</v>
      </c>
      <c r="CU30" s="10">
        <v>0</v>
      </c>
      <c r="CV30" s="10">
        <v>5</v>
      </c>
      <c r="CW30" s="10">
        <v>0</v>
      </c>
      <c r="CX30" s="10">
        <v>3520</v>
      </c>
      <c r="CY30" s="10">
        <v>3520</v>
      </c>
      <c r="CZ30" s="10">
        <v>0</v>
      </c>
      <c r="DA30" s="10">
        <v>0</v>
      </c>
      <c r="DB30" s="10">
        <v>3103</v>
      </c>
      <c r="DC30" s="10">
        <v>3103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10">
        <v>0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10">
        <v>0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10">
        <v>0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10">
        <v>0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10">
        <v>0</v>
      </c>
      <c r="EP30" s="10">
        <v>0</v>
      </c>
      <c r="EQ30" s="10">
        <v>0</v>
      </c>
      <c r="ER30" s="10">
        <v>0</v>
      </c>
      <c r="ES30" s="10">
        <v>0</v>
      </c>
      <c r="ET30" s="10">
        <v>960</v>
      </c>
      <c r="EU30" s="10">
        <v>960</v>
      </c>
      <c r="EV30" s="10">
        <v>0</v>
      </c>
      <c r="EW30" s="10">
        <v>0</v>
      </c>
      <c r="EX30" s="10">
        <v>876</v>
      </c>
      <c r="EY30" s="10">
        <v>876</v>
      </c>
      <c r="EZ30" s="10">
        <v>0</v>
      </c>
      <c r="FA30" s="10">
        <v>0</v>
      </c>
      <c r="FB30" s="10">
        <v>40</v>
      </c>
      <c r="FC30" s="10">
        <v>40</v>
      </c>
      <c r="FD30" s="10">
        <v>0</v>
      </c>
      <c r="FE30" s="10">
        <v>0</v>
      </c>
      <c r="FF30" s="10">
        <v>20</v>
      </c>
      <c r="FG30" s="10">
        <v>20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10">
        <v>0</v>
      </c>
      <c r="FN30" s="10">
        <v>0</v>
      </c>
      <c r="FO30" s="10">
        <v>0</v>
      </c>
      <c r="FP30" s="10">
        <v>0</v>
      </c>
      <c r="FQ30" s="10">
        <v>0</v>
      </c>
      <c r="FR30" s="10">
        <v>350</v>
      </c>
      <c r="FS30" s="10">
        <v>350</v>
      </c>
      <c r="FT30" s="10">
        <v>0</v>
      </c>
      <c r="FU30" s="10">
        <v>0</v>
      </c>
      <c r="FV30" s="10">
        <v>320</v>
      </c>
      <c r="FW30" s="10">
        <v>320</v>
      </c>
      <c r="FX30" s="10">
        <v>0</v>
      </c>
      <c r="FY30" s="10">
        <v>0</v>
      </c>
      <c r="FZ30" s="10">
        <v>4870</v>
      </c>
      <c r="GA30" s="10">
        <v>4870</v>
      </c>
      <c r="GB30" s="10">
        <v>0</v>
      </c>
      <c r="GC30" s="10">
        <v>0</v>
      </c>
      <c r="GD30" s="10">
        <v>4319</v>
      </c>
      <c r="GE30" s="10">
        <v>4319</v>
      </c>
      <c r="GF30" s="10">
        <v>0</v>
      </c>
      <c r="GG30" s="10">
        <v>0</v>
      </c>
      <c r="GH30" s="10">
        <v>4160</v>
      </c>
      <c r="GI30" s="10">
        <v>4160</v>
      </c>
      <c r="GJ30" s="10">
        <v>0</v>
      </c>
      <c r="GK30" s="10">
        <v>0</v>
      </c>
      <c r="GL30" s="10">
        <v>2929</v>
      </c>
      <c r="GM30" s="10">
        <v>2929</v>
      </c>
      <c r="GN30" s="10">
        <v>0</v>
      </c>
      <c r="GO30" s="10">
        <v>0</v>
      </c>
      <c r="GP30" s="10">
        <v>1</v>
      </c>
      <c r="GQ30" s="10">
        <v>1</v>
      </c>
      <c r="GR30" s="13">
        <v>40269.398310185185</v>
      </c>
    </row>
    <row r="31" spans="1:200" x14ac:dyDescent="0.2">
      <c r="A31" s="10" t="s">
        <v>1158</v>
      </c>
      <c r="B31" s="10">
        <v>100</v>
      </c>
      <c r="C31" s="10" t="s">
        <v>797</v>
      </c>
      <c r="D31" s="10" t="str">
        <f>VLOOKUP(Tabulka_Dotaz_z_MySQLDivadla_19[[#This Row],[Kraj]],Tabulka_Dotaz_z_SQL3[],3,TRUE)</f>
        <v>Ústecký kraj</v>
      </c>
      <c r="E31" s="10" t="str">
        <f>TRIM(VLOOKUP(Tabulka_Dotaz_z_MySQLDivadla_19[[#This Row],[StatID]],Tabulka_Dotaz_z_SqlDivadla[#All],7,FALSE ))</f>
        <v>30</v>
      </c>
      <c r="F31" s="10" t="str">
        <f>VLOOKUP(Tabulka_Dotaz_z_MySQLDivadla_19[[#This Row],[kodZriz]],Tabulka_Dotaz_z_SQL[],8,TRUE)</f>
        <v>stati</v>
      </c>
      <c r="G31" s="10">
        <v>2</v>
      </c>
      <c r="H31" s="10">
        <v>0</v>
      </c>
      <c r="I31" s="10" t="s">
        <v>243</v>
      </c>
      <c r="J31" s="10">
        <v>332</v>
      </c>
      <c r="K31" s="10" t="s">
        <v>681</v>
      </c>
      <c r="L31" s="10">
        <v>100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 t="str">
        <f xml:space="preserve"> IF(Tabulka_Dotaz_z_MySQLDivadla_19[[#This Row],[f0115_1]]=1,"ANO","NE")</f>
        <v>ANO</v>
      </c>
      <c r="AB31" s="10">
        <v>1</v>
      </c>
      <c r="AC31" s="10">
        <v>0</v>
      </c>
      <c r="AD31" s="10">
        <v>1</v>
      </c>
      <c r="AE31" s="10">
        <v>0</v>
      </c>
      <c r="AF31" s="10">
        <v>3</v>
      </c>
      <c r="AG31" s="10">
        <v>0</v>
      </c>
      <c r="AH31" s="10">
        <v>1</v>
      </c>
      <c r="AI31" s="10">
        <v>8</v>
      </c>
      <c r="AJ31" s="10">
        <v>6</v>
      </c>
      <c r="AK31" s="10">
        <v>8</v>
      </c>
      <c r="AL31" s="10">
        <v>17</v>
      </c>
      <c r="AM31" s="10">
        <v>0</v>
      </c>
      <c r="AN31" s="10">
        <v>0</v>
      </c>
      <c r="AO31" s="10">
        <v>17</v>
      </c>
      <c r="AP31" s="10">
        <v>17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1</v>
      </c>
      <c r="AW31" s="10">
        <v>0</v>
      </c>
      <c r="AX31" s="10">
        <v>0</v>
      </c>
      <c r="AY31" s="10">
        <v>1</v>
      </c>
      <c r="AZ31" s="10">
        <v>1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8</v>
      </c>
      <c r="BQ31" s="10">
        <v>0</v>
      </c>
      <c r="BR31" s="10">
        <v>0</v>
      </c>
      <c r="BS31" s="10">
        <v>8</v>
      </c>
      <c r="BT31" s="10">
        <v>8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103</v>
      </c>
      <c r="CF31" s="10">
        <v>0</v>
      </c>
      <c r="CG31" s="10">
        <v>0</v>
      </c>
      <c r="CH31" s="10">
        <v>103</v>
      </c>
      <c r="CI31" s="10">
        <v>103</v>
      </c>
      <c r="CJ31" s="10">
        <v>129</v>
      </c>
      <c r="CK31" s="10">
        <v>0</v>
      </c>
      <c r="CL31" s="10">
        <v>0</v>
      </c>
      <c r="CM31" s="10">
        <v>129</v>
      </c>
      <c r="CN31" s="10">
        <v>129</v>
      </c>
      <c r="CO31" s="10">
        <v>87</v>
      </c>
      <c r="CP31" s="10">
        <v>0</v>
      </c>
      <c r="CQ31" s="10">
        <v>0</v>
      </c>
      <c r="CR31" s="10">
        <v>87</v>
      </c>
      <c r="CS31" s="10">
        <v>87</v>
      </c>
      <c r="CT31" s="10">
        <v>62</v>
      </c>
      <c r="CU31" s="10">
        <v>0</v>
      </c>
      <c r="CV31" s="10">
        <v>23</v>
      </c>
      <c r="CW31" s="10">
        <v>45</v>
      </c>
      <c r="CX31" s="10">
        <v>5644</v>
      </c>
      <c r="CY31" s="10">
        <v>5644</v>
      </c>
      <c r="CZ31" s="10">
        <v>0</v>
      </c>
      <c r="DA31" s="10">
        <v>0</v>
      </c>
      <c r="DB31" s="10">
        <v>3652</v>
      </c>
      <c r="DC31" s="10">
        <v>3652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332</v>
      </c>
      <c r="DO31" s="10">
        <v>332</v>
      </c>
      <c r="DP31" s="10">
        <v>0</v>
      </c>
      <c r="DQ31" s="10">
        <v>0</v>
      </c>
      <c r="DR31" s="10">
        <v>102</v>
      </c>
      <c r="DS31" s="10">
        <v>102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  <c r="EP31" s="10">
        <v>0</v>
      </c>
      <c r="EQ31" s="10">
        <v>0</v>
      </c>
      <c r="ER31" s="10">
        <v>0</v>
      </c>
      <c r="ES31" s="10">
        <v>0</v>
      </c>
      <c r="ET31" s="10">
        <v>800</v>
      </c>
      <c r="EU31" s="10">
        <v>800</v>
      </c>
      <c r="EV31" s="10">
        <v>0</v>
      </c>
      <c r="EW31" s="10">
        <v>0</v>
      </c>
      <c r="EX31" s="10">
        <v>430</v>
      </c>
      <c r="EY31" s="10">
        <v>430</v>
      </c>
      <c r="EZ31" s="10">
        <v>0</v>
      </c>
      <c r="FA31" s="10">
        <v>0</v>
      </c>
      <c r="FB31" s="10">
        <v>0</v>
      </c>
      <c r="FC31" s="10">
        <v>0</v>
      </c>
      <c r="FD31" s="10">
        <v>0</v>
      </c>
      <c r="FE31" s="10">
        <v>0</v>
      </c>
      <c r="FF31" s="10">
        <v>0</v>
      </c>
      <c r="FG31" s="10">
        <v>0</v>
      </c>
      <c r="FH31" s="10">
        <v>0</v>
      </c>
      <c r="FI31" s="10">
        <v>0</v>
      </c>
      <c r="FJ31" s="10">
        <v>0</v>
      </c>
      <c r="FK31" s="10">
        <v>0</v>
      </c>
      <c r="FL31" s="10">
        <v>0</v>
      </c>
      <c r="FM31" s="10">
        <v>0</v>
      </c>
      <c r="FN31" s="10">
        <v>0</v>
      </c>
      <c r="FO31" s="10">
        <v>0</v>
      </c>
      <c r="FP31" s="10">
        <v>0</v>
      </c>
      <c r="FQ31" s="10">
        <v>0</v>
      </c>
      <c r="FR31" s="10">
        <v>34196</v>
      </c>
      <c r="FS31" s="10">
        <v>34196</v>
      </c>
      <c r="FT31" s="10">
        <v>0</v>
      </c>
      <c r="FU31" s="10">
        <v>0</v>
      </c>
      <c r="FV31" s="10">
        <v>23449</v>
      </c>
      <c r="FW31" s="10">
        <v>23449</v>
      </c>
      <c r="FX31" s="10">
        <v>0</v>
      </c>
      <c r="FY31" s="10">
        <v>0</v>
      </c>
      <c r="FZ31" s="10">
        <v>40972</v>
      </c>
      <c r="GA31" s="10">
        <v>40972</v>
      </c>
      <c r="GB31" s="10">
        <v>0</v>
      </c>
      <c r="GC31" s="10">
        <v>0</v>
      </c>
      <c r="GD31" s="10">
        <v>27633</v>
      </c>
      <c r="GE31" s="10">
        <v>27633</v>
      </c>
      <c r="GF31" s="10">
        <v>0</v>
      </c>
      <c r="GG31" s="10">
        <v>0</v>
      </c>
      <c r="GH31" s="10">
        <v>29684</v>
      </c>
      <c r="GI31" s="10">
        <v>29684</v>
      </c>
      <c r="GJ31" s="10">
        <v>0</v>
      </c>
      <c r="GK31" s="10">
        <v>0</v>
      </c>
      <c r="GL31" s="10">
        <v>19173</v>
      </c>
      <c r="GM31" s="10">
        <v>19173</v>
      </c>
      <c r="GN31" s="10">
        <v>0</v>
      </c>
      <c r="GO31" s="10">
        <v>0</v>
      </c>
      <c r="GP31" s="10">
        <v>1</v>
      </c>
      <c r="GQ31" s="10">
        <v>1</v>
      </c>
      <c r="GR31" s="13">
        <v>40301.457685185182</v>
      </c>
    </row>
    <row r="32" spans="1:200" x14ac:dyDescent="0.2">
      <c r="A32" s="10" t="s">
        <v>1226</v>
      </c>
      <c r="B32" s="10">
        <v>168</v>
      </c>
      <c r="C32" s="10" t="s">
        <v>797</v>
      </c>
      <c r="D32" s="10" t="str">
        <f>VLOOKUP(Tabulka_Dotaz_z_MySQLDivadla_19[[#This Row],[Kraj]],Tabulka_Dotaz_z_SQL3[],3,TRUE)</f>
        <v>Ústecký kraj</v>
      </c>
      <c r="E32" s="10" t="str">
        <f>TRIM(VLOOKUP(Tabulka_Dotaz_z_MySQLDivadla_19[[#This Row],[StatID]],Tabulka_Dotaz_z_SqlDivadla[#All],7,FALSE ))</f>
        <v>22</v>
      </c>
      <c r="F32" s="10" t="str">
        <f>VLOOKUP(Tabulka_Dotaz_z_MySQLDivadla_19[[#This Row],[kodZriz]],Tabulka_Dotaz_z_SQL[],8,TRUE)</f>
        <v>stati</v>
      </c>
      <c r="G32" s="10">
        <v>2</v>
      </c>
      <c r="H32" s="10">
        <v>0</v>
      </c>
      <c r="I32" s="10" t="s">
        <v>705</v>
      </c>
      <c r="J32" s="10">
        <v>675</v>
      </c>
      <c r="K32" s="10" t="s">
        <v>706</v>
      </c>
      <c r="L32" s="10">
        <v>720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 t="str">
        <f xml:space="preserve"> IF(Tabulka_Dotaz_z_MySQLDivadla_19[[#This Row],[f0115_1]]=1,"ANO","NE")</f>
        <v>ANO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88</v>
      </c>
      <c r="AM32" s="10">
        <v>5</v>
      </c>
      <c r="AN32" s="10">
        <v>5</v>
      </c>
      <c r="AO32" s="10">
        <v>98</v>
      </c>
      <c r="AP32" s="10">
        <v>93</v>
      </c>
      <c r="AQ32" s="10">
        <v>6</v>
      </c>
      <c r="AR32" s="10">
        <v>2</v>
      </c>
      <c r="AS32" s="10">
        <v>2</v>
      </c>
      <c r="AT32" s="10">
        <v>8</v>
      </c>
      <c r="AU32" s="10">
        <v>8</v>
      </c>
      <c r="AV32" s="10">
        <v>3</v>
      </c>
      <c r="AW32" s="10">
        <v>0</v>
      </c>
      <c r="AX32" s="10">
        <v>0</v>
      </c>
      <c r="AY32" s="10">
        <v>3</v>
      </c>
      <c r="AZ32" s="10">
        <v>3</v>
      </c>
      <c r="BA32" s="10">
        <v>1</v>
      </c>
      <c r="BB32" s="10">
        <v>0</v>
      </c>
      <c r="BC32" s="10">
        <v>0</v>
      </c>
      <c r="BD32" s="10">
        <v>1</v>
      </c>
      <c r="BE32" s="10">
        <v>1</v>
      </c>
      <c r="BF32" s="10">
        <v>3</v>
      </c>
      <c r="BG32" s="10">
        <v>0</v>
      </c>
      <c r="BH32" s="10">
        <v>0</v>
      </c>
      <c r="BI32" s="10">
        <v>3</v>
      </c>
      <c r="BJ32" s="10">
        <v>3</v>
      </c>
      <c r="BK32" s="10">
        <v>5</v>
      </c>
      <c r="BL32" s="10">
        <v>3</v>
      </c>
      <c r="BM32" s="10">
        <v>2</v>
      </c>
      <c r="BN32" s="10">
        <v>13</v>
      </c>
      <c r="BO32" s="10">
        <v>10</v>
      </c>
      <c r="BP32" s="10">
        <v>10</v>
      </c>
      <c r="BQ32" s="10">
        <v>0</v>
      </c>
      <c r="BR32" s="10">
        <v>0</v>
      </c>
      <c r="BS32" s="10">
        <v>17</v>
      </c>
      <c r="BT32" s="10">
        <v>14</v>
      </c>
      <c r="BU32" s="10">
        <v>2</v>
      </c>
      <c r="BV32" s="10">
        <v>1</v>
      </c>
      <c r="BW32" s="10">
        <v>1</v>
      </c>
      <c r="BX32" s="10">
        <v>4</v>
      </c>
      <c r="BY32" s="10">
        <v>4</v>
      </c>
      <c r="BZ32" s="10">
        <v>7</v>
      </c>
      <c r="CA32" s="10">
        <v>0</v>
      </c>
      <c r="CB32" s="10">
        <v>0</v>
      </c>
      <c r="CC32" s="10">
        <v>7</v>
      </c>
      <c r="CD32" s="10">
        <v>7</v>
      </c>
      <c r="CE32" s="10">
        <v>114</v>
      </c>
      <c r="CF32" s="10">
        <v>0</v>
      </c>
      <c r="CG32" s="10">
        <v>0</v>
      </c>
      <c r="CH32" s="10">
        <v>114</v>
      </c>
      <c r="CI32" s="10">
        <v>13</v>
      </c>
      <c r="CJ32" s="10">
        <v>239</v>
      </c>
      <c r="CK32" s="10">
        <v>11</v>
      </c>
      <c r="CL32" s="10">
        <v>10</v>
      </c>
      <c r="CM32" s="10">
        <v>268</v>
      </c>
      <c r="CN32" s="10">
        <v>156</v>
      </c>
      <c r="CO32" s="10">
        <v>39</v>
      </c>
      <c r="CP32" s="10">
        <v>8</v>
      </c>
      <c r="CQ32" s="10">
        <v>8</v>
      </c>
      <c r="CR32" s="10">
        <v>63</v>
      </c>
      <c r="CS32" s="10">
        <v>37</v>
      </c>
      <c r="CT32" s="10">
        <v>19</v>
      </c>
      <c r="CU32" s="10">
        <v>1</v>
      </c>
      <c r="CV32" s="10">
        <v>2</v>
      </c>
      <c r="CW32" s="10">
        <v>0</v>
      </c>
      <c r="CX32" s="10">
        <v>51010</v>
      </c>
      <c r="CY32" s="10">
        <v>50316</v>
      </c>
      <c r="CZ32" s="10">
        <v>694</v>
      </c>
      <c r="DA32" s="10">
        <v>0</v>
      </c>
      <c r="DB32" s="10">
        <v>20244</v>
      </c>
      <c r="DC32" s="10">
        <v>20000</v>
      </c>
      <c r="DD32" s="10">
        <v>244</v>
      </c>
      <c r="DE32" s="10">
        <v>0</v>
      </c>
      <c r="DF32" s="10">
        <v>5568</v>
      </c>
      <c r="DG32" s="10">
        <v>5568</v>
      </c>
      <c r="DH32" s="10">
        <v>0</v>
      </c>
      <c r="DI32" s="10">
        <v>4061</v>
      </c>
      <c r="DJ32" s="10">
        <v>1263</v>
      </c>
      <c r="DK32" s="10">
        <v>1263</v>
      </c>
      <c r="DL32" s="10">
        <v>0</v>
      </c>
      <c r="DM32" s="10">
        <v>845</v>
      </c>
      <c r="DN32" s="10">
        <v>2088</v>
      </c>
      <c r="DO32" s="10">
        <v>2088</v>
      </c>
      <c r="DP32" s="10">
        <v>0</v>
      </c>
      <c r="DQ32" s="10">
        <v>0</v>
      </c>
      <c r="DR32" s="10">
        <v>1288</v>
      </c>
      <c r="DS32" s="10">
        <v>1288</v>
      </c>
      <c r="DT32" s="10">
        <v>0</v>
      </c>
      <c r="DU32" s="10">
        <v>0</v>
      </c>
      <c r="DV32" s="10">
        <v>696</v>
      </c>
      <c r="DW32" s="10">
        <v>696</v>
      </c>
      <c r="DX32" s="10">
        <v>0</v>
      </c>
      <c r="DY32" s="10">
        <v>0</v>
      </c>
      <c r="DZ32" s="10">
        <v>395</v>
      </c>
      <c r="EA32" s="10">
        <v>395</v>
      </c>
      <c r="EB32" s="10">
        <v>0</v>
      </c>
      <c r="EC32" s="10">
        <v>0</v>
      </c>
      <c r="ED32" s="10">
        <v>2088</v>
      </c>
      <c r="EE32" s="10">
        <v>2088</v>
      </c>
      <c r="EF32" s="10">
        <v>0</v>
      </c>
      <c r="EG32" s="10">
        <v>0</v>
      </c>
      <c r="EH32" s="10">
        <v>1362</v>
      </c>
      <c r="EI32" s="10">
        <v>1362</v>
      </c>
      <c r="EJ32" s="10">
        <v>0</v>
      </c>
      <c r="EK32" s="10">
        <v>0</v>
      </c>
      <c r="EL32" s="10">
        <v>9308</v>
      </c>
      <c r="EM32" s="10">
        <v>9048</v>
      </c>
      <c r="EN32" s="10">
        <v>260</v>
      </c>
      <c r="EO32" s="10">
        <v>0</v>
      </c>
      <c r="EP32" s="10">
        <v>4390</v>
      </c>
      <c r="EQ32" s="10">
        <v>4323</v>
      </c>
      <c r="ER32" s="10">
        <v>67</v>
      </c>
      <c r="ES32" s="10">
        <v>0</v>
      </c>
      <c r="ET32" s="10">
        <v>2876</v>
      </c>
      <c r="EU32" s="10">
        <v>2876</v>
      </c>
      <c r="EV32" s="10">
        <v>0</v>
      </c>
      <c r="EW32" s="10">
        <v>0</v>
      </c>
      <c r="EX32" s="10">
        <v>1782</v>
      </c>
      <c r="EY32" s="10">
        <v>1782</v>
      </c>
      <c r="EZ32" s="10">
        <v>0</v>
      </c>
      <c r="FA32" s="10">
        <v>0</v>
      </c>
      <c r="FB32" s="10">
        <v>490</v>
      </c>
      <c r="FC32" s="10">
        <v>490</v>
      </c>
      <c r="FD32" s="10">
        <v>0</v>
      </c>
      <c r="FE32" s="10">
        <v>0</v>
      </c>
      <c r="FF32" s="10">
        <v>166</v>
      </c>
      <c r="FG32" s="10">
        <v>166</v>
      </c>
      <c r="FH32" s="10">
        <v>0</v>
      </c>
      <c r="FI32" s="10">
        <v>0</v>
      </c>
      <c r="FJ32" s="10">
        <v>1680</v>
      </c>
      <c r="FK32" s="10">
        <v>1680</v>
      </c>
      <c r="FL32" s="10">
        <v>0</v>
      </c>
      <c r="FM32" s="10">
        <v>0</v>
      </c>
      <c r="FN32" s="10">
        <v>739</v>
      </c>
      <c r="FO32" s="10">
        <v>739</v>
      </c>
      <c r="FP32" s="10">
        <v>0</v>
      </c>
      <c r="FQ32" s="10">
        <v>0</v>
      </c>
      <c r="FR32" s="10">
        <v>165650</v>
      </c>
      <c r="FS32" s="10">
        <v>18306</v>
      </c>
      <c r="FT32" s="10">
        <v>147344</v>
      </c>
      <c r="FU32" s="10">
        <v>0</v>
      </c>
      <c r="FV32" s="10">
        <v>46986</v>
      </c>
      <c r="FW32" s="10">
        <v>14883</v>
      </c>
      <c r="FX32" s="10">
        <v>32103</v>
      </c>
      <c r="FY32" s="10">
        <v>0</v>
      </c>
      <c r="FZ32" s="10">
        <v>241454</v>
      </c>
      <c r="GA32" s="10">
        <v>93156</v>
      </c>
      <c r="GB32" s="10">
        <v>148298</v>
      </c>
      <c r="GC32" s="10">
        <v>4061</v>
      </c>
      <c r="GD32" s="10">
        <v>78615</v>
      </c>
      <c r="GE32" s="10">
        <v>46201</v>
      </c>
      <c r="GF32" s="10">
        <v>32414</v>
      </c>
      <c r="GG32" s="10">
        <v>845</v>
      </c>
      <c r="GH32" s="10">
        <v>30175</v>
      </c>
      <c r="GI32" s="10">
        <v>24023</v>
      </c>
      <c r="GJ32" s="10">
        <v>6152</v>
      </c>
      <c r="GK32" s="10">
        <v>0</v>
      </c>
      <c r="GL32" s="10">
        <v>11239</v>
      </c>
      <c r="GM32" s="10">
        <v>10472</v>
      </c>
      <c r="GN32" s="10">
        <v>767</v>
      </c>
      <c r="GO32" s="10">
        <v>0</v>
      </c>
      <c r="GP32" s="10">
        <v>1</v>
      </c>
      <c r="GQ32" s="10">
        <v>1</v>
      </c>
      <c r="GR32" s="13">
        <v>40332.423229166663</v>
      </c>
    </row>
    <row r="33" spans="1:200" x14ac:dyDescent="0.2">
      <c r="A33" s="10" t="s">
        <v>1247</v>
      </c>
      <c r="B33" s="10">
        <v>189</v>
      </c>
      <c r="C33" s="10" t="s">
        <v>797</v>
      </c>
      <c r="D33" s="10" t="str">
        <f>VLOOKUP(Tabulka_Dotaz_z_MySQLDivadla_19[[#This Row],[Kraj]],Tabulka_Dotaz_z_SQL3[],3,TRUE)</f>
        <v>Ústecký kraj</v>
      </c>
      <c r="E33" s="10" t="str">
        <f>TRIM(VLOOKUP(Tabulka_Dotaz_z_MySQLDivadla_19[[#This Row],[StatID]],Tabulka_Dotaz_z_SqlDivadla[#All],7,FALSE ))</f>
        <v>30</v>
      </c>
      <c r="F33" s="10" t="str">
        <f>VLOOKUP(Tabulka_Dotaz_z_MySQLDivadla_19[[#This Row],[kodZriz]],Tabulka_Dotaz_z_SQL[],8,TRUE)</f>
        <v>stati</v>
      </c>
      <c r="G33" s="10">
        <v>2</v>
      </c>
      <c r="H33" s="10">
        <v>0</v>
      </c>
      <c r="I33" s="10" t="s">
        <v>715</v>
      </c>
      <c r="J33" s="10">
        <v>400</v>
      </c>
      <c r="K33" s="10" t="s">
        <v>167</v>
      </c>
      <c r="L33" s="10">
        <v>372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 t="str">
        <f xml:space="preserve"> IF(Tabulka_Dotaz_z_MySQLDivadla_19[[#This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11</v>
      </c>
      <c r="AM33" s="10">
        <v>0</v>
      </c>
      <c r="AN33" s="10">
        <v>0</v>
      </c>
      <c r="AO33" s="10">
        <v>11</v>
      </c>
      <c r="AP33" s="10">
        <v>11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2</v>
      </c>
      <c r="BL33" s="10">
        <v>0</v>
      </c>
      <c r="BM33" s="10">
        <v>0</v>
      </c>
      <c r="BN33" s="10">
        <v>2</v>
      </c>
      <c r="BO33" s="10">
        <v>2</v>
      </c>
      <c r="BP33" s="10">
        <v>4</v>
      </c>
      <c r="BQ33" s="10">
        <v>0</v>
      </c>
      <c r="BR33" s="10">
        <v>0</v>
      </c>
      <c r="BS33" s="10">
        <v>4</v>
      </c>
      <c r="BT33" s="10">
        <v>4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12</v>
      </c>
      <c r="CF33" s="10">
        <v>0</v>
      </c>
      <c r="CG33" s="10">
        <v>0</v>
      </c>
      <c r="CH33" s="10">
        <v>12</v>
      </c>
      <c r="CI33" s="10">
        <v>12</v>
      </c>
      <c r="CJ33" s="10">
        <v>29</v>
      </c>
      <c r="CK33" s="10">
        <v>0</v>
      </c>
      <c r="CL33" s="10">
        <v>0</v>
      </c>
      <c r="CM33" s="10">
        <v>29</v>
      </c>
      <c r="CN33" s="10">
        <v>29</v>
      </c>
      <c r="CO33" s="10">
        <v>9</v>
      </c>
      <c r="CP33" s="10">
        <v>0</v>
      </c>
      <c r="CQ33" s="10">
        <v>0</v>
      </c>
      <c r="CR33" s="10">
        <v>9</v>
      </c>
      <c r="CS33" s="10">
        <v>9</v>
      </c>
      <c r="CT33" s="10">
        <v>29</v>
      </c>
      <c r="CU33" s="10">
        <v>0</v>
      </c>
      <c r="CV33" s="10">
        <v>5</v>
      </c>
      <c r="CW33" s="10">
        <v>0</v>
      </c>
      <c r="CX33" s="10">
        <v>4092</v>
      </c>
      <c r="CY33" s="10">
        <v>4092</v>
      </c>
      <c r="CZ33" s="10">
        <v>0</v>
      </c>
      <c r="DA33" s="10">
        <v>0</v>
      </c>
      <c r="DB33" s="10">
        <v>2867</v>
      </c>
      <c r="DC33" s="10">
        <v>2867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10">
        <v>0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10">
        <v>0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10">
        <v>0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10">
        <v>0</v>
      </c>
      <c r="EJ33" s="10">
        <v>0</v>
      </c>
      <c r="EK33" s="10">
        <v>0</v>
      </c>
      <c r="EL33" s="10">
        <v>972</v>
      </c>
      <c r="EM33" s="10">
        <v>972</v>
      </c>
      <c r="EN33" s="10">
        <v>0</v>
      </c>
      <c r="EO33" s="10">
        <v>0</v>
      </c>
      <c r="EP33" s="10">
        <v>471</v>
      </c>
      <c r="EQ33" s="10">
        <v>471</v>
      </c>
      <c r="ER33" s="10">
        <v>0</v>
      </c>
      <c r="ES33" s="10">
        <v>0</v>
      </c>
      <c r="ET33" s="10">
        <v>1488</v>
      </c>
      <c r="EU33" s="10">
        <v>1488</v>
      </c>
      <c r="EV33" s="10">
        <v>0</v>
      </c>
      <c r="EW33" s="10">
        <v>0</v>
      </c>
      <c r="EX33" s="10">
        <v>322</v>
      </c>
      <c r="EY33" s="10">
        <v>322</v>
      </c>
      <c r="EZ33" s="10">
        <v>0</v>
      </c>
      <c r="FA33" s="10">
        <v>0</v>
      </c>
      <c r="FB33" s="10">
        <v>0</v>
      </c>
      <c r="FC33" s="10">
        <v>0</v>
      </c>
      <c r="FD33" s="10">
        <v>0</v>
      </c>
      <c r="FE33" s="10">
        <v>0</v>
      </c>
      <c r="FF33" s="10">
        <v>0</v>
      </c>
      <c r="FG33" s="10">
        <v>0</v>
      </c>
      <c r="FH33" s="10">
        <v>0</v>
      </c>
      <c r="FI33" s="10">
        <v>0</v>
      </c>
      <c r="FJ33" s="10">
        <v>0</v>
      </c>
      <c r="FK33" s="10">
        <v>0</v>
      </c>
      <c r="FL33" s="10">
        <v>0</v>
      </c>
      <c r="FM33" s="10">
        <v>0</v>
      </c>
      <c r="FN33" s="10">
        <v>0</v>
      </c>
      <c r="FO33" s="10">
        <v>0</v>
      </c>
      <c r="FP33" s="10">
        <v>0</v>
      </c>
      <c r="FQ33" s="10">
        <v>0</v>
      </c>
      <c r="FR33" s="10">
        <v>4464</v>
      </c>
      <c r="FS33" s="10">
        <v>4464</v>
      </c>
      <c r="FT33" s="10">
        <v>0</v>
      </c>
      <c r="FU33" s="10">
        <v>0</v>
      </c>
      <c r="FV33" s="10">
        <v>3147</v>
      </c>
      <c r="FW33" s="10">
        <v>3147</v>
      </c>
      <c r="FX33" s="10">
        <v>0</v>
      </c>
      <c r="FY33" s="10">
        <v>0</v>
      </c>
      <c r="FZ33" s="10">
        <v>11016</v>
      </c>
      <c r="GA33" s="10">
        <v>11016</v>
      </c>
      <c r="GB33" s="10">
        <v>0</v>
      </c>
      <c r="GC33" s="10">
        <v>0</v>
      </c>
      <c r="GD33" s="10">
        <v>6807</v>
      </c>
      <c r="GE33" s="10">
        <v>6807</v>
      </c>
      <c r="GF33" s="10">
        <v>0</v>
      </c>
      <c r="GG33" s="10">
        <v>0</v>
      </c>
      <c r="GH33" s="10">
        <v>3348</v>
      </c>
      <c r="GI33" s="10">
        <v>3348</v>
      </c>
      <c r="GJ33" s="10">
        <v>0</v>
      </c>
      <c r="GK33" s="10">
        <v>0</v>
      </c>
      <c r="GL33" s="10">
        <v>1389</v>
      </c>
      <c r="GM33" s="10">
        <v>1389</v>
      </c>
      <c r="GN33" s="10">
        <v>0</v>
      </c>
      <c r="GO33" s="10">
        <v>0</v>
      </c>
      <c r="GP33" s="10">
        <v>1</v>
      </c>
      <c r="GQ33" s="10">
        <v>1</v>
      </c>
      <c r="GR33" s="13">
        <v>40323.403009259258</v>
      </c>
    </row>
    <row r="34" spans="1:200" x14ac:dyDescent="0.2">
      <c r="A34" s="10" t="s">
        <v>1266</v>
      </c>
      <c r="B34" s="10">
        <v>209</v>
      </c>
      <c r="C34" s="10" t="s">
        <v>809</v>
      </c>
      <c r="D34" s="10" t="str">
        <f>VLOOKUP(Tabulka_Dotaz_z_MySQLDivadla_19[[#This Row],[Kraj]],Tabulka_Dotaz_z_SQL3[],3,TRUE)</f>
        <v>Liberecký kraj</v>
      </c>
      <c r="E34" s="10" t="str">
        <f>TRIM(VLOOKUP(Tabulka_Dotaz_z_MySQLDivadla_19[[#This Row],[StatID]],Tabulka_Dotaz_z_SqlDivadla[#All],7,FALSE ))</f>
        <v>30</v>
      </c>
      <c r="F34" s="10" t="str">
        <f>VLOOKUP(Tabulka_Dotaz_z_MySQLDivadla_19[[#This Row],[kodZriz]],Tabulka_Dotaz_z_SQL[],8,TRUE)</f>
        <v>stati</v>
      </c>
      <c r="G34" s="10">
        <v>1</v>
      </c>
      <c r="H34" s="10">
        <v>0</v>
      </c>
      <c r="I34" s="10" t="s">
        <v>717</v>
      </c>
      <c r="J34" s="10">
        <v>360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 t="str">
        <f xml:space="preserve"> IF(Tabulka_Dotaz_z_MySQLDivadla_19[[#This Row],[f0115_1]]=1,"ANO","NE")</f>
        <v>ANO</v>
      </c>
      <c r="AB34" s="10">
        <v>1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10">
        <v>1</v>
      </c>
      <c r="AI34" s="10">
        <v>0</v>
      </c>
      <c r="AJ34" s="10">
        <v>3</v>
      </c>
      <c r="AK34" s="10">
        <v>0</v>
      </c>
      <c r="AL34" s="10">
        <v>14</v>
      </c>
      <c r="AM34" s="10">
        <v>0</v>
      </c>
      <c r="AN34" s="10">
        <v>0</v>
      </c>
      <c r="AO34" s="10">
        <v>14</v>
      </c>
      <c r="AP34" s="10">
        <v>14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1</v>
      </c>
      <c r="BG34" s="10">
        <v>0</v>
      </c>
      <c r="BH34" s="10">
        <v>0</v>
      </c>
      <c r="BI34" s="10">
        <v>1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9</v>
      </c>
      <c r="BQ34" s="10">
        <v>0</v>
      </c>
      <c r="BR34" s="10">
        <v>0</v>
      </c>
      <c r="BS34" s="10">
        <v>9</v>
      </c>
      <c r="BT34" s="10">
        <v>9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7</v>
      </c>
      <c r="CF34" s="10">
        <v>0</v>
      </c>
      <c r="CG34" s="10">
        <v>0</v>
      </c>
      <c r="CH34" s="10">
        <v>7</v>
      </c>
      <c r="CI34" s="10">
        <v>7</v>
      </c>
      <c r="CJ34" s="10">
        <v>31</v>
      </c>
      <c r="CK34" s="10">
        <v>0</v>
      </c>
      <c r="CL34" s="10">
        <v>0</v>
      </c>
      <c r="CM34" s="10">
        <v>31</v>
      </c>
      <c r="CN34" s="10">
        <v>31</v>
      </c>
      <c r="CO34" s="10">
        <v>11</v>
      </c>
      <c r="CP34" s="10">
        <v>0</v>
      </c>
      <c r="CQ34" s="10">
        <v>0</v>
      </c>
      <c r="CR34" s="10">
        <v>11</v>
      </c>
      <c r="CS34" s="10">
        <v>11</v>
      </c>
      <c r="CT34" s="10">
        <v>31</v>
      </c>
      <c r="CU34" s="10">
        <v>0</v>
      </c>
      <c r="CV34" s="10">
        <v>7</v>
      </c>
      <c r="CW34" s="10">
        <v>7</v>
      </c>
      <c r="CX34" s="10">
        <v>5040</v>
      </c>
      <c r="CY34" s="10">
        <v>5040</v>
      </c>
      <c r="CZ34" s="10">
        <v>0</v>
      </c>
      <c r="DA34" s="10">
        <v>0</v>
      </c>
      <c r="DB34" s="10">
        <v>4200</v>
      </c>
      <c r="DC34" s="10">
        <v>4200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10">
        <v>0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10">
        <v>0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10">
        <v>0</v>
      </c>
      <c r="ED34" s="10">
        <v>360</v>
      </c>
      <c r="EE34" s="10">
        <v>360</v>
      </c>
      <c r="EF34" s="10">
        <v>0</v>
      </c>
      <c r="EG34" s="10">
        <v>0</v>
      </c>
      <c r="EH34" s="10">
        <v>360</v>
      </c>
      <c r="EI34" s="10">
        <v>360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10">
        <v>0</v>
      </c>
      <c r="EP34" s="10">
        <v>0</v>
      </c>
      <c r="EQ34" s="10">
        <v>0</v>
      </c>
      <c r="ER34" s="10">
        <v>0</v>
      </c>
      <c r="ES34" s="10">
        <v>0</v>
      </c>
      <c r="ET34" s="10">
        <v>3240</v>
      </c>
      <c r="EU34" s="10">
        <v>3240</v>
      </c>
      <c r="EV34" s="10">
        <v>0</v>
      </c>
      <c r="EW34" s="10">
        <v>0</v>
      </c>
      <c r="EX34" s="10">
        <v>3200</v>
      </c>
      <c r="EY34" s="10">
        <v>3200</v>
      </c>
      <c r="EZ34" s="10">
        <v>0</v>
      </c>
      <c r="FA34" s="10">
        <v>0</v>
      </c>
      <c r="FB34" s="10">
        <v>0</v>
      </c>
      <c r="FC34" s="10">
        <v>0</v>
      </c>
      <c r="FD34" s="10">
        <v>0</v>
      </c>
      <c r="FE34" s="10">
        <v>0</v>
      </c>
      <c r="FF34" s="10">
        <v>0</v>
      </c>
      <c r="FG34" s="10">
        <v>0</v>
      </c>
      <c r="FH34" s="10">
        <v>0</v>
      </c>
      <c r="FI34" s="10">
        <v>0</v>
      </c>
      <c r="FJ34" s="10">
        <v>0</v>
      </c>
      <c r="FK34" s="10">
        <v>0</v>
      </c>
      <c r="FL34" s="10">
        <v>0</v>
      </c>
      <c r="FM34" s="10">
        <v>0</v>
      </c>
      <c r="FN34" s="10">
        <v>0</v>
      </c>
      <c r="FO34" s="10">
        <v>0</v>
      </c>
      <c r="FP34" s="10">
        <v>0</v>
      </c>
      <c r="FQ34" s="10">
        <v>0</v>
      </c>
      <c r="FR34" s="10">
        <v>2520</v>
      </c>
      <c r="FS34" s="10">
        <v>2520</v>
      </c>
      <c r="FT34" s="10">
        <v>0</v>
      </c>
      <c r="FU34" s="10">
        <v>0</v>
      </c>
      <c r="FV34" s="10">
        <v>700</v>
      </c>
      <c r="FW34" s="10">
        <v>700</v>
      </c>
      <c r="FX34" s="10">
        <v>0</v>
      </c>
      <c r="FY34" s="10">
        <v>0</v>
      </c>
      <c r="FZ34" s="10">
        <v>11160</v>
      </c>
      <c r="GA34" s="10">
        <v>11160</v>
      </c>
      <c r="GB34" s="10">
        <v>0</v>
      </c>
      <c r="GC34" s="10">
        <v>0</v>
      </c>
      <c r="GD34" s="10">
        <v>8460</v>
      </c>
      <c r="GE34" s="10">
        <v>8460</v>
      </c>
      <c r="GF34" s="10">
        <v>0</v>
      </c>
      <c r="GG34" s="10">
        <v>0</v>
      </c>
      <c r="GH34" s="10">
        <v>3960</v>
      </c>
      <c r="GI34" s="10">
        <v>3960</v>
      </c>
      <c r="GJ34" s="10">
        <v>0</v>
      </c>
      <c r="GK34" s="10">
        <v>0</v>
      </c>
      <c r="GL34" s="10">
        <v>3300</v>
      </c>
      <c r="GM34" s="10">
        <v>3300</v>
      </c>
      <c r="GN34" s="10">
        <v>0</v>
      </c>
      <c r="GO34" s="10">
        <v>0</v>
      </c>
      <c r="GP34" s="10">
        <v>1</v>
      </c>
      <c r="GQ34" s="10">
        <v>1</v>
      </c>
      <c r="GR34" s="13">
        <v>40332.430173611108</v>
      </c>
    </row>
    <row r="35" spans="1:200" x14ac:dyDescent="0.2">
      <c r="A35" s="10" t="s">
        <v>1161</v>
      </c>
      <c r="B35" s="10">
        <v>103</v>
      </c>
      <c r="C35" s="10" t="s">
        <v>809</v>
      </c>
      <c r="D35" s="10" t="str">
        <f>VLOOKUP(Tabulka_Dotaz_z_MySQLDivadla_19[[#This Row],[Kraj]],Tabulka_Dotaz_z_SQL3[],3,TRUE)</f>
        <v>Liberecký kraj</v>
      </c>
      <c r="E35" s="10" t="str">
        <f>TRIM(VLOOKUP(Tabulka_Dotaz_z_MySQLDivadla_19[[#This Row],[StatID]],Tabulka_Dotaz_z_SqlDivadla[#All],7,FALSE ))</f>
        <v>71</v>
      </c>
      <c r="F35" s="10" t="str">
        <f>VLOOKUP(Tabulka_Dotaz_z_MySQLDivadla_19[[#This Row],[kodZriz]],Tabulka_Dotaz_z_SQL[],8,TRUE)</f>
        <v>crkve</v>
      </c>
      <c r="G35" s="10">
        <v>1</v>
      </c>
      <c r="H35" s="10">
        <v>0</v>
      </c>
      <c r="I35" s="10" t="s">
        <v>167</v>
      </c>
      <c r="J35" s="10">
        <v>500</v>
      </c>
      <c r="K35" s="10" t="s">
        <v>163</v>
      </c>
      <c r="L35" s="10">
        <v>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0" t="str">
        <f xml:space="preserve"> IF(Tabulka_Dotaz_z_MySQLDivadla_19[[#This Row],[f0115_1]]=1,"ANO","NE")</f>
        <v>ANO</v>
      </c>
      <c r="AB35" s="10">
        <v>0</v>
      </c>
      <c r="AC35" s="10">
        <v>0</v>
      </c>
      <c r="AD35" s="10">
        <v>3</v>
      </c>
      <c r="AE35" s="10">
        <v>0</v>
      </c>
      <c r="AF35" s="10">
        <v>8</v>
      </c>
      <c r="AG35" s="10">
        <v>0</v>
      </c>
      <c r="AH35" s="10">
        <v>2</v>
      </c>
      <c r="AI35" s="10">
        <v>0</v>
      </c>
      <c r="AJ35" s="10">
        <v>13</v>
      </c>
      <c r="AK35" s="10">
        <v>0</v>
      </c>
      <c r="AL35" s="10">
        <v>55</v>
      </c>
      <c r="AM35" s="10">
        <v>0</v>
      </c>
      <c r="AN35" s="10">
        <v>0</v>
      </c>
      <c r="AO35" s="10">
        <v>69</v>
      </c>
      <c r="AP35" s="10">
        <v>68</v>
      </c>
      <c r="AQ35" s="10">
        <v>1</v>
      </c>
      <c r="AR35" s="10">
        <v>0</v>
      </c>
      <c r="AS35" s="10">
        <v>0</v>
      </c>
      <c r="AT35" s="10">
        <v>1</v>
      </c>
      <c r="AU35" s="10">
        <v>1</v>
      </c>
      <c r="AV35" s="10">
        <v>1</v>
      </c>
      <c r="AW35" s="10">
        <v>0</v>
      </c>
      <c r="AX35" s="10">
        <v>0</v>
      </c>
      <c r="AY35" s="10">
        <v>1</v>
      </c>
      <c r="AZ35" s="10">
        <v>1</v>
      </c>
      <c r="BA35" s="10">
        <v>7</v>
      </c>
      <c r="BB35" s="10">
        <v>0</v>
      </c>
      <c r="BC35" s="10">
        <v>0</v>
      </c>
      <c r="BD35" s="10">
        <v>15</v>
      </c>
      <c r="BE35" s="10">
        <v>15</v>
      </c>
      <c r="BF35" s="10">
        <v>3</v>
      </c>
      <c r="BG35" s="10">
        <v>0</v>
      </c>
      <c r="BH35" s="10">
        <v>0</v>
      </c>
      <c r="BI35" s="10">
        <v>3</v>
      </c>
      <c r="BJ35" s="10">
        <v>3</v>
      </c>
      <c r="BK35" s="10">
        <v>11</v>
      </c>
      <c r="BL35" s="10">
        <v>0</v>
      </c>
      <c r="BM35" s="10">
        <v>0</v>
      </c>
      <c r="BN35" s="10">
        <v>11</v>
      </c>
      <c r="BO35" s="10">
        <v>9</v>
      </c>
      <c r="BP35" s="10">
        <v>11</v>
      </c>
      <c r="BQ35" s="10">
        <v>0</v>
      </c>
      <c r="BR35" s="10">
        <v>0</v>
      </c>
      <c r="BS35" s="10">
        <v>25</v>
      </c>
      <c r="BT35" s="10">
        <v>25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64</v>
      </c>
      <c r="CF35" s="10">
        <v>0</v>
      </c>
      <c r="CG35" s="10">
        <v>0</v>
      </c>
      <c r="CH35" s="10">
        <v>64</v>
      </c>
      <c r="CI35" s="10">
        <v>46</v>
      </c>
      <c r="CJ35" s="10">
        <v>153</v>
      </c>
      <c r="CK35" s="10">
        <v>0</v>
      </c>
      <c r="CL35" s="10">
        <v>0</v>
      </c>
      <c r="CM35" s="10">
        <v>189</v>
      </c>
      <c r="CN35" s="10">
        <v>168</v>
      </c>
      <c r="CO35" s="10">
        <v>47</v>
      </c>
      <c r="CP35" s="10">
        <v>0</v>
      </c>
      <c r="CQ35" s="10">
        <v>0</v>
      </c>
      <c r="CR35" s="10">
        <v>83</v>
      </c>
      <c r="CS35" s="10">
        <v>79</v>
      </c>
      <c r="CT35" s="10">
        <v>50</v>
      </c>
      <c r="CU35" s="10">
        <v>0</v>
      </c>
      <c r="CV35" s="10">
        <v>1</v>
      </c>
      <c r="CW35" s="10">
        <v>0</v>
      </c>
      <c r="CX35" s="10">
        <v>34000</v>
      </c>
      <c r="CY35" s="10">
        <v>33500</v>
      </c>
      <c r="CZ35" s="10">
        <v>500</v>
      </c>
      <c r="DA35" s="10">
        <v>0</v>
      </c>
      <c r="DB35" s="10">
        <v>24077</v>
      </c>
      <c r="DC35" s="10">
        <v>23577</v>
      </c>
      <c r="DD35" s="10">
        <v>500</v>
      </c>
      <c r="DE35" s="10">
        <v>0</v>
      </c>
      <c r="DF35" s="10">
        <v>500</v>
      </c>
      <c r="DG35" s="10">
        <v>500</v>
      </c>
      <c r="DH35" s="10">
        <v>0</v>
      </c>
      <c r="DI35" s="10">
        <v>0</v>
      </c>
      <c r="DJ35" s="10">
        <v>279</v>
      </c>
      <c r="DK35" s="10">
        <v>279</v>
      </c>
      <c r="DL35" s="10">
        <v>0</v>
      </c>
      <c r="DM35" s="10">
        <v>0</v>
      </c>
      <c r="DN35" s="10">
        <v>500</v>
      </c>
      <c r="DO35" s="10">
        <v>500</v>
      </c>
      <c r="DP35" s="10">
        <v>0</v>
      </c>
      <c r="DQ35" s="10">
        <v>0</v>
      </c>
      <c r="DR35" s="10">
        <v>413</v>
      </c>
      <c r="DS35" s="10">
        <v>413</v>
      </c>
      <c r="DT35" s="10">
        <v>0</v>
      </c>
      <c r="DU35" s="10">
        <v>0</v>
      </c>
      <c r="DV35" s="10">
        <v>7500</v>
      </c>
      <c r="DW35" s="10">
        <v>7500</v>
      </c>
      <c r="DX35" s="10">
        <v>0</v>
      </c>
      <c r="DY35" s="10">
        <v>0</v>
      </c>
      <c r="DZ35" s="10">
        <v>6681</v>
      </c>
      <c r="EA35" s="10">
        <v>6681</v>
      </c>
      <c r="EB35" s="10">
        <v>0</v>
      </c>
      <c r="EC35" s="10">
        <v>0</v>
      </c>
      <c r="ED35" s="10">
        <v>1500</v>
      </c>
      <c r="EE35" s="10">
        <v>1500</v>
      </c>
      <c r="EF35" s="10">
        <v>0</v>
      </c>
      <c r="EG35" s="10">
        <v>0</v>
      </c>
      <c r="EH35" s="10">
        <v>1184</v>
      </c>
      <c r="EI35" s="10">
        <v>1184</v>
      </c>
      <c r="EJ35" s="10">
        <v>0</v>
      </c>
      <c r="EK35" s="10">
        <v>0</v>
      </c>
      <c r="EL35" s="10">
        <v>4500</v>
      </c>
      <c r="EM35" s="10">
        <v>3500</v>
      </c>
      <c r="EN35" s="10">
        <v>1000</v>
      </c>
      <c r="EO35" s="10">
        <v>0</v>
      </c>
      <c r="EP35" s="10">
        <v>3717</v>
      </c>
      <c r="EQ35" s="10">
        <v>2717</v>
      </c>
      <c r="ER35" s="10">
        <v>1000</v>
      </c>
      <c r="ES35" s="10">
        <v>0</v>
      </c>
      <c r="ET35" s="10">
        <v>7500</v>
      </c>
      <c r="EU35" s="10">
        <v>7500</v>
      </c>
      <c r="EV35" s="10">
        <v>0</v>
      </c>
      <c r="EW35" s="10">
        <v>0</v>
      </c>
      <c r="EX35" s="10">
        <v>5727</v>
      </c>
      <c r="EY35" s="10">
        <v>5727</v>
      </c>
      <c r="EZ35" s="10">
        <v>0</v>
      </c>
      <c r="FA35" s="10">
        <v>0</v>
      </c>
      <c r="FB35" s="10">
        <v>0</v>
      </c>
      <c r="FC35" s="10">
        <v>0</v>
      </c>
      <c r="FD35" s="10">
        <v>0</v>
      </c>
      <c r="FE35" s="10">
        <v>0</v>
      </c>
      <c r="FF35" s="10">
        <v>0</v>
      </c>
      <c r="FG35" s="10">
        <v>0</v>
      </c>
      <c r="FH35" s="10">
        <v>0</v>
      </c>
      <c r="FI35" s="10">
        <v>0</v>
      </c>
      <c r="FJ35" s="10">
        <v>0</v>
      </c>
      <c r="FK35" s="10">
        <v>0</v>
      </c>
      <c r="FL35" s="10">
        <v>0</v>
      </c>
      <c r="FM35" s="10">
        <v>0</v>
      </c>
      <c r="FN35" s="10">
        <v>0</v>
      </c>
      <c r="FO35" s="10">
        <v>0</v>
      </c>
      <c r="FP35" s="10">
        <v>0</v>
      </c>
      <c r="FQ35" s="10">
        <v>0</v>
      </c>
      <c r="FR35" s="10">
        <v>32000</v>
      </c>
      <c r="FS35" s="10">
        <v>23000</v>
      </c>
      <c r="FT35" s="10">
        <v>9000</v>
      </c>
      <c r="FU35" s="10">
        <v>0</v>
      </c>
      <c r="FV35" s="10">
        <v>22413</v>
      </c>
      <c r="FW35" s="10">
        <v>13413</v>
      </c>
      <c r="FX35" s="10">
        <v>9000</v>
      </c>
      <c r="FY35" s="10">
        <v>0</v>
      </c>
      <c r="FZ35" s="10">
        <v>88000</v>
      </c>
      <c r="GA35" s="10">
        <v>77500</v>
      </c>
      <c r="GB35" s="10">
        <v>10500</v>
      </c>
      <c r="GC35" s="10">
        <v>0</v>
      </c>
      <c r="GD35" s="10">
        <v>64491</v>
      </c>
      <c r="GE35" s="10">
        <v>53991</v>
      </c>
      <c r="GF35" s="10">
        <v>10500</v>
      </c>
      <c r="GG35" s="10">
        <v>0</v>
      </c>
      <c r="GH35" s="10">
        <v>36700</v>
      </c>
      <c r="GI35" s="10">
        <v>34200</v>
      </c>
      <c r="GJ35" s="10">
        <v>2500</v>
      </c>
      <c r="GK35" s="10">
        <v>0</v>
      </c>
      <c r="GL35" s="10">
        <v>25674</v>
      </c>
      <c r="GM35" s="10">
        <v>23674</v>
      </c>
      <c r="GN35" s="10">
        <v>2000</v>
      </c>
      <c r="GO35" s="10">
        <v>0</v>
      </c>
      <c r="GP35" s="10">
        <v>1</v>
      </c>
      <c r="GQ35" s="10">
        <v>1</v>
      </c>
      <c r="GR35" s="13">
        <v>40332.414444444446</v>
      </c>
    </row>
    <row r="36" spans="1:200" x14ac:dyDescent="0.2">
      <c r="A36" s="10" t="s">
        <v>1201</v>
      </c>
      <c r="B36" s="10">
        <v>143</v>
      </c>
      <c r="C36" s="10" t="s">
        <v>823</v>
      </c>
      <c r="D36" s="10" t="str">
        <f>VLOOKUP(Tabulka_Dotaz_z_MySQLDivadla_19[[#This Row],[Kraj]],Tabulka_Dotaz_z_SQL3[],3,TRUE)</f>
        <v>Královéhradecký kraj</v>
      </c>
      <c r="E36" s="10" t="str">
        <f>TRIM(VLOOKUP(Tabulka_Dotaz_z_MySQLDivadla_19[[#This Row],[StatID]],Tabulka_Dotaz_z_SqlDivadla[#All],7,FALSE ))</f>
        <v>50</v>
      </c>
      <c r="F36" s="10" t="str">
        <f>VLOOKUP(Tabulka_Dotaz_z_MySQLDivadla_19[[#This Row],[kodZriz]],Tabulka_Dotaz_z_SQL[],8,TRUE)</f>
        <v>podnk</v>
      </c>
      <c r="G36" s="10">
        <v>4</v>
      </c>
      <c r="H36" s="10">
        <v>0</v>
      </c>
      <c r="I36" s="10" t="s">
        <v>195</v>
      </c>
      <c r="J36" s="10">
        <v>499</v>
      </c>
      <c r="K36" s="10" t="s">
        <v>662</v>
      </c>
      <c r="L36" s="10">
        <v>120</v>
      </c>
      <c r="M36" s="10" t="s">
        <v>703</v>
      </c>
      <c r="N36" s="10">
        <v>150</v>
      </c>
      <c r="O36" s="10" t="s">
        <v>704</v>
      </c>
      <c r="P36" s="10">
        <v>100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 t="str">
        <f xml:space="preserve"> IF(Tabulka_Dotaz_z_MySQLDivadla_19[[#This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23</v>
      </c>
      <c r="AM36" s="10">
        <v>0</v>
      </c>
      <c r="AN36" s="10">
        <v>0</v>
      </c>
      <c r="AO36" s="10">
        <v>28</v>
      </c>
      <c r="AP36" s="10">
        <v>28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1</v>
      </c>
      <c r="BL36" s="10">
        <v>0</v>
      </c>
      <c r="BM36" s="10">
        <v>0</v>
      </c>
      <c r="BN36" s="10">
        <v>1</v>
      </c>
      <c r="BO36" s="10">
        <v>1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10</v>
      </c>
      <c r="BV36" s="10">
        <v>0</v>
      </c>
      <c r="BW36" s="10">
        <v>0</v>
      </c>
      <c r="BX36" s="10">
        <v>10</v>
      </c>
      <c r="BY36" s="10">
        <v>10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34</v>
      </c>
      <c r="CK36" s="10">
        <v>0</v>
      </c>
      <c r="CL36" s="10">
        <v>0</v>
      </c>
      <c r="CM36" s="10">
        <v>39</v>
      </c>
      <c r="CN36" s="10">
        <v>39</v>
      </c>
      <c r="CO36" s="10">
        <v>9</v>
      </c>
      <c r="CP36" s="10">
        <v>0</v>
      </c>
      <c r="CQ36" s="10">
        <v>0</v>
      </c>
      <c r="CR36" s="10">
        <v>11</v>
      </c>
      <c r="CS36" s="10">
        <v>11</v>
      </c>
      <c r="CT36" s="10">
        <v>21</v>
      </c>
      <c r="CU36" s="10">
        <v>1</v>
      </c>
      <c r="CV36" s="10">
        <v>43</v>
      </c>
      <c r="CW36" s="10">
        <v>2</v>
      </c>
      <c r="CX36" s="10">
        <v>10750</v>
      </c>
      <c r="CY36" s="10">
        <v>10750</v>
      </c>
      <c r="CZ36" s="10">
        <v>0</v>
      </c>
      <c r="DA36" s="10">
        <v>0</v>
      </c>
      <c r="DB36" s="10">
        <v>8818</v>
      </c>
      <c r="DC36" s="10">
        <v>8818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10">
        <v>0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10">
        <v>0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10">
        <v>0</v>
      </c>
      <c r="ED36" s="10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499</v>
      </c>
      <c r="EM36" s="10">
        <v>499</v>
      </c>
      <c r="EN36" s="10">
        <v>0</v>
      </c>
      <c r="EO36" s="10">
        <v>499</v>
      </c>
      <c r="EP36" s="10">
        <v>195</v>
      </c>
      <c r="EQ36" s="10">
        <v>195</v>
      </c>
      <c r="ER36" s="10">
        <v>0</v>
      </c>
      <c r="ES36" s="10">
        <v>195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1350</v>
      </c>
      <c r="FC36" s="10">
        <v>1350</v>
      </c>
      <c r="FD36" s="10">
        <v>0</v>
      </c>
      <c r="FE36" s="10">
        <v>0</v>
      </c>
      <c r="FF36" s="10">
        <v>1030</v>
      </c>
      <c r="FG36" s="10">
        <v>1030</v>
      </c>
      <c r="FH36" s="10">
        <v>0</v>
      </c>
      <c r="FI36" s="10">
        <v>0</v>
      </c>
      <c r="FJ36" s="10">
        <v>0</v>
      </c>
      <c r="FK36" s="10">
        <v>0</v>
      </c>
      <c r="FL36" s="10">
        <v>0</v>
      </c>
      <c r="FM36" s="10">
        <v>0</v>
      </c>
      <c r="FN36" s="10">
        <v>0</v>
      </c>
      <c r="FO36" s="10">
        <v>0</v>
      </c>
      <c r="FP36" s="10">
        <v>0</v>
      </c>
      <c r="FQ36" s="10">
        <v>0</v>
      </c>
      <c r="FR36" s="10">
        <v>0</v>
      </c>
      <c r="FS36" s="10">
        <v>0</v>
      </c>
      <c r="FT36" s="10">
        <v>0</v>
      </c>
      <c r="FU36" s="10">
        <v>0</v>
      </c>
      <c r="FV36" s="10">
        <v>0</v>
      </c>
      <c r="FW36" s="10">
        <v>0</v>
      </c>
      <c r="FX36" s="10">
        <v>0</v>
      </c>
      <c r="FY36" s="10">
        <v>0</v>
      </c>
      <c r="FZ36" s="10">
        <v>12599</v>
      </c>
      <c r="GA36" s="10">
        <v>12599</v>
      </c>
      <c r="GB36" s="10">
        <v>0</v>
      </c>
      <c r="GC36" s="10">
        <v>499</v>
      </c>
      <c r="GD36" s="10">
        <v>10043</v>
      </c>
      <c r="GE36" s="10">
        <v>10043</v>
      </c>
      <c r="GF36" s="10">
        <v>0</v>
      </c>
      <c r="GG36" s="10">
        <v>195</v>
      </c>
      <c r="GH36" s="10">
        <v>2803</v>
      </c>
      <c r="GI36" s="10">
        <v>2803</v>
      </c>
      <c r="GJ36" s="10">
        <v>0</v>
      </c>
      <c r="GK36" s="10">
        <v>0</v>
      </c>
      <c r="GL36" s="10">
        <v>2223</v>
      </c>
      <c r="GM36" s="10">
        <v>2223</v>
      </c>
      <c r="GN36" s="10">
        <v>0</v>
      </c>
      <c r="GO36" s="10">
        <v>0</v>
      </c>
      <c r="GP36" s="10">
        <v>1</v>
      </c>
      <c r="GQ36" s="10">
        <v>1</v>
      </c>
      <c r="GR36" s="13">
        <v>40275.392511574071</v>
      </c>
    </row>
    <row r="37" spans="1:200" x14ac:dyDescent="0.2">
      <c r="A37" s="10" t="s">
        <v>1088</v>
      </c>
      <c r="B37" s="10">
        <v>24</v>
      </c>
      <c r="C37" s="10" t="s">
        <v>790</v>
      </c>
      <c r="D37" s="10" t="str">
        <f>VLOOKUP(Tabulka_Dotaz_z_MySQLDivadla_19[[#This Row],[Kraj]],Tabulka_Dotaz_z_SQL3[],3,TRUE)</f>
        <v>Pardubický kraj</v>
      </c>
      <c r="E37" s="10" t="str">
        <f>TRIM(VLOOKUP(Tabulka_Dotaz_z_MySQLDivadla_19[[#This Row],[StatID]],Tabulka_Dotaz_z_SqlDivadla[#All],7,FALSE ))</f>
        <v>50</v>
      </c>
      <c r="F37" s="10" t="str">
        <f>VLOOKUP(Tabulka_Dotaz_z_MySQLDivadla_19[[#This Row],[kodZriz]],Tabulka_Dotaz_z_SQL[],8,TRUE)</f>
        <v>podnk</v>
      </c>
      <c r="G37" s="10">
        <v>3</v>
      </c>
      <c r="H37" s="10">
        <v>0</v>
      </c>
      <c r="I37" s="10" t="s">
        <v>652</v>
      </c>
      <c r="J37" s="10">
        <v>500</v>
      </c>
      <c r="K37" s="10" t="s">
        <v>653</v>
      </c>
      <c r="L37" s="10">
        <v>488</v>
      </c>
      <c r="M37" s="10" t="s">
        <v>654</v>
      </c>
      <c r="N37" s="10">
        <v>100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 t="str">
        <f xml:space="preserve"> IF(Tabulka_Dotaz_z_MySQLDivadla_19[[#This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8</v>
      </c>
      <c r="AM37" s="10">
        <v>0</v>
      </c>
      <c r="AN37" s="10">
        <v>0</v>
      </c>
      <c r="AO37" s="10">
        <v>8</v>
      </c>
      <c r="AP37" s="10">
        <v>8</v>
      </c>
      <c r="AQ37" s="10">
        <v>2</v>
      </c>
      <c r="AR37" s="10">
        <v>0</v>
      </c>
      <c r="AS37" s="10">
        <v>0</v>
      </c>
      <c r="AT37" s="10">
        <v>2</v>
      </c>
      <c r="AU37" s="10">
        <v>2</v>
      </c>
      <c r="AV37" s="10">
        <v>2</v>
      </c>
      <c r="AW37" s="10">
        <v>0</v>
      </c>
      <c r="AX37" s="10">
        <v>0</v>
      </c>
      <c r="AY37" s="10">
        <v>2</v>
      </c>
      <c r="AZ37" s="10">
        <v>2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1</v>
      </c>
      <c r="BG37" s="10">
        <v>0</v>
      </c>
      <c r="BH37" s="10">
        <v>0</v>
      </c>
      <c r="BI37" s="10">
        <v>1</v>
      </c>
      <c r="BJ37" s="10">
        <v>1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32</v>
      </c>
      <c r="CF37" s="10">
        <v>0</v>
      </c>
      <c r="CG37" s="10">
        <v>0</v>
      </c>
      <c r="CH37" s="10">
        <v>32</v>
      </c>
      <c r="CI37" s="10">
        <v>32</v>
      </c>
      <c r="CJ37" s="10">
        <v>45</v>
      </c>
      <c r="CK37" s="10">
        <v>0</v>
      </c>
      <c r="CL37" s="10">
        <v>0</v>
      </c>
      <c r="CM37" s="10">
        <v>45</v>
      </c>
      <c r="CN37" s="10">
        <v>45</v>
      </c>
      <c r="CO37" s="10">
        <v>18</v>
      </c>
      <c r="CP37" s="10">
        <v>0</v>
      </c>
      <c r="CQ37" s="10">
        <v>0</v>
      </c>
      <c r="CR37" s="10">
        <v>18</v>
      </c>
      <c r="CS37" s="10">
        <v>18</v>
      </c>
      <c r="CT37" s="10">
        <v>17</v>
      </c>
      <c r="CU37" s="10">
        <v>0</v>
      </c>
      <c r="CV37" s="10">
        <v>7</v>
      </c>
      <c r="CW37" s="10">
        <v>18</v>
      </c>
      <c r="CX37" s="10">
        <v>4120</v>
      </c>
      <c r="CY37" s="10">
        <v>4120</v>
      </c>
      <c r="CZ37" s="10">
        <v>0</v>
      </c>
      <c r="DA37" s="10">
        <v>0</v>
      </c>
      <c r="DB37" s="10">
        <v>2573</v>
      </c>
      <c r="DC37" s="10">
        <v>2573</v>
      </c>
      <c r="DD37" s="10">
        <v>0</v>
      </c>
      <c r="DE37" s="10">
        <v>0</v>
      </c>
      <c r="DF37" s="10">
        <v>1030</v>
      </c>
      <c r="DG37" s="10">
        <v>1030</v>
      </c>
      <c r="DH37" s="10">
        <v>0</v>
      </c>
      <c r="DI37" s="10">
        <v>0</v>
      </c>
      <c r="DJ37" s="10">
        <v>386</v>
      </c>
      <c r="DK37" s="10">
        <v>386</v>
      </c>
      <c r="DL37" s="10">
        <v>0</v>
      </c>
      <c r="DM37" s="10">
        <v>0</v>
      </c>
      <c r="DN37" s="10">
        <v>1030</v>
      </c>
      <c r="DO37" s="10">
        <v>1030</v>
      </c>
      <c r="DP37" s="10">
        <v>0</v>
      </c>
      <c r="DQ37" s="10">
        <v>0</v>
      </c>
      <c r="DR37" s="10">
        <v>873</v>
      </c>
      <c r="DS37" s="10">
        <v>873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>
        <v>515</v>
      </c>
      <c r="EE37" s="10">
        <v>515</v>
      </c>
      <c r="EF37" s="10">
        <v>0</v>
      </c>
      <c r="EG37" s="10">
        <v>0</v>
      </c>
      <c r="EH37" s="10">
        <v>476</v>
      </c>
      <c r="EI37" s="10">
        <v>476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10">
        <v>0</v>
      </c>
      <c r="FB37" s="10">
        <v>0</v>
      </c>
      <c r="FC37" s="10">
        <v>0</v>
      </c>
      <c r="FD37" s="10">
        <v>0</v>
      </c>
      <c r="FE37" s="10">
        <v>0</v>
      </c>
      <c r="FF37" s="10">
        <v>0</v>
      </c>
      <c r="FG37" s="10">
        <v>0</v>
      </c>
      <c r="FH37" s="10">
        <v>0</v>
      </c>
      <c r="FI37" s="10">
        <v>0</v>
      </c>
      <c r="FJ37" s="10">
        <v>0</v>
      </c>
      <c r="FK37" s="10">
        <v>0</v>
      </c>
      <c r="FL37" s="10">
        <v>0</v>
      </c>
      <c r="FM37" s="10">
        <v>0</v>
      </c>
      <c r="FN37" s="10">
        <v>0</v>
      </c>
      <c r="FO37" s="10">
        <v>0</v>
      </c>
      <c r="FP37" s="10">
        <v>0</v>
      </c>
      <c r="FQ37" s="10">
        <v>0</v>
      </c>
      <c r="FR37" s="10">
        <v>14014</v>
      </c>
      <c r="FS37" s="10">
        <v>14014</v>
      </c>
      <c r="FT37" s="10">
        <v>0</v>
      </c>
      <c r="FU37" s="10">
        <v>0</v>
      </c>
      <c r="FV37" s="10">
        <v>12474</v>
      </c>
      <c r="FW37" s="10">
        <v>12474</v>
      </c>
      <c r="FX37" s="10">
        <v>0</v>
      </c>
      <c r="FY37" s="10">
        <v>0</v>
      </c>
      <c r="FZ37" s="10">
        <v>20709</v>
      </c>
      <c r="GA37" s="10">
        <v>20709</v>
      </c>
      <c r="GB37" s="10">
        <v>0</v>
      </c>
      <c r="GC37" s="10">
        <v>0</v>
      </c>
      <c r="GD37" s="10">
        <v>16782</v>
      </c>
      <c r="GE37" s="10">
        <v>16782</v>
      </c>
      <c r="GF37" s="10">
        <v>0</v>
      </c>
      <c r="GG37" s="10">
        <v>0</v>
      </c>
      <c r="GH37" s="10">
        <v>6804</v>
      </c>
      <c r="GI37" s="10">
        <v>6804</v>
      </c>
      <c r="GJ37" s="10">
        <v>0</v>
      </c>
      <c r="GK37" s="10">
        <v>0</v>
      </c>
      <c r="GL37" s="10">
        <v>3638</v>
      </c>
      <c r="GM37" s="10">
        <v>3638</v>
      </c>
      <c r="GN37" s="10">
        <v>0</v>
      </c>
      <c r="GO37" s="10">
        <v>0</v>
      </c>
      <c r="GP37" s="10">
        <v>1</v>
      </c>
      <c r="GQ37" s="10">
        <v>1</v>
      </c>
      <c r="GR37" s="13">
        <v>40282.683935185189</v>
      </c>
    </row>
    <row r="38" spans="1:200" x14ac:dyDescent="0.2">
      <c r="A38" s="10" t="s">
        <v>1275</v>
      </c>
      <c r="B38" s="10">
        <v>218</v>
      </c>
      <c r="C38" s="10" t="s">
        <v>790</v>
      </c>
      <c r="D38" s="10" t="str">
        <f>VLOOKUP(Tabulka_Dotaz_z_MySQLDivadla_19[[#This Row],[Kraj]],Tabulka_Dotaz_z_SQL3[],3,TRUE)</f>
        <v>Pardubický kraj</v>
      </c>
      <c r="E38" s="10" t="str">
        <f>TRIM(VLOOKUP(Tabulka_Dotaz_z_MySQLDivadla_19[[#This Row],[StatID]],Tabulka_Dotaz_z_SqlDivadla[#All],7,FALSE ))</f>
        <v>30</v>
      </c>
      <c r="F38" s="10" t="str">
        <f>VLOOKUP(Tabulka_Dotaz_z_MySQLDivadla_19[[#This Row],[kodZriz]],Tabulka_Dotaz_z_SQL[],8,TRUE)</f>
        <v>stati</v>
      </c>
      <c r="G38" s="10">
        <v>1</v>
      </c>
      <c r="H38" s="10">
        <v>0</v>
      </c>
      <c r="I38" s="10" t="s">
        <v>167</v>
      </c>
      <c r="J38" s="10">
        <v>332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0" t="str">
        <f xml:space="preserve"> IF(Tabulka_Dotaz_z_MySQLDivadla_19[[#This Row],[f0115_1]]=1,"ANO","NE")</f>
        <v>ANO</v>
      </c>
      <c r="AB38" s="10">
        <v>0</v>
      </c>
      <c r="AC38" s="10">
        <v>0</v>
      </c>
      <c r="AD38" s="10">
        <v>2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2</v>
      </c>
      <c r="AK38" s="10">
        <v>0</v>
      </c>
      <c r="AL38" s="10">
        <v>31</v>
      </c>
      <c r="AM38" s="10">
        <v>0</v>
      </c>
      <c r="AN38" s="10">
        <v>0</v>
      </c>
      <c r="AO38" s="10">
        <v>46</v>
      </c>
      <c r="AP38" s="10">
        <v>41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1</v>
      </c>
      <c r="AW38" s="10">
        <v>0</v>
      </c>
      <c r="AX38" s="10">
        <v>0</v>
      </c>
      <c r="AY38" s="10">
        <v>1</v>
      </c>
      <c r="AZ38" s="10">
        <v>1</v>
      </c>
      <c r="BA38" s="10">
        <v>1</v>
      </c>
      <c r="BB38" s="10">
        <v>0</v>
      </c>
      <c r="BC38" s="10">
        <v>0</v>
      </c>
      <c r="BD38" s="10">
        <v>1</v>
      </c>
      <c r="BE38" s="10">
        <v>1</v>
      </c>
      <c r="BF38" s="10">
        <v>1</v>
      </c>
      <c r="BG38" s="10">
        <v>0</v>
      </c>
      <c r="BH38" s="10">
        <v>0</v>
      </c>
      <c r="BI38" s="10">
        <v>1</v>
      </c>
      <c r="BJ38" s="10">
        <v>1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34</v>
      </c>
      <c r="CK38" s="10">
        <v>0</v>
      </c>
      <c r="CL38" s="10">
        <v>0</v>
      </c>
      <c r="CM38" s="10">
        <v>49</v>
      </c>
      <c r="CN38" s="10">
        <v>44</v>
      </c>
      <c r="CO38" s="10">
        <v>14</v>
      </c>
      <c r="CP38" s="10">
        <v>0</v>
      </c>
      <c r="CQ38" s="10">
        <v>0</v>
      </c>
      <c r="CR38" s="10">
        <v>21</v>
      </c>
      <c r="CS38" s="10">
        <v>21</v>
      </c>
      <c r="CT38" s="10">
        <v>31</v>
      </c>
      <c r="CU38" s="10">
        <v>0</v>
      </c>
      <c r="CV38" s="10">
        <v>20</v>
      </c>
      <c r="CW38" s="10">
        <v>10</v>
      </c>
      <c r="CX38" s="10">
        <v>15272</v>
      </c>
      <c r="CY38" s="10">
        <v>13612</v>
      </c>
      <c r="CZ38" s="10">
        <v>1660</v>
      </c>
      <c r="DA38" s="10">
        <v>0</v>
      </c>
      <c r="DB38" s="10">
        <v>9345</v>
      </c>
      <c r="DC38" s="10">
        <v>7845</v>
      </c>
      <c r="DD38" s="10">
        <v>1500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332</v>
      </c>
      <c r="DO38" s="10">
        <v>332</v>
      </c>
      <c r="DP38" s="10">
        <v>0</v>
      </c>
      <c r="DQ38" s="10">
        <v>0</v>
      </c>
      <c r="DR38" s="10">
        <v>118</v>
      </c>
      <c r="DS38" s="10">
        <v>118</v>
      </c>
      <c r="DT38" s="10">
        <v>0</v>
      </c>
      <c r="DU38" s="10">
        <v>0</v>
      </c>
      <c r="DV38" s="10">
        <v>332</v>
      </c>
      <c r="DW38" s="10">
        <v>332</v>
      </c>
      <c r="DX38" s="10">
        <v>0</v>
      </c>
      <c r="DY38" s="10">
        <v>0</v>
      </c>
      <c r="DZ38" s="10">
        <v>176</v>
      </c>
      <c r="EA38" s="10">
        <v>176</v>
      </c>
      <c r="EB38" s="10">
        <v>0</v>
      </c>
      <c r="EC38" s="10">
        <v>0</v>
      </c>
      <c r="ED38" s="10">
        <v>332</v>
      </c>
      <c r="EE38" s="10">
        <v>332</v>
      </c>
      <c r="EF38" s="10">
        <v>0</v>
      </c>
      <c r="EG38" s="10">
        <v>0</v>
      </c>
      <c r="EH38" s="10">
        <v>137</v>
      </c>
      <c r="EI38" s="10">
        <v>137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16268</v>
      </c>
      <c r="GA38" s="10">
        <v>14608</v>
      </c>
      <c r="GB38" s="10">
        <v>1660</v>
      </c>
      <c r="GC38" s="10">
        <v>0</v>
      </c>
      <c r="GD38" s="10">
        <v>9776</v>
      </c>
      <c r="GE38" s="10">
        <v>8276</v>
      </c>
      <c r="GF38" s="10">
        <v>1500</v>
      </c>
      <c r="GG38" s="10">
        <v>0</v>
      </c>
      <c r="GH38" s="10">
        <v>4648</v>
      </c>
      <c r="GI38" s="10">
        <v>4648</v>
      </c>
      <c r="GJ38" s="10">
        <v>0</v>
      </c>
      <c r="GK38" s="10">
        <v>0</v>
      </c>
      <c r="GL38" s="10">
        <v>3360</v>
      </c>
      <c r="GM38" s="10">
        <v>3360</v>
      </c>
      <c r="GN38" s="10">
        <v>0</v>
      </c>
      <c r="GO38" s="10">
        <v>0</v>
      </c>
      <c r="GP38" s="10">
        <v>1</v>
      </c>
      <c r="GQ38" s="10">
        <v>1</v>
      </c>
      <c r="GR38" s="13">
        <v>40298.431481481479</v>
      </c>
    </row>
    <row r="39" spans="1:200" x14ac:dyDescent="0.2">
      <c r="A39" s="10" t="s">
        <v>1164</v>
      </c>
      <c r="B39" s="10">
        <v>106</v>
      </c>
      <c r="C39" s="10" t="s">
        <v>790</v>
      </c>
      <c r="D39" s="10" t="str">
        <f>VLOOKUP(Tabulka_Dotaz_z_MySQLDivadla_19[[#This Row],[Kraj]],Tabulka_Dotaz_z_SQL3[],3,TRUE)</f>
        <v>Pardubický kraj</v>
      </c>
      <c r="E39" s="10" t="str">
        <f>TRIM(VLOOKUP(Tabulka_Dotaz_z_MySQLDivadla_19[[#This Row],[StatID]],Tabulka_Dotaz_z_SqlDivadla[#All],7,FALSE ))</f>
        <v>30</v>
      </c>
      <c r="F39" s="10" t="str">
        <f>VLOOKUP(Tabulka_Dotaz_z_MySQLDivadla_19[[#This Row],[kodZriz]],Tabulka_Dotaz_z_SQL[],8,TRUE)</f>
        <v>stati</v>
      </c>
      <c r="G39" s="10">
        <v>4</v>
      </c>
      <c r="H39" s="10">
        <v>0</v>
      </c>
      <c r="I39" s="10" t="s">
        <v>687</v>
      </c>
      <c r="J39" s="10">
        <v>523</v>
      </c>
      <c r="K39" s="10" t="s">
        <v>688</v>
      </c>
      <c r="L39" s="10">
        <v>400</v>
      </c>
      <c r="M39" s="10" t="s">
        <v>689</v>
      </c>
      <c r="N39" s="10">
        <v>600</v>
      </c>
      <c r="O39" s="10" t="s">
        <v>690</v>
      </c>
      <c r="P39" s="10">
        <v>250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 t="str">
        <f xml:space="preserve"> IF(Tabulka_Dotaz_z_MySQLDivadla_19[[#This Row],[f0115_1]]=1,"ANO","NE")</f>
        <v>ANO</v>
      </c>
      <c r="AB39" s="10">
        <v>0</v>
      </c>
      <c r="AC39" s="10">
        <v>0</v>
      </c>
      <c r="AD39" s="10">
        <v>2</v>
      </c>
      <c r="AE39" s="10">
        <v>0</v>
      </c>
      <c r="AF39" s="10">
        <v>12</v>
      </c>
      <c r="AG39" s="10">
        <v>0</v>
      </c>
      <c r="AH39" s="10">
        <v>35</v>
      </c>
      <c r="AI39" s="10">
        <v>0</v>
      </c>
      <c r="AJ39" s="10">
        <v>49</v>
      </c>
      <c r="AK39" s="10">
        <v>0</v>
      </c>
      <c r="AL39" s="10">
        <v>32</v>
      </c>
      <c r="AM39" s="10">
        <v>0</v>
      </c>
      <c r="AN39" s="10">
        <v>0</v>
      </c>
      <c r="AO39" s="10">
        <v>43</v>
      </c>
      <c r="AP39" s="10">
        <v>43</v>
      </c>
      <c r="AQ39" s="10">
        <v>1</v>
      </c>
      <c r="AR39" s="10">
        <v>0</v>
      </c>
      <c r="AS39" s="10">
        <v>0</v>
      </c>
      <c r="AT39" s="10">
        <v>1</v>
      </c>
      <c r="AU39" s="10">
        <v>1</v>
      </c>
      <c r="AV39" s="10">
        <v>1</v>
      </c>
      <c r="AW39" s="10">
        <v>0</v>
      </c>
      <c r="AX39" s="10">
        <v>0</v>
      </c>
      <c r="AY39" s="10">
        <v>1</v>
      </c>
      <c r="AZ39" s="10">
        <v>1</v>
      </c>
      <c r="BA39" s="10">
        <v>2</v>
      </c>
      <c r="BB39" s="10">
        <v>0</v>
      </c>
      <c r="BC39" s="10">
        <v>0</v>
      </c>
      <c r="BD39" s="10">
        <v>5</v>
      </c>
      <c r="BE39" s="10">
        <v>5</v>
      </c>
      <c r="BF39" s="10">
        <v>1</v>
      </c>
      <c r="BG39" s="10">
        <v>0</v>
      </c>
      <c r="BH39" s="10">
        <v>0</v>
      </c>
      <c r="BI39" s="10">
        <v>1</v>
      </c>
      <c r="BJ39" s="10">
        <v>1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8</v>
      </c>
      <c r="BQ39" s="10">
        <v>0</v>
      </c>
      <c r="BR39" s="10">
        <v>0</v>
      </c>
      <c r="BS39" s="10">
        <v>16</v>
      </c>
      <c r="BT39" s="10">
        <v>16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6</v>
      </c>
      <c r="CF39" s="10">
        <v>0</v>
      </c>
      <c r="CG39" s="10">
        <v>0</v>
      </c>
      <c r="CH39" s="10">
        <v>12</v>
      </c>
      <c r="CI39" s="10">
        <v>12</v>
      </c>
      <c r="CJ39" s="10">
        <v>51</v>
      </c>
      <c r="CK39" s="10">
        <v>0</v>
      </c>
      <c r="CL39" s="10">
        <v>0</v>
      </c>
      <c r="CM39" s="10">
        <v>79</v>
      </c>
      <c r="CN39" s="10">
        <v>79</v>
      </c>
      <c r="CO39" s="10">
        <v>25</v>
      </c>
      <c r="CP39" s="10">
        <v>0</v>
      </c>
      <c r="CQ39" s="10">
        <v>0</v>
      </c>
      <c r="CR39" s="10">
        <v>46</v>
      </c>
      <c r="CS39" s="10">
        <v>46</v>
      </c>
      <c r="CT39" s="10">
        <v>47</v>
      </c>
      <c r="CU39" s="10">
        <v>0</v>
      </c>
      <c r="CV39" s="10">
        <v>834</v>
      </c>
      <c r="CW39" s="10">
        <v>0</v>
      </c>
      <c r="CX39" s="10">
        <v>20256</v>
      </c>
      <c r="CY39" s="10">
        <v>20256</v>
      </c>
      <c r="CZ39" s="10">
        <v>0</v>
      </c>
      <c r="DA39" s="10">
        <v>0</v>
      </c>
      <c r="DB39" s="10">
        <v>17129</v>
      </c>
      <c r="DC39" s="10">
        <v>17129</v>
      </c>
      <c r="DD39" s="10">
        <v>0</v>
      </c>
      <c r="DE39" s="10">
        <v>0</v>
      </c>
      <c r="DF39" s="10">
        <v>523</v>
      </c>
      <c r="DG39" s="10">
        <v>523</v>
      </c>
      <c r="DH39" s="10">
        <v>0</v>
      </c>
      <c r="DI39" s="10">
        <v>0</v>
      </c>
      <c r="DJ39" s="10">
        <v>350</v>
      </c>
      <c r="DK39" s="10">
        <v>350</v>
      </c>
      <c r="DL39" s="10">
        <v>0</v>
      </c>
      <c r="DM39" s="10">
        <v>0</v>
      </c>
      <c r="DN39" s="10">
        <v>523</v>
      </c>
      <c r="DO39" s="10">
        <v>523</v>
      </c>
      <c r="DP39" s="10">
        <v>0</v>
      </c>
      <c r="DQ39" s="10">
        <v>0</v>
      </c>
      <c r="DR39" s="10">
        <v>156</v>
      </c>
      <c r="DS39" s="10">
        <v>156</v>
      </c>
      <c r="DT39" s="10">
        <v>0</v>
      </c>
      <c r="DU39" s="10">
        <v>0</v>
      </c>
      <c r="DV39" s="10">
        <v>2450</v>
      </c>
      <c r="DW39" s="10">
        <v>2450</v>
      </c>
      <c r="DX39" s="10">
        <v>0</v>
      </c>
      <c r="DY39" s="10">
        <v>0</v>
      </c>
      <c r="DZ39" s="10">
        <v>1723</v>
      </c>
      <c r="EA39" s="10">
        <v>1723</v>
      </c>
      <c r="EB39" s="10">
        <v>0</v>
      </c>
      <c r="EC39" s="10">
        <v>0</v>
      </c>
      <c r="ED39" s="10">
        <v>523</v>
      </c>
      <c r="EE39" s="10">
        <v>523</v>
      </c>
      <c r="EF39" s="10">
        <v>0</v>
      </c>
      <c r="EG39" s="10">
        <v>0</v>
      </c>
      <c r="EH39" s="10">
        <v>356</v>
      </c>
      <c r="EI39" s="10">
        <v>356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10">
        <v>0</v>
      </c>
      <c r="EP39" s="10">
        <v>0</v>
      </c>
      <c r="EQ39" s="10">
        <v>0</v>
      </c>
      <c r="ER39" s="10">
        <v>0</v>
      </c>
      <c r="ES39" s="10">
        <v>0</v>
      </c>
      <c r="ET39" s="10">
        <v>6600</v>
      </c>
      <c r="EU39" s="10">
        <v>6600</v>
      </c>
      <c r="EV39" s="10">
        <v>0</v>
      </c>
      <c r="EW39" s="10">
        <v>0</v>
      </c>
      <c r="EX39" s="10">
        <v>4386</v>
      </c>
      <c r="EY39" s="10">
        <v>4386</v>
      </c>
      <c r="EZ39" s="10">
        <v>0</v>
      </c>
      <c r="FA39" s="10">
        <v>0</v>
      </c>
      <c r="FB39" s="10">
        <v>0</v>
      </c>
      <c r="FC39" s="10">
        <v>0</v>
      </c>
      <c r="FD39" s="10">
        <v>0</v>
      </c>
      <c r="FE39" s="10">
        <v>0</v>
      </c>
      <c r="FF39" s="10">
        <v>0</v>
      </c>
      <c r="FG39" s="10">
        <v>0</v>
      </c>
      <c r="FH39" s="10">
        <v>0</v>
      </c>
      <c r="FI39" s="10">
        <v>0</v>
      </c>
      <c r="FJ39" s="10">
        <v>0</v>
      </c>
      <c r="FK39" s="10">
        <v>0</v>
      </c>
      <c r="FL39" s="10">
        <v>0</v>
      </c>
      <c r="FM39" s="10">
        <v>0</v>
      </c>
      <c r="FN39" s="10">
        <v>0</v>
      </c>
      <c r="FO39" s="10">
        <v>0</v>
      </c>
      <c r="FP39" s="10">
        <v>0</v>
      </c>
      <c r="FQ39" s="10">
        <v>0</v>
      </c>
      <c r="FR39" s="10">
        <v>4936</v>
      </c>
      <c r="FS39" s="10">
        <v>4936</v>
      </c>
      <c r="FT39" s="10">
        <v>0</v>
      </c>
      <c r="FU39" s="10">
        <v>0</v>
      </c>
      <c r="FV39" s="10">
        <v>3258</v>
      </c>
      <c r="FW39" s="10">
        <v>3258</v>
      </c>
      <c r="FX39" s="10">
        <v>0</v>
      </c>
      <c r="FY39" s="10">
        <v>0</v>
      </c>
      <c r="FZ39" s="10">
        <v>35811</v>
      </c>
      <c r="GA39" s="10">
        <v>35811</v>
      </c>
      <c r="GB39" s="10">
        <v>0</v>
      </c>
      <c r="GC39" s="10">
        <v>0</v>
      </c>
      <c r="GD39" s="10">
        <v>27358</v>
      </c>
      <c r="GE39" s="10">
        <v>27358</v>
      </c>
      <c r="GF39" s="10">
        <v>0</v>
      </c>
      <c r="GG39" s="10">
        <v>0</v>
      </c>
      <c r="GH39" s="10">
        <v>19946</v>
      </c>
      <c r="GI39" s="10">
        <v>19946</v>
      </c>
      <c r="GJ39" s="10">
        <v>0</v>
      </c>
      <c r="GK39" s="10">
        <v>0</v>
      </c>
      <c r="GL39" s="10">
        <v>13636</v>
      </c>
      <c r="GM39" s="10">
        <v>13636</v>
      </c>
      <c r="GN39" s="10">
        <v>0</v>
      </c>
      <c r="GO39" s="10">
        <v>0</v>
      </c>
      <c r="GP39" s="10">
        <v>1</v>
      </c>
      <c r="GQ39" s="10">
        <v>1</v>
      </c>
      <c r="GR39" s="13">
        <v>40254.661527777775</v>
      </c>
    </row>
    <row r="40" spans="1:200" x14ac:dyDescent="0.2">
      <c r="A40" s="10" t="s">
        <v>1156</v>
      </c>
      <c r="B40" s="10">
        <v>98</v>
      </c>
      <c r="C40" s="10" t="s">
        <v>786</v>
      </c>
      <c r="D40" s="10" t="str">
        <f>VLOOKUP(Tabulka_Dotaz_z_MySQLDivadla_19[[#This Row],[Kraj]],Tabulka_Dotaz_z_SQL3[],3,TRUE)</f>
        <v>Pardubický kraj</v>
      </c>
      <c r="E40" s="10" t="str">
        <f>TRIM(VLOOKUP(Tabulka_Dotaz_z_MySQLDivadla_19[[#This Row],[StatID]],Tabulka_Dotaz_z_SqlDivadla[#All],7,FALSE ))</f>
        <v>50</v>
      </c>
      <c r="F40" s="10" t="str">
        <f>VLOOKUP(Tabulka_Dotaz_z_MySQLDivadla_19[[#This Row],[kodZriz]],Tabulka_Dotaz_z_SQL[],8,TRUE)</f>
        <v>podnk</v>
      </c>
      <c r="G40" s="10">
        <v>1</v>
      </c>
      <c r="H40" s="10">
        <v>0</v>
      </c>
      <c r="I40" s="10" t="s">
        <v>679</v>
      </c>
      <c r="J40" s="10">
        <v>289</v>
      </c>
      <c r="K40" s="10" t="s">
        <v>163</v>
      </c>
      <c r="L40" s="10">
        <v>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 t="str">
        <f xml:space="preserve"> IF(Tabulka_Dotaz_z_MySQLDivadla_19[[#This Row],[f0115_1]]=1,"ANO","NE")</f>
        <v>ANO</v>
      </c>
      <c r="AB40" s="10">
        <v>0</v>
      </c>
      <c r="AC40" s="10">
        <v>0</v>
      </c>
      <c r="AD40" s="10">
        <v>0</v>
      </c>
      <c r="AE40" s="10">
        <v>0</v>
      </c>
      <c r="AF40" s="10">
        <v>2</v>
      </c>
      <c r="AG40" s="10">
        <v>0</v>
      </c>
      <c r="AH40" s="10">
        <v>1</v>
      </c>
      <c r="AI40" s="10">
        <v>10</v>
      </c>
      <c r="AJ40" s="10">
        <v>3</v>
      </c>
      <c r="AK40" s="10">
        <v>10</v>
      </c>
      <c r="AL40" s="10">
        <v>129</v>
      </c>
      <c r="AM40" s="10">
        <v>0</v>
      </c>
      <c r="AN40" s="10">
        <v>0</v>
      </c>
      <c r="AO40" s="10">
        <v>129</v>
      </c>
      <c r="AP40" s="10">
        <v>17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5</v>
      </c>
      <c r="CF40" s="10">
        <v>0</v>
      </c>
      <c r="CG40" s="10">
        <v>0</v>
      </c>
      <c r="CH40" s="10">
        <v>5</v>
      </c>
      <c r="CI40" s="10">
        <v>0</v>
      </c>
      <c r="CJ40" s="10">
        <v>134</v>
      </c>
      <c r="CK40" s="10">
        <v>0</v>
      </c>
      <c r="CL40" s="10">
        <v>0</v>
      </c>
      <c r="CM40" s="10">
        <v>134</v>
      </c>
      <c r="CN40" s="10">
        <v>17</v>
      </c>
      <c r="CO40" s="10">
        <v>51</v>
      </c>
      <c r="CP40" s="10">
        <v>0</v>
      </c>
      <c r="CQ40" s="10">
        <v>0</v>
      </c>
      <c r="CR40" s="10">
        <v>51</v>
      </c>
      <c r="CS40" s="10">
        <v>0</v>
      </c>
      <c r="CT40" s="10">
        <v>24</v>
      </c>
      <c r="CU40" s="10">
        <v>1</v>
      </c>
      <c r="CV40" s="10">
        <v>5</v>
      </c>
      <c r="CW40" s="10">
        <v>0</v>
      </c>
      <c r="CX40" s="10">
        <v>37281</v>
      </c>
      <c r="CY40" s="10">
        <v>4913</v>
      </c>
      <c r="CZ40" s="10">
        <v>32368</v>
      </c>
      <c r="DA40" s="10">
        <v>289</v>
      </c>
      <c r="DB40" s="10">
        <v>23865</v>
      </c>
      <c r="DC40" s="10">
        <v>4540</v>
      </c>
      <c r="DD40" s="10">
        <v>19325</v>
      </c>
      <c r="DE40" s="10">
        <v>289</v>
      </c>
      <c r="DF40" s="10">
        <v>0</v>
      </c>
      <c r="DG40" s="10">
        <v>0</v>
      </c>
      <c r="DH40" s="10">
        <v>0</v>
      </c>
      <c r="DI40" s="10">
        <v>0</v>
      </c>
      <c r="DJ40" s="10">
        <v>0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10">
        <v>0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10">
        <v>0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10">
        <v>0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10">
        <v>0</v>
      </c>
      <c r="EP40" s="10">
        <v>0</v>
      </c>
      <c r="EQ40" s="10">
        <v>0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0</v>
      </c>
      <c r="FA40" s="10">
        <v>0</v>
      </c>
      <c r="FB40" s="10">
        <v>0</v>
      </c>
      <c r="FC40" s="10">
        <v>0</v>
      </c>
      <c r="FD40" s="10">
        <v>0</v>
      </c>
      <c r="FE40" s="10">
        <v>0</v>
      </c>
      <c r="FF40" s="10">
        <v>0</v>
      </c>
      <c r="FG40" s="10">
        <v>0</v>
      </c>
      <c r="FH40" s="10">
        <v>0</v>
      </c>
      <c r="FI40" s="10">
        <v>0</v>
      </c>
      <c r="FJ40" s="10">
        <v>0</v>
      </c>
      <c r="FK40" s="10">
        <v>0</v>
      </c>
      <c r="FL40" s="10">
        <v>0</v>
      </c>
      <c r="FM40" s="10">
        <v>0</v>
      </c>
      <c r="FN40" s="10">
        <v>0</v>
      </c>
      <c r="FO40" s="10">
        <v>0</v>
      </c>
      <c r="FP40" s="10">
        <v>0</v>
      </c>
      <c r="FQ40" s="10">
        <v>0</v>
      </c>
      <c r="FR40" s="10">
        <v>1445</v>
      </c>
      <c r="FS40" s="10">
        <v>0</v>
      </c>
      <c r="FT40" s="10">
        <v>1445</v>
      </c>
      <c r="FU40" s="10">
        <v>0</v>
      </c>
      <c r="FV40" s="10">
        <v>1445</v>
      </c>
      <c r="FW40" s="10">
        <v>0</v>
      </c>
      <c r="FX40" s="10">
        <v>1445</v>
      </c>
      <c r="FY40" s="10">
        <v>0</v>
      </c>
      <c r="FZ40" s="10">
        <v>38726</v>
      </c>
      <c r="GA40" s="10">
        <v>4913</v>
      </c>
      <c r="GB40" s="10">
        <v>33813</v>
      </c>
      <c r="GC40" s="10">
        <v>289</v>
      </c>
      <c r="GD40" s="10">
        <v>25310</v>
      </c>
      <c r="GE40" s="10">
        <v>4540</v>
      </c>
      <c r="GF40" s="10">
        <v>20770</v>
      </c>
      <c r="GG40" s="10">
        <v>289</v>
      </c>
      <c r="GH40" s="10">
        <v>14739</v>
      </c>
      <c r="GI40" s="10">
        <v>0</v>
      </c>
      <c r="GJ40" s="10">
        <v>14739</v>
      </c>
      <c r="GK40" s="10">
        <v>0</v>
      </c>
      <c r="GL40" s="10">
        <v>14600</v>
      </c>
      <c r="GM40" s="10">
        <v>0</v>
      </c>
      <c r="GN40" s="10">
        <v>14600</v>
      </c>
      <c r="GO40" s="10">
        <v>0</v>
      </c>
      <c r="GP40" s="10">
        <v>1</v>
      </c>
      <c r="GQ40" s="10">
        <v>0</v>
      </c>
      <c r="GR40" s="13">
        <v>40332.438888888886</v>
      </c>
    </row>
    <row r="41" spans="1:200" x14ac:dyDescent="0.2">
      <c r="A41" s="10" t="s">
        <v>1200</v>
      </c>
      <c r="B41" s="10">
        <v>142</v>
      </c>
      <c r="C41" s="10" t="s">
        <v>786</v>
      </c>
      <c r="D41" s="10" t="str">
        <f>VLOOKUP(Tabulka_Dotaz_z_MySQLDivadla_19[[#This Row],[Kraj]],Tabulka_Dotaz_z_SQL3[],3,TRUE)</f>
        <v>Pardubický kraj</v>
      </c>
      <c r="E41" s="10" t="str">
        <f>TRIM(VLOOKUP(Tabulka_Dotaz_z_MySQLDivadla_19[[#This Row],[StatID]],Tabulka_Dotaz_z_SqlDivadla[#All],7,FALSE ))</f>
        <v>30</v>
      </c>
      <c r="F41" s="10" t="str">
        <f>VLOOKUP(Tabulka_Dotaz_z_MySQLDivadla_19[[#This Row],[kodZriz]],Tabulka_Dotaz_z_SQL[],8,TRUE)</f>
        <v>stati</v>
      </c>
      <c r="G41" s="10">
        <v>2</v>
      </c>
      <c r="H41" s="10">
        <v>0</v>
      </c>
      <c r="I41" s="10" t="s">
        <v>701</v>
      </c>
      <c r="J41" s="10">
        <v>300</v>
      </c>
      <c r="K41" s="10" t="s">
        <v>702</v>
      </c>
      <c r="L41" s="10">
        <v>100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0" t="str">
        <f xml:space="preserve"> IF(Tabulka_Dotaz_z_MySQLDivadla_19[[#This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32</v>
      </c>
      <c r="AM41" s="10">
        <v>2</v>
      </c>
      <c r="AN41" s="10">
        <v>2</v>
      </c>
      <c r="AO41" s="10">
        <v>129</v>
      </c>
      <c r="AP41" s="10">
        <v>122</v>
      </c>
      <c r="AQ41" s="10">
        <v>1</v>
      </c>
      <c r="AR41" s="10">
        <v>0</v>
      </c>
      <c r="AS41" s="10">
        <v>0</v>
      </c>
      <c r="AT41" s="10">
        <v>2</v>
      </c>
      <c r="AU41" s="10">
        <v>2</v>
      </c>
      <c r="AV41" s="10">
        <v>6</v>
      </c>
      <c r="AW41" s="10">
        <v>0</v>
      </c>
      <c r="AX41" s="10">
        <v>0</v>
      </c>
      <c r="AY41" s="10">
        <v>6</v>
      </c>
      <c r="AZ41" s="10">
        <v>5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1</v>
      </c>
      <c r="BG41" s="10">
        <v>0</v>
      </c>
      <c r="BH41" s="10">
        <v>0</v>
      </c>
      <c r="BI41" s="10">
        <v>2</v>
      </c>
      <c r="BJ41" s="10">
        <v>0</v>
      </c>
      <c r="BK41" s="10">
        <v>3</v>
      </c>
      <c r="BL41" s="10">
        <v>0</v>
      </c>
      <c r="BM41" s="10">
        <v>0</v>
      </c>
      <c r="BN41" s="10">
        <v>4</v>
      </c>
      <c r="BO41" s="10">
        <v>0</v>
      </c>
      <c r="BP41" s="10">
        <v>2</v>
      </c>
      <c r="BQ41" s="10">
        <v>0</v>
      </c>
      <c r="BR41" s="10">
        <v>0</v>
      </c>
      <c r="BS41" s="10">
        <v>18</v>
      </c>
      <c r="BT41" s="10">
        <v>18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25</v>
      </c>
      <c r="CF41" s="10">
        <v>0</v>
      </c>
      <c r="CG41" s="10">
        <v>0</v>
      </c>
      <c r="CH41" s="10">
        <v>35</v>
      </c>
      <c r="CI41" s="10">
        <v>6</v>
      </c>
      <c r="CJ41" s="10">
        <v>70</v>
      </c>
      <c r="CK41" s="10">
        <v>2</v>
      </c>
      <c r="CL41" s="10">
        <v>2</v>
      </c>
      <c r="CM41" s="10">
        <v>196</v>
      </c>
      <c r="CN41" s="10">
        <v>153</v>
      </c>
      <c r="CO41" s="10">
        <v>17</v>
      </c>
      <c r="CP41" s="10">
        <v>1</v>
      </c>
      <c r="CQ41" s="10">
        <v>1</v>
      </c>
      <c r="CR41" s="10">
        <v>121</v>
      </c>
      <c r="CS41" s="10">
        <v>115</v>
      </c>
      <c r="CT41" s="10">
        <v>42</v>
      </c>
      <c r="CU41" s="10">
        <v>1</v>
      </c>
      <c r="CV41" s="10">
        <v>0</v>
      </c>
      <c r="CW41" s="10">
        <v>0</v>
      </c>
      <c r="CX41" s="10">
        <v>38700</v>
      </c>
      <c r="CY41" s="10">
        <v>36600</v>
      </c>
      <c r="CZ41" s="10">
        <v>2100</v>
      </c>
      <c r="DA41" s="10">
        <v>0</v>
      </c>
      <c r="DB41" s="10">
        <v>31208</v>
      </c>
      <c r="DC41" s="10">
        <v>29786</v>
      </c>
      <c r="DD41" s="10">
        <v>1422</v>
      </c>
      <c r="DE41" s="10">
        <v>0</v>
      </c>
      <c r="DF41" s="10">
        <v>600</v>
      </c>
      <c r="DG41" s="10">
        <v>600</v>
      </c>
      <c r="DH41" s="10">
        <v>0</v>
      </c>
      <c r="DI41" s="10">
        <v>0</v>
      </c>
      <c r="DJ41" s="10">
        <v>442</v>
      </c>
      <c r="DK41" s="10">
        <v>442</v>
      </c>
      <c r="DL41" s="10">
        <v>0</v>
      </c>
      <c r="DM41" s="10">
        <v>0</v>
      </c>
      <c r="DN41" s="10">
        <v>1800</v>
      </c>
      <c r="DO41" s="10">
        <v>1500</v>
      </c>
      <c r="DP41" s="10">
        <v>300</v>
      </c>
      <c r="DQ41" s="10">
        <v>0</v>
      </c>
      <c r="DR41" s="10">
        <v>1022</v>
      </c>
      <c r="DS41" s="10">
        <v>750</v>
      </c>
      <c r="DT41" s="10">
        <v>272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10">
        <v>0</v>
      </c>
      <c r="ED41" s="10">
        <v>600</v>
      </c>
      <c r="EE41" s="10">
        <v>0</v>
      </c>
      <c r="EF41" s="10">
        <v>600</v>
      </c>
      <c r="EG41" s="10">
        <v>0</v>
      </c>
      <c r="EH41" s="10">
        <v>588</v>
      </c>
      <c r="EI41" s="10">
        <v>0</v>
      </c>
      <c r="EJ41" s="10">
        <v>588</v>
      </c>
      <c r="EK41" s="10">
        <v>0</v>
      </c>
      <c r="EL41" s="10">
        <v>1200</v>
      </c>
      <c r="EM41" s="10">
        <v>0</v>
      </c>
      <c r="EN41" s="10">
        <v>1200</v>
      </c>
      <c r="EO41" s="10">
        <v>0</v>
      </c>
      <c r="EP41" s="10">
        <v>1128</v>
      </c>
      <c r="EQ41" s="10">
        <v>0</v>
      </c>
      <c r="ER41" s="10">
        <v>1128</v>
      </c>
      <c r="ES41" s="10">
        <v>0</v>
      </c>
      <c r="ET41" s="10">
        <v>5400</v>
      </c>
      <c r="EU41" s="10">
        <v>5400</v>
      </c>
      <c r="EV41" s="10">
        <v>0</v>
      </c>
      <c r="EW41" s="10">
        <v>0</v>
      </c>
      <c r="EX41" s="10">
        <v>4370</v>
      </c>
      <c r="EY41" s="10">
        <v>4370</v>
      </c>
      <c r="EZ41" s="10">
        <v>0</v>
      </c>
      <c r="FA41" s="10">
        <v>0</v>
      </c>
      <c r="FB41" s="10">
        <v>0</v>
      </c>
      <c r="FC41" s="10">
        <v>0</v>
      </c>
      <c r="FD41" s="10">
        <v>0</v>
      </c>
      <c r="FE41" s="10">
        <v>0</v>
      </c>
      <c r="FF41" s="10">
        <v>0</v>
      </c>
      <c r="FG41" s="10">
        <v>0</v>
      </c>
      <c r="FH41" s="10">
        <v>0</v>
      </c>
      <c r="FI41" s="10">
        <v>0</v>
      </c>
      <c r="FJ41" s="10">
        <v>0</v>
      </c>
      <c r="FK41" s="10">
        <v>0</v>
      </c>
      <c r="FL41" s="10">
        <v>0</v>
      </c>
      <c r="FM41" s="10">
        <v>0</v>
      </c>
      <c r="FN41" s="10">
        <v>0</v>
      </c>
      <c r="FO41" s="10">
        <v>0</v>
      </c>
      <c r="FP41" s="10">
        <v>0</v>
      </c>
      <c r="FQ41" s="10">
        <v>0</v>
      </c>
      <c r="FR41" s="10">
        <v>10500</v>
      </c>
      <c r="FS41" s="10">
        <v>1800</v>
      </c>
      <c r="FT41" s="10">
        <v>8700</v>
      </c>
      <c r="FU41" s="10">
        <v>300</v>
      </c>
      <c r="FV41" s="10">
        <v>8177</v>
      </c>
      <c r="FW41" s="10">
        <v>502</v>
      </c>
      <c r="FX41" s="10">
        <v>7675</v>
      </c>
      <c r="FY41" s="10">
        <v>110</v>
      </c>
      <c r="FZ41" s="10">
        <v>58800</v>
      </c>
      <c r="GA41" s="10">
        <v>45900</v>
      </c>
      <c r="GB41" s="10">
        <v>12900</v>
      </c>
      <c r="GC41" s="10">
        <v>300</v>
      </c>
      <c r="GD41" s="10">
        <v>46935</v>
      </c>
      <c r="GE41" s="10">
        <v>35850</v>
      </c>
      <c r="GF41" s="10">
        <v>11085</v>
      </c>
      <c r="GG41" s="10">
        <v>110</v>
      </c>
      <c r="GH41" s="10">
        <v>36000</v>
      </c>
      <c r="GI41" s="10">
        <v>34500</v>
      </c>
      <c r="GJ41" s="10">
        <v>1500</v>
      </c>
      <c r="GK41" s="10">
        <v>0</v>
      </c>
      <c r="GL41" s="10">
        <v>29679</v>
      </c>
      <c r="GM41" s="10">
        <v>28363</v>
      </c>
      <c r="GN41" s="10">
        <v>1316</v>
      </c>
      <c r="GO41" s="10">
        <v>0</v>
      </c>
      <c r="GP41" s="10">
        <v>1</v>
      </c>
      <c r="GQ41" s="10">
        <v>1</v>
      </c>
      <c r="GR41" s="13">
        <v>40274.664039351854</v>
      </c>
    </row>
    <row r="42" spans="1:200" x14ac:dyDescent="0.2">
      <c r="A42" s="10" t="s">
        <v>1150</v>
      </c>
      <c r="B42" s="10">
        <v>92</v>
      </c>
      <c r="C42" s="10" t="s">
        <v>795</v>
      </c>
      <c r="D42" s="10" t="str">
        <f>VLOOKUP(Tabulka_Dotaz_z_MySQLDivadla_19[[#This Row],[Kraj]],Tabulka_Dotaz_z_SQL3[],3,TRUE)</f>
        <v>Olomoucký kraj</v>
      </c>
      <c r="E42" s="10" t="str">
        <f>TRIM(VLOOKUP(Tabulka_Dotaz_z_MySQLDivadla_19[[#This Row],[StatID]],Tabulka_Dotaz_z_SqlDivadla[#All],7,FALSE ))</f>
        <v>22</v>
      </c>
      <c r="F42" s="10" t="str">
        <f>VLOOKUP(Tabulka_Dotaz_z_MySQLDivadla_19[[#This Row],[kodZriz]],Tabulka_Dotaz_z_SQL[],8,TRUE)</f>
        <v>stati</v>
      </c>
      <c r="G42" s="10">
        <v>1</v>
      </c>
      <c r="H42" s="10">
        <v>0</v>
      </c>
      <c r="I42" s="10" t="s">
        <v>672</v>
      </c>
      <c r="J42" s="10">
        <v>120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 t="str">
        <f xml:space="preserve"> IF(Tabulka_Dotaz_z_MySQLDivadla_19[[#This Row],[f0115_1]]=1,"ANO","NE")</f>
        <v>ANO</v>
      </c>
      <c r="AB42" s="10">
        <v>0</v>
      </c>
      <c r="AC42" s="10">
        <v>0</v>
      </c>
      <c r="AD42" s="10">
        <v>1</v>
      </c>
      <c r="AE42" s="10">
        <v>0</v>
      </c>
      <c r="AF42" s="10">
        <v>5.8</v>
      </c>
      <c r="AG42" s="10">
        <v>0</v>
      </c>
      <c r="AH42" s="10">
        <v>1</v>
      </c>
      <c r="AI42" s="10">
        <v>0</v>
      </c>
      <c r="AJ42" s="10">
        <v>7.8</v>
      </c>
      <c r="AK42" s="10">
        <v>0</v>
      </c>
      <c r="AL42" s="10">
        <v>8</v>
      </c>
      <c r="AM42" s="10">
        <v>0</v>
      </c>
      <c r="AN42" s="10">
        <v>0</v>
      </c>
      <c r="AO42" s="10">
        <v>12</v>
      </c>
      <c r="AP42" s="10">
        <v>7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13</v>
      </c>
      <c r="BQ42" s="10">
        <v>0</v>
      </c>
      <c r="BR42" s="10">
        <v>0</v>
      </c>
      <c r="BS42" s="10">
        <v>75</v>
      </c>
      <c r="BT42" s="10">
        <v>75</v>
      </c>
      <c r="BU42" s="10">
        <v>2</v>
      </c>
      <c r="BV42" s="10">
        <v>1</v>
      </c>
      <c r="BW42" s="10">
        <v>1</v>
      </c>
      <c r="BX42" s="10">
        <v>1</v>
      </c>
      <c r="BY42" s="10">
        <v>1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23</v>
      </c>
      <c r="CK42" s="10">
        <v>1</v>
      </c>
      <c r="CL42" s="10">
        <v>1</v>
      </c>
      <c r="CM42" s="10">
        <v>88</v>
      </c>
      <c r="CN42" s="10">
        <v>83</v>
      </c>
      <c r="CO42" s="10">
        <v>10</v>
      </c>
      <c r="CP42" s="10">
        <v>0</v>
      </c>
      <c r="CQ42" s="10">
        <v>0</v>
      </c>
      <c r="CR42" s="10">
        <v>74</v>
      </c>
      <c r="CS42" s="10">
        <v>74</v>
      </c>
      <c r="CT42" s="10">
        <v>14</v>
      </c>
      <c r="CU42" s="10">
        <v>1</v>
      </c>
      <c r="CV42" s="10">
        <v>103</v>
      </c>
      <c r="CW42" s="10">
        <v>0</v>
      </c>
      <c r="CX42" s="10">
        <v>1440</v>
      </c>
      <c r="CY42" s="10">
        <v>840</v>
      </c>
      <c r="CZ42" s="10">
        <v>600</v>
      </c>
      <c r="DA42" s="10">
        <v>0</v>
      </c>
      <c r="DB42" s="10">
        <v>779</v>
      </c>
      <c r="DC42" s="10">
        <v>425</v>
      </c>
      <c r="DD42" s="10">
        <v>354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0</v>
      </c>
      <c r="ES42" s="10">
        <v>0</v>
      </c>
      <c r="ET42" s="10">
        <v>9000</v>
      </c>
      <c r="EU42" s="10">
        <v>9000</v>
      </c>
      <c r="EV42" s="10">
        <v>0</v>
      </c>
      <c r="EW42" s="10">
        <v>240</v>
      </c>
      <c r="EX42" s="10">
        <v>8633</v>
      </c>
      <c r="EY42" s="10">
        <v>8633</v>
      </c>
      <c r="EZ42" s="10">
        <v>0</v>
      </c>
      <c r="FA42" s="10">
        <v>230</v>
      </c>
      <c r="FB42" s="10">
        <v>240</v>
      </c>
      <c r="FC42" s="10">
        <v>120</v>
      </c>
      <c r="FD42" s="10">
        <v>120</v>
      </c>
      <c r="FE42" s="10">
        <v>120</v>
      </c>
      <c r="FF42" s="10">
        <v>185</v>
      </c>
      <c r="FG42" s="10">
        <v>70</v>
      </c>
      <c r="FH42" s="10">
        <v>115</v>
      </c>
      <c r="FI42" s="10">
        <v>115</v>
      </c>
      <c r="FJ42" s="10">
        <v>0</v>
      </c>
      <c r="FK42" s="10">
        <v>0</v>
      </c>
      <c r="FL42" s="10">
        <v>0</v>
      </c>
      <c r="FM42" s="10">
        <v>0</v>
      </c>
      <c r="FN42" s="10">
        <v>0</v>
      </c>
      <c r="FO42" s="10">
        <v>0</v>
      </c>
      <c r="FP42" s="10">
        <v>0</v>
      </c>
      <c r="FQ42" s="10">
        <v>0</v>
      </c>
      <c r="FR42" s="10">
        <v>0</v>
      </c>
      <c r="FS42" s="10">
        <v>0</v>
      </c>
      <c r="FT42" s="10">
        <v>0</v>
      </c>
      <c r="FU42" s="10">
        <v>0</v>
      </c>
      <c r="FV42" s="10">
        <v>0</v>
      </c>
      <c r="FW42" s="10">
        <v>0</v>
      </c>
      <c r="FX42" s="10">
        <v>0</v>
      </c>
      <c r="FY42" s="10">
        <v>0</v>
      </c>
      <c r="FZ42" s="10">
        <v>10680</v>
      </c>
      <c r="GA42" s="10">
        <v>9960</v>
      </c>
      <c r="GB42" s="10">
        <v>720</v>
      </c>
      <c r="GC42" s="10">
        <v>360</v>
      </c>
      <c r="GD42" s="10">
        <v>9597</v>
      </c>
      <c r="GE42" s="10">
        <v>9128</v>
      </c>
      <c r="GF42" s="10">
        <v>469</v>
      </c>
      <c r="GG42" s="10">
        <v>345</v>
      </c>
      <c r="GH42" s="10">
        <v>8880</v>
      </c>
      <c r="GI42" s="10">
        <v>8880</v>
      </c>
      <c r="GJ42" s="10">
        <v>0</v>
      </c>
      <c r="GK42" s="10">
        <v>0</v>
      </c>
      <c r="GL42" s="10">
        <v>8540</v>
      </c>
      <c r="GM42" s="10">
        <v>8540</v>
      </c>
      <c r="GN42" s="10">
        <v>0</v>
      </c>
      <c r="GO42" s="10">
        <v>0</v>
      </c>
      <c r="GP42" s="10">
        <v>1</v>
      </c>
      <c r="GQ42" s="10">
        <v>1</v>
      </c>
      <c r="GR42" s="13">
        <v>40332.432719907411</v>
      </c>
    </row>
    <row r="43" spans="1:200" x14ac:dyDescent="0.2">
      <c r="A43" s="10" t="s">
        <v>1092</v>
      </c>
      <c r="B43" s="10">
        <v>28</v>
      </c>
      <c r="C43" s="10" t="s">
        <v>795</v>
      </c>
      <c r="D43" s="10" t="str">
        <f>VLOOKUP(Tabulka_Dotaz_z_MySQLDivadla_19[[#This Row],[Kraj]],Tabulka_Dotaz_z_SQL3[],3,TRUE)</f>
        <v>Olomoucký kraj</v>
      </c>
      <c r="E43" s="10" t="str">
        <f>TRIM(VLOOKUP(Tabulka_Dotaz_z_MySQLDivadla_19[[#This Row],[StatID]],Tabulka_Dotaz_z_SqlDivadla[#All],7,FALSE ))</f>
        <v>30</v>
      </c>
      <c r="F43" s="10" t="str">
        <f>VLOOKUP(Tabulka_Dotaz_z_MySQLDivadla_19[[#This Row],[kodZriz]],Tabulka_Dotaz_z_SQL[],8,TRUE)</f>
        <v>stati</v>
      </c>
      <c r="G43" s="10">
        <v>2</v>
      </c>
      <c r="H43" s="10">
        <v>0</v>
      </c>
      <c r="I43" s="10" t="s">
        <v>657</v>
      </c>
      <c r="J43" s="10">
        <v>513</v>
      </c>
      <c r="K43" s="10" t="s">
        <v>658</v>
      </c>
      <c r="L43" s="10">
        <v>150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0" t="str">
        <f xml:space="preserve"> IF(Tabulka_Dotaz_z_MySQLDivadla_19[[#This Row],[f0115_1]]=1,"ANO","NE")</f>
        <v>ANO</v>
      </c>
      <c r="AB43" s="10">
        <v>1</v>
      </c>
      <c r="AC43" s="10">
        <v>0</v>
      </c>
      <c r="AD43" s="10">
        <v>3</v>
      </c>
      <c r="AE43" s="10">
        <v>0</v>
      </c>
      <c r="AF43" s="10">
        <v>3</v>
      </c>
      <c r="AG43" s="10">
        <v>0</v>
      </c>
      <c r="AH43" s="10">
        <v>3</v>
      </c>
      <c r="AI43" s="10">
        <v>0</v>
      </c>
      <c r="AJ43" s="10">
        <v>10</v>
      </c>
      <c r="AK43" s="10">
        <v>0</v>
      </c>
      <c r="AL43" s="10">
        <v>42</v>
      </c>
      <c r="AM43" s="10">
        <v>0</v>
      </c>
      <c r="AN43" s="10">
        <v>0</v>
      </c>
      <c r="AO43" s="10">
        <v>74</v>
      </c>
      <c r="AP43" s="10">
        <v>69</v>
      </c>
      <c r="AQ43" s="10">
        <v>2</v>
      </c>
      <c r="AR43" s="10">
        <v>0</v>
      </c>
      <c r="AS43" s="10">
        <v>0</v>
      </c>
      <c r="AT43" s="10">
        <v>2</v>
      </c>
      <c r="AU43" s="10">
        <v>2</v>
      </c>
      <c r="AV43" s="10">
        <v>1</v>
      </c>
      <c r="AW43" s="10">
        <v>0</v>
      </c>
      <c r="AX43" s="10">
        <v>0</v>
      </c>
      <c r="AY43" s="10">
        <v>1</v>
      </c>
      <c r="AZ43" s="10">
        <v>1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1</v>
      </c>
      <c r="BG43" s="10">
        <v>0</v>
      </c>
      <c r="BH43" s="10">
        <v>0</v>
      </c>
      <c r="BI43" s="10">
        <v>1</v>
      </c>
      <c r="BJ43" s="10">
        <v>1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1</v>
      </c>
      <c r="BQ43" s="10">
        <v>0</v>
      </c>
      <c r="BR43" s="10">
        <v>0</v>
      </c>
      <c r="BS43" s="10">
        <v>1</v>
      </c>
      <c r="BT43" s="10">
        <v>1</v>
      </c>
      <c r="BU43" s="10">
        <v>1</v>
      </c>
      <c r="BV43" s="10">
        <v>0</v>
      </c>
      <c r="BW43" s="10">
        <v>0</v>
      </c>
      <c r="BX43" s="10">
        <v>1</v>
      </c>
      <c r="BY43" s="10">
        <v>1</v>
      </c>
      <c r="BZ43" s="10">
        <v>2</v>
      </c>
      <c r="CA43" s="10">
        <v>0</v>
      </c>
      <c r="CB43" s="10">
        <v>0</v>
      </c>
      <c r="CC43" s="10">
        <v>2</v>
      </c>
      <c r="CD43" s="10">
        <v>2</v>
      </c>
      <c r="CE43" s="10">
        <v>14</v>
      </c>
      <c r="CF43" s="10">
        <v>0</v>
      </c>
      <c r="CG43" s="10">
        <v>0</v>
      </c>
      <c r="CH43" s="10">
        <v>14</v>
      </c>
      <c r="CI43" s="10">
        <v>14</v>
      </c>
      <c r="CJ43" s="10">
        <v>64</v>
      </c>
      <c r="CK43" s="10">
        <v>0</v>
      </c>
      <c r="CL43" s="10">
        <v>0</v>
      </c>
      <c r="CM43" s="10">
        <v>96</v>
      </c>
      <c r="CN43" s="10">
        <v>91</v>
      </c>
      <c r="CO43" s="10">
        <v>19</v>
      </c>
      <c r="CP43" s="10">
        <v>0</v>
      </c>
      <c r="CQ43" s="10">
        <v>0</v>
      </c>
      <c r="CR43" s="10">
        <v>42</v>
      </c>
      <c r="CS43" s="10">
        <v>42</v>
      </c>
      <c r="CT43" s="10">
        <v>49</v>
      </c>
      <c r="CU43" s="10">
        <v>0</v>
      </c>
      <c r="CV43" s="10">
        <v>42</v>
      </c>
      <c r="CW43" s="10">
        <v>38</v>
      </c>
      <c r="CX43" s="10">
        <v>37962</v>
      </c>
      <c r="CY43" s="10">
        <v>35397</v>
      </c>
      <c r="CZ43" s="10">
        <v>2565</v>
      </c>
      <c r="DA43" s="10">
        <v>0</v>
      </c>
      <c r="DB43" s="10">
        <v>22892</v>
      </c>
      <c r="DC43" s="10">
        <v>22171</v>
      </c>
      <c r="DD43" s="10">
        <v>721</v>
      </c>
      <c r="DE43" s="10">
        <v>0</v>
      </c>
      <c r="DF43" s="10">
        <v>1026</v>
      </c>
      <c r="DG43" s="10">
        <v>1026</v>
      </c>
      <c r="DH43" s="10">
        <v>0</v>
      </c>
      <c r="DI43" s="10">
        <v>0</v>
      </c>
      <c r="DJ43" s="10">
        <v>742</v>
      </c>
      <c r="DK43" s="10">
        <v>742</v>
      </c>
      <c r="DL43" s="10">
        <v>0</v>
      </c>
      <c r="DM43" s="10">
        <v>0</v>
      </c>
      <c r="DN43" s="10">
        <v>513</v>
      </c>
      <c r="DO43" s="10">
        <v>513</v>
      </c>
      <c r="DP43" s="10">
        <v>0</v>
      </c>
      <c r="DQ43" s="10">
        <v>0</v>
      </c>
      <c r="DR43" s="10">
        <v>415</v>
      </c>
      <c r="DS43" s="10">
        <v>415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10">
        <v>0</v>
      </c>
      <c r="ED43" s="10">
        <v>513</v>
      </c>
      <c r="EE43" s="10">
        <v>513</v>
      </c>
      <c r="EF43" s="10">
        <v>0</v>
      </c>
      <c r="EG43" s="10">
        <v>0</v>
      </c>
      <c r="EH43" s="10">
        <v>348</v>
      </c>
      <c r="EI43" s="10">
        <v>348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10">
        <v>0</v>
      </c>
      <c r="EP43" s="10">
        <v>0</v>
      </c>
      <c r="EQ43" s="10">
        <v>0</v>
      </c>
      <c r="ER43" s="10">
        <v>0</v>
      </c>
      <c r="ES43" s="10">
        <v>0</v>
      </c>
      <c r="ET43" s="10">
        <v>513</v>
      </c>
      <c r="EU43" s="10">
        <v>513</v>
      </c>
      <c r="EV43" s="10">
        <v>0</v>
      </c>
      <c r="EW43" s="10">
        <v>0</v>
      </c>
      <c r="EX43" s="10">
        <v>448</v>
      </c>
      <c r="EY43" s="10">
        <v>448</v>
      </c>
      <c r="EZ43" s="10">
        <v>0</v>
      </c>
      <c r="FA43" s="10">
        <v>0</v>
      </c>
      <c r="FB43" s="10">
        <v>150</v>
      </c>
      <c r="FC43" s="10">
        <v>150</v>
      </c>
      <c r="FD43" s="10">
        <v>0</v>
      </c>
      <c r="FE43" s="10">
        <v>0</v>
      </c>
      <c r="FF43" s="10">
        <v>132</v>
      </c>
      <c r="FG43" s="10">
        <v>132</v>
      </c>
      <c r="FH43" s="10">
        <v>0</v>
      </c>
      <c r="FI43" s="10">
        <v>0</v>
      </c>
      <c r="FJ43" s="10">
        <v>1026</v>
      </c>
      <c r="FK43" s="10">
        <v>1026</v>
      </c>
      <c r="FL43" s="10">
        <v>0</v>
      </c>
      <c r="FM43" s="10">
        <v>0</v>
      </c>
      <c r="FN43" s="10">
        <v>769</v>
      </c>
      <c r="FO43" s="10">
        <v>769</v>
      </c>
      <c r="FP43" s="10">
        <v>0</v>
      </c>
      <c r="FQ43" s="10">
        <v>0</v>
      </c>
      <c r="FR43" s="10">
        <v>8808</v>
      </c>
      <c r="FS43" s="10">
        <v>8808</v>
      </c>
      <c r="FT43" s="10">
        <v>0</v>
      </c>
      <c r="FU43" s="10">
        <v>0</v>
      </c>
      <c r="FV43" s="10">
        <v>7663</v>
      </c>
      <c r="FW43" s="10">
        <v>7663</v>
      </c>
      <c r="FX43" s="10">
        <v>0</v>
      </c>
      <c r="FY43" s="10">
        <v>0</v>
      </c>
      <c r="FZ43" s="10">
        <v>50511</v>
      </c>
      <c r="GA43" s="10">
        <v>47946</v>
      </c>
      <c r="GB43" s="10">
        <v>2565</v>
      </c>
      <c r="GC43" s="10">
        <v>0</v>
      </c>
      <c r="GD43" s="10">
        <v>33409</v>
      </c>
      <c r="GE43" s="10">
        <v>32688</v>
      </c>
      <c r="GF43" s="10">
        <v>721</v>
      </c>
      <c r="GG43" s="10">
        <v>0</v>
      </c>
      <c r="GH43" s="10">
        <v>21546</v>
      </c>
      <c r="GI43" s="10">
        <v>21546</v>
      </c>
      <c r="GJ43" s="10">
        <v>0</v>
      </c>
      <c r="GK43" s="10">
        <v>0</v>
      </c>
      <c r="GL43" s="10">
        <v>18009</v>
      </c>
      <c r="GM43" s="10">
        <v>18009</v>
      </c>
      <c r="GN43" s="10">
        <v>0</v>
      </c>
      <c r="GO43" s="10">
        <v>0</v>
      </c>
      <c r="GP43" s="10">
        <v>1</v>
      </c>
      <c r="GQ43" s="10">
        <v>1</v>
      </c>
      <c r="GR43" s="13">
        <v>40316.455891203703</v>
      </c>
    </row>
    <row r="44" spans="1:200" x14ac:dyDescent="0.2">
      <c r="A44" s="10" t="s">
        <v>1116</v>
      </c>
      <c r="B44" s="10">
        <v>54</v>
      </c>
      <c r="C44" s="10" t="s">
        <v>815</v>
      </c>
      <c r="D44" s="10" t="str">
        <f>VLOOKUP(Tabulka_Dotaz_z_MySQLDivadla_19[[#This Row],[Kraj]],Tabulka_Dotaz_z_SQL3[],3,TRUE)</f>
        <v>Zlínský kraj</v>
      </c>
      <c r="E44" s="10" t="str">
        <f>TRIM(VLOOKUP(Tabulka_Dotaz_z_MySQLDivadla_19[[#This Row],[StatID]],Tabulka_Dotaz_z_SqlDivadla[#All],7,FALSE ))</f>
        <v>30</v>
      </c>
      <c r="F44" s="10" t="str">
        <f>VLOOKUP(Tabulka_Dotaz_z_MySQLDivadla_19[[#This Row],[kodZriz]],Tabulka_Dotaz_z_SQL[],8,TRUE)</f>
        <v>stati</v>
      </c>
      <c r="G44" s="10">
        <v>2</v>
      </c>
      <c r="H44" s="10">
        <v>0</v>
      </c>
      <c r="I44" s="10" t="s">
        <v>665</v>
      </c>
      <c r="J44" s="10">
        <v>310</v>
      </c>
      <c r="K44" s="10" t="s">
        <v>666</v>
      </c>
      <c r="L44" s="10">
        <v>307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0" t="str">
        <f xml:space="preserve"> IF(Tabulka_Dotaz_z_MySQLDivadla_19[[#This Row],[f0115_1]]=1,"ANO","NE")</f>
        <v>ANO</v>
      </c>
      <c r="AB44" s="10">
        <v>0</v>
      </c>
      <c r="AC44" s="10">
        <v>0</v>
      </c>
      <c r="AD44" s="10">
        <v>3</v>
      </c>
      <c r="AE44" s="10">
        <v>0</v>
      </c>
      <c r="AF44" s="10">
        <v>10</v>
      </c>
      <c r="AG44" s="10">
        <v>0</v>
      </c>
      <c r="AH44" s="10">
        <v>14</v>
      </c>
      <c r="AI44" s="10">
        <v>0</v>
      </c>
      <c r="AJ44" s="10">
        <v>27</v>
      </c>
      <c r="AK44" s="10">
        <v>0</v>
      </c>
      <c r="AL44" s="10">
        <v>19</v>
      </c>
      <c r="AM44" s="10">
        <v>0</v>
      </c>
      <c r="AN44" s="10">
        <v>0</v>
      </c>
      <c r="AO44" s="10">
        <v>29</v>
      </c>
      <c r="AP44" s="10">
        <v>29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2</v>
      </c>
      <c r="BQ44" s="10">
        <v>0</v>
      </c>
      <c r="BR44" s="10">
        <v>0</v>
      </c>
      <c r="BS44" s="10">
        <v>4</v>
      </c>
      <c r="BT44" s="10">
        <v>4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21</v>
      </c>
      <c r="CK44" s="10">
        <v>0</v>
      </c>
      <c r="CL44" s="10">
        <v>0</v>
      </c>
      <c r="CM44" s="10">
        <v>33</v>
      </c>
      <c r="CN44" s="10">
        <v>33</v>
      </c>
      <c r="CO44" s="10">
        <v>11</v>
      </c>
      <c r="CP44" s="10">
        <v>0</v>
      </c>
      <c r="CQ44" s="10">
        <v>0</v>
      </c>
      <c r="CR44" s="10">
        <v>23</v>
      </c>
      <c r="CS44" s="10">
        <v>23</v>
      </c>
      <c r="CT44" s="10">
        <v>21</v>
      </c>
      <c r="CU44" s="10">
        <v>1</v>
      </c>
      <c r="CV44" s="10">
        <v>969</v>
      </c>
      <c r="CW44" s="10">
        <v>0</v>
      </c>
      <c r="CX44" s="10">
        <v>7410</v>
      </c>
      <c r="CY44" s="10">
        <v>7410</v>
      </c>
      <c r="CZ44" s="10">
        <v>0</v>
      </c>
      <c r="DA44" s="10">
        <v>310</v>
      </c>
      <c r="DB44" s="10">
        <v>6049</v>
      </c>
      <c r="DC44" s="10">
        <v>6049</v>
      </c>
      <c r="DD44" s="10">
        <v>0</v>
      </c>
      <c r="DE44" s="10">
        <v>277</v>
      </c>
      <c r="DF44" s="10">
        <v>0</v>
      </c>
      <c r="DG44" s="10">
        <v>0</v>
      </c>
      <c r="DH44" s="10">
        <v>0</v>
      </c>
      <c r="DI44" s="10">
        <v>0</v>
      </c>
      <c r="DJ44" s="10">
        <v>0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10">
        <v>0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10">
        <v>0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10">
        <v>0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10">
        <v>0</v>
      </c>
      <c r="EP44" s="10">
        <v>0</v>
      </c>
      <c r="EQ44" s="10">
        <v>0</v>
      </c>
      <c r="ER44" s="10">
        <v>0</v>
      </c>
      <c r="ES44" s="10">
        <v>0</v>
      </c>
      <c r="ET44" s="10">
        <v>1240</v>
      </c>
      <c r="EU44" s="10">
        <v>1240</v>
      </c>
      <c r="EV44" s="10">
        <v>0</v>
      </c>
      <c r="EW44" s="10">
        <v>0</v>
      </c>
      <c r="EX44" s="10">
        <v>637</v>
      </c>
      <c r="EY44" s="10">
        <v>637</v>
      </c>
      <c r="EZ44" s="10">
        <v>0</v>
      </c>
      <c r="FA44" s="10">
        <v>0</v>
      </c>
      <c r="FB44" s="10">
        <v>0</v>
      </c>
      <c r="FC44" s="10">
        <v>0</v>
      </c>
      <c r="FD44" s="10">
        <v>0</v>
      </c>
      <c r="FE44" s="10">
        <v>0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0</v>
      </c>
      <c r="FM44" s="10">
        <v>0</v>
      </c>
      <c r="FN44" s="10">
        <v>0</v>
      </c>
      <c r="FO44" s="10">
        <v>0</v>
      </c>
      <c r="FP44" s="10">
        <v>0</v>
      </c>
      <c r="FQ44" s="10">
        <v>0</v>
      </c>
      <c r="FR44" s="10">
        <v>0</v>
      </c>
      <c r="FS44" s="10">
        <v>0</v>
      </c>
      <c r="FT44" s="10">
        <v>0</v>
      </c>
      <c r="FU44" s="10">
        <v>0</v>
      </c>
      <c r="FV44" s="10">
        <v>0</v>
      </c>
      <c r="FW44" s="10">
        <v>0</v>
      </c>
      <c r="FX44" s="10">
        <v>0</v>
      </c>
      <c r="FY44" s="10">
        <v>0</v>
      </c>
      <c r="FZ44" s="10">
        <v>8650</v>
      </c>
      <c r="GA44" s="10">
        <v>8650</v>
      </c>
      <c r="GB44" s="10">
        <v>0</v>
      </c>
      <c r="GC44" s="10">
        <v>310</v>
      </c>
      <c r="GD44" s="10">
        <v>6686</v>
      </c>
      <c r="GE44" s="10">
        <v>6686</v>
      </c>
      <c r="GF44" s="10">
        <v>0</v>
      </c>
      <c r="GG44" s="10">
        <v>277</v>
      </c>
      <c r="GH44" s="10">
        <v>5580</v>
      </c>
      <c r="GI44" s="10">
        <v>5580</v>
      </c>
      <c r="GJ44" s="10">
        <v>0</v>
      </c>
      <c r="GK44" s="10">
        <v>0</v>
      </c>
      <c r="GL44" s="10">
        <v>3236</v>
      </c>
      <c r="GM44" s="10">
        <v>3236</v>
      </c>
      <c r="GN44" s="10">
        <v>0</v>
      </c>
      <c r="GO44" s="10">
        <v>0</v>
      </c>
      <c r="GP44" s="10">
        <v>1</v>
      </c>
      <c r="GQ44" s="10">
        <v>1</v>
      </c>
      <c r="GR44" s="13">
        <v>40214.532175925924</v>
      </c>
    </row>
    <row r="45" spans="1:200" x14ac:dyDescent="0.2">
      <c r="A45" s="10" t="s">
        <v>1091</v>
      </c>
      <c r="B45" s="10">
        <v>27</v>
      </c>
      <c r="C45" s="10" t="s">
        <v>794</v>
      </c>
      <c r="D45" s="10" t="str">
        <f>VLOOKUP(Tabulka_Dotaz_z_MySQLDivadla_19[[#This Row],[Kraj]],Tabulka_Dotaz_z_SQL3[],3,TRUE)</f>
        <v>Moravskoslezský kraj</v>
      </c>
      <c r="E45" s="10" t="str">
        <f>TRIM(VLOOKUP(Tabulka_Dotaz_z_MySQLDivadla_19[[#This Row],[StatID]],Tabulka_Dotaz_z_SqlDivadla[#All],7,FALSE ))</f>
        <v>30</v>
      </c>
      <c r="F45" s="10" t="str">
        <f>VLOOKUP(Tabulka_Dotaz_z_MySQLDivadla_19[[#This Row],[kodZriz]],Tabulka_Dotaz_z_SQL[],8,TRUE)</f>
        <v>stati</v>
      </c>
      <c r="G45" s="10">
        <v>2</v>
      </c>
      <c r="H45" s="10">
        <v>0</v>
      </c>
      <c r="I45" s="10" t="s">
        <v>655</v>
      </c>
      <c r="J45" s="10">
        <v>346</v>
      </c>
      <c r="K45" s="10" t="s">
        <v>656</v>
      </c>
      <c r="L45" s="10">
        <v>100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1</v>
      </c>
      <c r="AA45" s="10" t="str">
        <f xml:space="preserve"> IF(Tabulka_Dotaz_z_MySQLDivadla_19[[#This Row],[f0115_1]]=1,"ANO","NE")</f>
        <v>ANO</v>
      </c>
      <c r="AB45" s="10">
        <v>0</v>
      </c>
      <c r="AC45" s="10">
        <v>0</v>
      </c>
      <c r="AD45" s="10">
        <v>1</v>
      </c>
      <c r="AE45" s="10">
        <v>0</v>
      </c>
      <c r="AF45" s="10">
        <v>2</v>
      </c>
      <c r="AG45" s="10">
        <v>0</v>
      </c>
      <c r="AH45" s="10">
        <v>2.5</v>
      </c>
      <c r="AI45" s="10">
        <v>0.7</v>
      </c>
      <c r="AJ45" s="10">
        <v>5.5</v>
      </c>
      <c r="AK45" s="10">
        <v>0.7</v>
      </c>
      <c r="AL45" s="10">
        <v>27</v>
      </c>
      <c r="AM45" s="10">
        <v>0</v>
      </c>
      <c r="AN45" s="10">
        <v>0</v>
      </c>
      <c r="AO45" s="10">
        <v>40</v>
      </c>
      <c r="AP45" s="10">
        <v>40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1</v>
      </c>
      <c r="BG45" s="10">
        <v>0</v>
      </c>
      <c r="BH45" s="10">
        <v>0</v>
      </c>
      <c r="BI45" s="10">
        <v>2</v>
      </c>
      <c r="BJ45" s="10">
        <v>2</v>
      </c>
      <c r="BK45" s="10">
        <v>1</v>
      </c>
      <c r="BL45" s="10">
        <v>0</v>
      </c>
      <c r="BM45" s="10">
        <v>0</v>
      </c>
      <c r="BN45" s="10">
        <v>1</v>
      </c>
      <c r="BO45" s="10">
        <v>1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6</v>
      </c>
      <c r="CF45" s="10">
        <v>0</v>
      </c>
      <c r="CG45" s="10">
        <v>0</v>
      </c>
      <c r="CH45" s="10">
        <v>8</v>
      </c>
      <c r="CI45" s="10">
        <v>8</v>
      </c>
      <c r="CJ45" s="10">
        <v>35</v>
      </c>
      <c r="CK45" s="10">
        <v>0</v>
      </c>
      <c r="CL45" s="10">
        <v>0</v>
      </c>
      <c r="CM45" s="10">
        <v>51</v>
      </c>
      <c r="CN45" s="10">
        <v>51</v>
      </c>
      <c r="CO45" s="10">
        <v>25</v>
      </c>
      <c r="CP45" s="10">
        <v>0</v>
      </c>
      <c r="CQ45" s="10">
        <v>0</v>
      </c>
      <c r="CR45" s="10">
        <v>29</v>
      </c>
      <c r="CS45" s="10">
        <v>29</v>
      </c>
      <c r="CT45" s="10">
        <v>29</v>
      </c>
      <c r="CU45" s="10">
        <v>1</v>
      </c>
      <c r="CV45" s="10">
        <v>23</v>
      </c>
      <c r="CW45" s="10">
        <v>13</v>
      </c>
      <c r="CX45" s="10">
        <v>11464</v>
      </c>
      <c r="CY45" s="10">
        <v>11464</v>
      </c>
      <c r="CZ45" s="10">
        <v>0</v>
      </c>
      <c r="DA45" s="10">
        <v>346</v>
      </c>
      <c r="DB45" s="10">
        <v>9663</v>
      </c>
      <c r="DC45" s="10">
        <v>9663</v>
      </c>
      <c r="DD45" s="10">
        <v>0</v>
      </c>
      <c r="DE45" s="10">
        <v>333</v>
      </c>
      <c r="DF45" s="10">
        <v>0</v>
      </c>
      <c r="DG45" s="10">
        <v>0</v>
      </c>
      <c r="DH45" s="10">
        <v>0</v>
      </c>
      <c r="DI45" s="10">
        <v>0</v>
      </c>
      <c r="DJ45" s="10">
        <v>0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10">
        <v>0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10">
        <v>0</v>
      </c>
      <c r="ED45" s="10">
        <v>494</v>
      </c>
      <c r="EE45" s="10">
        <v>494</v>
      </c>
      <c r="EF45" s="10">
        <v>0</v>
      </c>
      <c r="EG45" s="10">
        <v>0</v>
      </c>
      <c r="EH45" s="10">
        <v>267</v>
      </c>
      <c r="EI45" s="10">
        <v>267</v>
      </c>
      <c r="EJ45" s="10">
        <v>0</v>
      </c>
      <c r="EK45" s="10">
        <v>0</v>
      </c>
      <c r="EL45" s="10">
        <v>346</v>
      </c>
      <c r="EM45" s="10">
        <v>346</v>
      </c>
      <c r="EN45" s="10">
        <v>0</v>
      </c>
      <c r="EO45" s="10">
        <v>0</v>
      </c>
      <c r="EP45" s="10">
        <v>267</v>
      </c>
      <c r="EQ45" s="10">
        <v>267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10">
        <v>0</v>
      </c>
      <c r="FB45" s="10">
        <v>0</v>
      </c>
      <c r="FC45" s="10">
        <v>0</v>
      </c>
      <c r="FD45" s="10">
        <v>0</v>
      </c>
      <c r="FE45" s="10">
        <v>0</v>
      </c>
      <c r="FF45" s="10">
        <v>0</v>
      </c>
      <c r="FG45" s="10">
        <v>0</v>
      </c>
      <c r="FH45" s="10">
        <v>0</v>
      </c>
      <c r="FI45" s="10">
        <v>0</v>
      </c>
      <c r="FJ45" s="10">
        <v>0</v>
      </c>
      <c r="FK45" s="10">
        <v>0</v>
      </c>
      <c r="FL45" s="10">
        <v>0</v>
      </c>
      <c r="FM45" s="10">
        <v>0</v>
      </c>
      <c r="FN45" s="10">
        <v>0</v>
      </c>
      <c r="FO45" s="10">
        <v>0</v>
      </c>
      <c r="FP45" s="10">
        <v>0</v>
      </c>
      <c r="FQ45" s="10">
        <v>0</v>
      </c>
      <c r="FR45" s="10">
        <v>2273</v>
      </c>
      <c r="FS45" s="10">
        <v>2273</v>
      </c>
      <c r="FT45" s="10">
        <v>0</v>
      </c>
      <c r="FU45" s="10">
        <v>0</v>
      </c>
      <c r="FV45" s="10">
        <v>1757</v>
      </c>
      <c r="FW45" s="10">
        <v>1757</v>
      </c>
      <c r="FX45" s="10">
        <v>0</v>
      </c>
      <c r="FY45" s="10">
        <v>0</v>
      </c>
      <c r="FZ45" s="10">
        <v>14577</v>
      </c>
      <c r="GA45" s="10">
        <v>14577</v>
      </c>
      <c r="GB45" s="10">
        <v>0</v>
      </c>
      <c r="GC45" s="10">
        <v>346</v>
      </c>
      <c r="GD45" s="10">
        <v>11954</v>
      </c>
      <c r="GE45" s="10">
        <v>11954</v>
      </c>
      <c r="GF45" s="10">
        <v>0</v>
      </c>
      <c r="GG45" s="10">
        <v>333</v>
      </c>
      <c r="GH45" s="10">
        <v>8400</v>
      </c>
      <c r="GI45" s="10">
        <v>8400</v>
      </c>
      <c r="GJ45" s="10">
        <v>0</v>
      </c>
      <c r="GK45" s="10">
        <v>0</v>
      </c>
      <c r="GL45" s="10">
        <v>6781</v>
      </c>
      <c r="GM45" s="10">
        <v>6781</v>
      </c>
      <c r="GN45" s="10">
        <v>0</v>
      </c>
      <c r="GO45" s="10">
        <v>0</v>
      </c>
      <c r="GP45" s="10">
        <v>1</v>
      </c>
      <c r="GQ45" s="10">
        <v>1</v>
      </c>
      <c r="GR45" s="13">
        <v>40316.468009259261</v>
      </c>
    </row>
    <row r="46" spans="1:200" x14ac:dyDescent="0.2">
      <c r="A46" s="10" t="s">
        <v>1155</v>
      </c>
      <c r="B46" s="10">
        <v>97</v>
      </c>
      <c r="C46" s="10" t="s">
        <v>794</v>
      </c>
      <c r="D46" s="10" t="str">
        <f>VLOOKUP(Tabulka_Dotaz_z_MySQLDivadla_19[[#This Row],[Kraj]],Tabulka_Dotaz_z_SQL3[],3,TRUE)</f>
        <v>Moravskoslezský kraj</v>
      </c>
      <c r="E46" s="10" t="str">
        <f>TRIM(VLOOKUP(Tabulka_Dotaz_z_MySQLDivadla_19[[#This Row],[StatID]],Tabulka_Dotaz_z_SqlDivadla[#All],7,FALSE ))</f>
        <v>22</v>
      </c>
      <c r="F46" s="10" t="str">
        <f>VLOOKUP(Tabulka_Dotaz_z_MySQLDivadla_19[[#This Row],[kodZriz]],Tabulka_Dotaz_z_SQL[],8,TRUE)</f>
        <v>stati</v>
      </c>
      <c r="G46" s="10">
        <v>2</v>
      </c>
      <c r="H46" s="10">
        <v>0</v>
      </c>
      <c r="I46" s="10" t="s">
        <v>677</v>
      </c>
      <c r="J46" s="10">
        <v>588</v>
      </c>
      <c r="K46" s="10" t="s">
        <v>678</v>
      </c>
      <c r="L46" s="10">
        <v>85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 t="str">
        <f xml:space="preserve"> IF(Tabulka_Dotaz_z_MySQLDivadla_19[[#This Row],[f0115_1]]=1,"ANO","NE")</f>
        <v>ANO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22</v>
      </c>
      <c r="AM46" s="10">
        <v>0</v>
      </c>
      <c r="AN46" s="10">
        <v>0</v>
      </c>
      <c r="AO46" s="10">
        <v>32</v>
      </c>
      <c r="AP46" s="10">
        <v>32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4</v>
      </c>
      <c r="BE46" s="10">
        <v>4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2</v>
      </c>
      <c r="BL46" s="10">
        <v>0</v>
      </c>
      <c r="BM46" s="10">
        <v>0</v>
      </c>
      <c r="BN46" s="10">
        <v>3</v>
      </c>
      <c r="BO46" s="10">
        <v>3</v>
      </c>
      <c r="BP46" s="10">
        <v>1</v>
      </c>
      <c r="BQ46" s="10">
        <v>0</v>
      </c>
      <c r="BR46" s="10">
        <v>0</v>
      </c>
      <c r="BS46" s="10">
        <v>1</v>
      </c>
      <c r="BT46" s="10">
        <v>1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6</v>
      </c>
      <c r="CF46" s="10">
        <v>0</v>
      </c>
      <c r="CG46" s="10">
        <v>0</v>
      </c>
      <c r="CH46" s="10">
        <v>10</v>
      </c>
      <c r="CI46" s="10">
        <v>10</v>
      </c>
      <c r="CJ46" s="10">
        <v>32</v>
      </c>
      <c r="CK46" s="10">
        <v>0</v>
      </c>
      <c r="CL46" s="10">
        <v>0</v>
      </c>
      <c r="CM46" s="10">
        <v>50</v>
      </c>
      <c r="CN46" s="10">
        <v>50</v>
      </c>
      <c r="CO46" s="10">
        <v>20</v>
      </c>
      <c r="CP46" s="10">
        <v>0</v>
      </c>
      <c r="CQ46" s="10">
        <v>0</v>
      </c>
      <c r="CR46" s="10">
        <v>38</v>
      </c>
      <c r="CS46" s="10">
        <v>38</v>
      </c>
      <c r="CT46" s="10">
        <v>25</v>
      </c>
      <c r="CU46" s="10">
        <v>1</v>
      </c>
      <c r="CV46" s="10">
        <v>1319</v>
      </c>
      <c r="CW46" s="10">
        <v>164</v>
      </c>
      <c r="CX46" s="10">
        <v>19129</v>
      </c>
      <c r="CY46" s="10">
        <v>19129</v>
      </c>
      <c r="CZ46" s="10">
        <v>0</v>
      </c>
      <c r="DA46" s="10">
        <v>588</v>
      </c>
      <c r="DB46" s="10">
        <v>9365</v>
      </c>
      <c r="DC46" s="10">
        <v>9365</v>
      </c>
      <c r="DD46" s="10">
        <v>0</v>
      </c>
      <c r="DE46" s="10">
        <v>278</v>
      </c>
      <c r="DF46" s="10">
        <v>0</v>
      </c>
      <c r="DG46" s="10">
        <v>0</v>
      </c>
      <c r="DH46" s="10">
        <v>0</v>
      </c>
      <c r="DI46" s="10">
        <v>0</v>
      </c>
      <c r="DJ46" s="10">
        <v>0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10">
        <v>0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10">
        <v>2352</v>
      </c>
      <c r="DW46" s="10">
        <v>2352</v>
      </c>
      <c r="DX46" s="10">
        <v>0</v>
      </c>
      <c r="DY46" s="10">
        <v>0</v>
      </c>
      <c r="DZ46" s="10">
        <v>1180</v>
      </c>
      <c r="EA46" s="10">
        <v>1180</v>
      </c>
      <c r="EB46" s="10">
        <v>0</v>
      </c>
      <c r="EC46" s="10">
        <v>0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10">
        <v>0</v>
      </c>
      <c r="EJ46" s="10">
        <v>0</v>
      </c>
      <c r="EK46" s="10">
        <v>0</v>
      </c>
      <c r="EL46" s="10">
        <v>1550</v>
      </c>
      <c r="EM46" s="10">
        <v>1550</v>
      </c>
      <c r="EN46" s="10">
        <v>0</v>
      </c>
      <c r="EO46" s="10">
        <v>0</v>
      </c>
      <c r="EP46" s="10">
        <v>1168</v>
      </c>
      <c r="EQ46" s="10">
        <v>1168</v>
      </c>
      <c r="ER46" s="10">
        <v>0</v>
      </c>
      <c r="ES46" s="10">
        <v>0</v>
      </c>
      <c r="ET46" s="10">
        <v>406</v>
      </c>
      <c r="EU46" s="10">
        <v>406</v>
      </c>
      <c r="EV46" s="10">
        <v>0</v>
      </c>
      <c r="EW46" s="10">
        <v>0</v>
      </c>
      <c r="EX46" s="10">
        <v>378</v>
      </c>
      <c r="EY46" s="10">
        <v>378</v>
      </c>
      <c r="EZ46" s="10">
        <v>0</v>
      </c>
      <c r="FA46" s="10">
        <v>0</v>
      </c>
      <c r="FB46" s="10">
        <v>0</v>
      </c>
      <c r="FC46" s="10">
        <v>0</v>
      </c>
      <c r="FD46" s="10">
        <v>0</v>
      </c>
      <c r="FE46" s="10">
        <v>0</v>
      </c>
      <c r="FF46" s="10">
        <v>0</v>
      </c>
      <c r="FG46" s="10">
        <v>0</v>
      </c>
      <c r="FH46" s="10">
        <v>0</v>
      </c>
      <c r="FI46" s="10">
        <v>0</v>
      </c>
      <c r="FJ46" s="10">
        <v>0</v>
      </c>
      <c r="FK46" s="10">
        <v>0</v>
      </c>
      <c r="FL46" s="10">
        <v>0</v>
      </c>
      <c r="FM46" s="10">
        <v>0</v>
      </c>
      <c r="FN46" s="10">
        <v>0</v>
      </c>
      <c r="FO46" s="10">
        <v>0</v>
      </c>
      <c r="FP46" s="10">
        <v>0</v>
      </c>
      <c r="FQ46" s="10">
        <v>0</v>
      </c>
      <c r="FR46" s="10">
        <v>5880</v>
      </c>
      <c r="FS46" s="10">
        <v>5880</v>
      </c>
      <c r="FT46" s="10">
        <v>0</v>
      </c>
      <c r="FU46" s="10">
        <v>0</v>
      </c>
      <c r="FV46" s="10">
        <v>3212</v>
      </c>
      <c r="FW46" s="10">
        <v>3212</v>
      </c>
      <c r="FX46" s="10">
        <v>0</v>
      </c>
      <c r="FY46" s="10">
        <v>0</v>
      </c>
      <c r="FZ46" s="10">
        <v>29317</v>
      </c>
      <c r="GA46" s="10">
        <v>29317</v>
      </c>
      <c r="GB46" s="10">
        <v>0</v>
      </c>
      <c r="GC46" s="10">
        <v>588</v>
      </c>
      <c r="GD46" s="10">
        <v>15303</v>
      </c>
      <c r="GE46" s="10">
        <v>15303</v>
      </c>
      <c r="GF46" s="10">
        <v>0</v>
      </c>
      <c r="GG46" s="10">
        <v>278</v>
      </c>
      <c r="GH46" s="10">
        <v>20792</v>
      </c>
      <c r="GI46" s="10">
        <v>20792</v>
      </c>
      <c r="GJ46" s="10">
        <v>0</v>
      </c>
      <c r="GK46" s="10">
        <v>0</v>
      </c>
      <c r="GL46" s="10">
        <v>10630</v>
      </c>
      <c r="GM46" s="10">
        <v>10630</v>
      </c>
      <c r="GN46" s="10">
        <v>0</v>
      </c>
      <c r="GO46" s="10">
        <v>0</v>
      </c>
      <c r="GP46" s="10">
        <v>1</v>
      </c>
      <c r="GQ46" s="10">
        <v>1</v>
      </c>
      <c r="GR46" s="13">
        <v>40332.434201388889</v>
      </c>
    </row>
    <row r="47" spans="1:200" x14ac:dyDescent="0.2">
      <c r="A47" s="10" t="s">
        <v>1112</v>
      </c>
      <c r="B47" s="10">
        <v>50</v>
      </c>
      <c r="C47" s="10" t="s">
        <v>794</v>
      </c>
      <c r="D47" s="10" t="str">
        <f>VLOOKUP(Tabulka_Dotaz_z_MySQLDivadla_19[[#This Row],[Kraj]],Tabulka_Dotaz_z_SQL3[],3,TRUE)</f>
        <v>Moravskoslezský kraj</v>
      </c>
      <c r="E47" s="10" t="str">
        <f>TRIM(VLOOKUP(Tabulka_Dotaz_z_MySQLDivadla_19[[#This Row],[StatID]],Tabulka_Dotaz_z_SqlDivadla[#All],7,FALSE ))</f>
        <v>30</v>
      </c>
      <c r="F47" s="10" t="str">
        <f>VLOOKUP(Tabulka_Dotaz_z_MySQLDivadla_19[[#This Row],[kodZriz]],Tabulka_Dotaz_z_SQL[],8,TRUE)</f>
        <v>stati</v>
      </c>
      <c r="G47" s="10">
        <v>2</v>
      </c>
      <c r="H47" s="10">
        <v>0</v>
      </c>
      <c r="I47" s="10" t="s">
        <v>662</v>
      </c>
      <c r="J47" s="10">
        <v>111</v>
      </c>
      <c r="K47" s="10" t="s">
        <v>195</v>
      </c>
      <c r="L47" s="10">
        <v>391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0" t="str">
        <f xml:space="preserve"> IF(Tabulka_Dotaz_z_MySQLDivadla_19[[#This Row],[f0115_1]]=1,"ANO","NE")</f>
        <v>ANO</v>
      </c>
      <c r="AB47" s="10">
        <v>0</v>
      </c>
      <c r="AC47" s="10">
        <v>0</v>
      </c>
      <c r="AD47" s="10">
        <v>0</v>
      </c>
      <c r="AE47" s="10">
        <v>0</v>
      </c>
      <c r="AF47" s="10">
        <v>5</v>
      </c>
      <c r="AG47" s="10">
        <v>0</v>
      </c>
      <c r="AH47" s="10">
        <v>10</v>
      </c>
      <c r="AI47" s="10">
        <v>0</v>
      </c>
      <c r="AJ47" s="10">
        <v>15</v>
      </c>
      <c r="AK47" s="10">
        <v>0</v>
      </c>
      <c r="AL47" s="10">
        <v>45</v>
      </c>
      <c r="AM47" s="10">
        <v>0</v>
      </c>
      <c r="AN47" s="10">
        <v>0</v>
      </c>
      <c r="AO47" s="10">
        <v>64</v>
      </c>
      <c r="AP47" s="10">
        <v>64</v>
      </c>
      <c r="AQ47" s="10">
        <v>2</v>
      </c>
      <c r="AR47" s="10">
        <v>0</v>
      </c>
      <c r="AS47" s="10">
        <v>0</v>
      </c>
      <c r="AT47" s="10">
        <v>2</v>
      </c>
      <c r="AU47" s="10">
        <v>2</v>
      </c>
      <c r="AV47" s="10">
        <v>2</v>
      </c>
      <c r="AW47" s="10">
        <v>0</v>
      </c>
      <c r="AX47" s="10">
        <v>0</v>
      </c>
      <c r="AY47" s="10">
        <v>2</v>
      </c>
      <c r="AZ47" s="10">
        <v>2</v>
      </c>
      <c r="BA47" s="10">
        <v>2</v>
      </c>
      <c r="BB47" s="10">
        <v>0</v>
      </c>
      <c r="BC47" s="10">
        <v>0</v>
      </c>
      <c r="BD47" s="10">
        <v>4</v>
      </c>
      <c r="BE47" s="10">
        <v>4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1</v>
      </c>
      <c r="BL47" s="10">
        <v>0</v>
      </c>
      <c r="BM47" s="10">
        <v>0</v>
      </c>
      <c r="BN47" s="10">
        <v>1</v>
      </c>
      <c r="BO47" s="10">
        <v>1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52</v>
      </c>
      <c r="CK47" s="10">
        <v>0</v>
      </c>
      <c r="CL47" s="10">
        <v>0</v>
      </c>
      <c r="CM47" s="10">
        <v>73</v>
      </c>
      <c r="CN47" s="10">
        <v>73</v>
      </c>
      <c r="CO47" s="10">
        <v>20</v>
      </c>
      <c r="CP47" s="10">
        <v>0</v>
      </c>
      <c r="CQ47" s="10">
        <v>0</v>
      </c>
      <c r="CR47" s="10">
        <v>40</v>
      </c>
      <c r="CS47" s="10">
        <v>40</v>
      </c>
      <c r="CT47" s="10">
        <v>39</v>
      </c>
      <c r="CU47" s="10">
        <v>1</v>
      </c>
      <c r="CV47" s="10">
        <v>39</v>
      </c>
      <c r="CW47" s="10">
        <v>0</v>
      </c>
      <c r="CX47" s="10">
        <v>22384</v>
      </c>
      <c r="CY47" s="10">
        <v>22384</v>
      </c>
      <c r="CZ47" s="10">
        <v>0</v>
      </c>
      <c r="DA47" s="10">
        <v>394</v>
      </c>
      <c r="DB47" s="10">
        <v>17633</v>
      </c>
      <c r="DC47" s="10">
        <v>17633</v>
      </c>
      <c r="DD47" s="10">
        <v>0</v>
      </c>
      <c r="DE47" s="10">
        <v>385</v>
      </c>
      <c r="DF47" s="10">
        <v>788</v>
      </c>
      <c r="DG47" s="10">
        <v>788</v>
      </c>
      <c r="DH47" s="10">
        <v>0</v>
      </c>
      <c r="DI47" s="10">
        <v>0</v>
      </c>
      <c r="DJ47" s="10">
        <v>540</v>
      </c>
      <c r="DK47" s="10">
        <v>540</v>
      </c>
      <c r="DL47" s="10">
        <v>0</v>
      </c>
      <c r="DM47" s="10">
        <v>0</v>
      </c>
      <c r="DN47" s="10">
        <v>788</v>
      </c>
      <c r="DO47" s="10">
        <v>788</v>
      </c>
      <c r="DP47" s="10">
        <v>0</v>
      </c>
      <c r="DQ47" s="10">
        <v>0</v>
      </c>
      <c r="DR47" s="10">
        <v>611</v>
      </c>
      <c r="DS47" s="10">
        <v>611</v>
      </c>
      <c r="DT47" s="10">
        <v>0</v>
      </c>
      <c r="DU47" s="10">
        <v>0</v>
      </c>
      <c r="DV47" s="10">
        <v>788</v>
      </c>
      <c r="DW47" s="10">
        <v>788</v>
      </c>
      <c r="DX47" s="10">
        <v>0</v>
      </c>
      <c r="DY47" s="10">
        <v>0</v>
      </c>
      <c r="DZ47" s="10">
        <v>1274</v>
      </c>
      <c r="EA47" s="10">
        <v>1274</v>
      </c>
      <c r="EB47" s="10">
        <v>0</v>
      </c>
      <c r="EC47" s="10">
        <v>0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10">
        <v>0</v>
      </c>
      <c r="EJ47" s="10">
        <v>0</v>
      </c>
      <c r="EK47" s="10">
        <v>0</v>
      </c>
      <c r="EL47" s="10">
        <v>394</v>
      </c>
      <c r="EM47" s="10">
        <v>394</v>
      </c>
      <c r="EN47" s="10">
        <v>0</v>
      </c>
      <c r="EO47" s="10">
        <v>0</v>
      </c>
      <c r="EP47" s="10">
        <v>359</v>
      </c>
      <c r="EQ47" s="10">
        <v>359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10">
        <v>0</v>
      </c>
      <c r="FB47" s="10">
        <v>0</v>
      </c>
      <c r="FC47" s="10">
        <v>0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0</v>
      </c>
      <c r="FK47" s="10">
        <v>0</v>
      </c>
      <c r="FL47" s="10">
        <v>0</v>
      </c>
      <c r="FM47" s="10">
        <v>0</v>
      </c>
      <c r="FN47" s="10">
        <v>0</v>
      </c>
      <c r="FO47" s="10">
        <v>0</v>
      </c>
      <c r="FP47" s="10">
        <v>0</v>
      </c>
      <c r="FQ47" s="10">
        <v>0</v>
      </c>
      <c r="FR47" s="10">
        <v>0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0</v>
      </c>
      <c r="FY47" s="10">
        <v>0</v>
      </c>
      <c r="FZ47" s="10">
        <v>25142</v>
      </c>
      <c r="GA47" s="10">
        <v>25142</v>
      </c>
      <c r="GB47" s="10">
        <v>0</v>
      </c>
      <c r="GC47" s="10">
        <v>394</v>
      </c>
      <c r="GD47" s="10">
        <v>20417</v>
      </c>
      <c r="GE47" s="10">
        <v>20417</v>
      </c>
      <c r="GF47" s="10">
        <v>0</v>
      </c>
      <c r="GG47" s="10">
        <v>385</v>
      </c>
      <c r="GH47" s="10">
        <v>12928</v>
      </c>
      <c r="GI47" s="10">
        <v>12928</v>
      </c>
      <c r="GJ47" s="10">
        <v>0</v>
      </c>
      <c r="GK47" s="10">
        <v>0</v>
      </c>
      <c r="GL47" s="10">
        <v>8931</v>
      </c>
      <c r="GM47" s="10">
        <v>8931</v>
      </c>
      <c r="GN47" s="10">
        <v>0</v>
      </c>
      <c r="GO47" s="10">
        <v>0</v>
      </c>
      <c r="GP47" s="10">
        <v>1</v>
      </c>
      <c r="GQ47" s="10">
        <v>1</v>
      </c>
      <c r="GR47" s="13">
        <v>40212.404710648145</v>
      </c>
    </row>
    <row r="48" spans="1:200" x14ac:dyDescent="0.2">
      <c r="A48" s="10" t="s">
        <v>1106</v>
      </c>
      <c r="B48" s="10">
        <v>44</v>
      </c>
      <c r="C48" s="10" t="s">
        <v>782</v>
      </c>
      <c r="D48" s="10" t="str">
        <f>VLOOKUP(Tabulka_Dotaz_z_MySQLDivadla_19[[#This Row],[Kraj]],Tabulka_Dotaz_z_SQL3[],3,TRUE)</f>
        <v>Hlavní město Praha</v>
      </c>
      <c r="E48" s="10" t="str">
        <f>TRIM(VLOOKUP(Tabulka_Dotaz_z_MySQLDivadla_19[[#This Row],[StatID]],Tabulka_Dotaz_z_SqlDivadla[#All],7,FALSE ))</f>
        <v>70</v>
      </c>
      <c r="F48" s="10" t="str">
        <f>VLOOKUP(Tabulka_Dotaz_z_MySQLDivadla_19[[#This Row],[kodZriz]],Tabulka_Dotaz_z_SQL[],8,TRUE)</f>
        <v>crkve</v>
      </c>
      <c r="G48" s="10">
        <v>1</v>
      </c>
      <c r="H48" s="10">
        <v>0</v>
      </c>
      <c r="I48" s="10" t="s">
        <v>660</v>
      </c>
      <c r="J48" s="10">
        <v>110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 t="str">
        <f xml:space="preserve"> IF(Tabulka_Dotaz_z_MySQLDivadla_19[[#This Row],[f0115_1]]=1,"ANO","NE")</f>
        <v>ANO</v>
      </c>
      <c r="AB48" s="10">
        <v>0</v>
      </c>
      <c r="AC48" s="10">
        <v>0</v>
      </c>
      <c r="AD48" s="10">
        <v>0.5</v>
      </c>
      <c r="AE48" s="10">
        <v>0</v>
      </c>
      <c r="AF48" s="10">
        <v>0</v>
      </c>
      <c r="AG48" s="10">
        <v>0</v>
      </c>
      <c r="AH48" s="10">
        <v>1</v>
      </c>
      <c r="AI48" s="10">
        <v>7</v>
      </c>
      <c r="AJ48" s="10">
        <v>1.5</v>
      </c>
      <c r="AK48" s="10">
        <v>7</v>
      </c>
      <c r="AL48" s="10">
        <v>1</v>
      </c>
      <c r="AM48" s="10">
        <v>0</v>
      </c>
      <c r="AN48" s="10">
        <v>0</v>
      </c>
      <c r="AO48" s="10">
        <v>10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45</v>
      </c>
      <c r="BL48" s="10">
        <v>9</v>
      </c>
      <c r="BM48" s="10">
        <v>9</v>
      </c>
      <c r="BN48" s="10">
        <v>146</v>
      </c>
      <c r="BO48" s="10">
        <v>131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8</v>
      </c>
      <c r="CF48" s="10">
        <v>0</v>
      </c>
      <c r="CG48" s="10">
        <v>0</v>
      </c>
      <c r="CH48" s="10">
        <v>54</v>
      </c>
      <c r="CI48" s="10">
        <v>4</v>
      </c>
      <c r="CJ48" s="10">
        <v>54</v>
      </c>
      <c r="CK48" s="10">
        <v>9</v>
      </c>
      <c r="CL48" s="10">
        <v>9</v>
      </c>
      <c r="CM48" s="10">
        <v>210</v>
      </c>
      <c r="CN48" s="10">
        <v>135</v>
      </c>
      <c r="CO48" s="10">
        <v>13</v>
      </c>
      <c r="CP48" s="10">
        <v>1</v>
      </c>
      <c r="CQ48" s="10">
        <v>1</v>
      </c>
      <c r="CR48" s="10">
        <v>69</v>
      </c>
      <c r="CS48" s="10">
        <v>60</v>
      </c>
      <c r="CT48" s="10">
        <v>46</v>
      </c>
      <c r="CU48" s="10">
        <v>14</v>
      </c>
      <c r="CV48" s="10">
        <v>2</v>
      </c>
      <c r="CW48" s="10">
        <v>10</v>
      </c>
      <c r="CX48" s="10">
        <v>1046</v>
      </c>
      <c r="CY48" s="10">
        <v>0</v>
      </c>
      <c r="CZ48" s="10">
        <v>1046</v>
      </c>
      <c r="DA48" s="10">
        <v>0</v>
      </c>
      <c r="DB48" s="10">
        <v>987</v>
      </c>
      <c r="DC48" s="10">
        <v>0</v>
      </c>
      <c r="DD48" s="10">
        <v>987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0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10">
        <v>0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10">
        <v>0</v>
      </c>
      <c r="ED48" s="10">
        <v>0</v>
      </c>
      <c r="EE48" s="10">
        <v>0</v>
      </c>
      <c r="EF48" s="10">
        <v>0</v>
      </c>
      <c r="EG48" s="10">
        <v>0</v>
      </c>
      <c r="EH48" s="10">
        <v>0</v>
      </c>
      <c r="EI48" s="10">
        <v>0</v>
      </c>
      <c r="EJ48" s="10">
        <v>0</v>
      </c>
      <c r="EK48" s="10">
        <v>0</v>
      </c>
      <c r="EL48" s="10">
        <v>13146</v>
      </c>
      <c r="EM48" s="10">
        <v>11704</v>
      </c>
      <c r="EN48" s="10">
        <v>1442</v>
      </c>
      <c r="EO48" s="10">
        <v>1886</v>
      </c>
      <c r="EP48" s="10">
        <v>11697</v>
      </c>
      <c r="EQ48" s="10">
        <v>10340</v>
      </c>
      <c r="ER48" s="10">
        <v>1357</v>
      </c>
      <c r="ES48" s="10">
        <v>1757</v>
      </c>
      <c r="ET48" s="10">
        <v>0</v>
      </c>
      <c r="EU48" s="10">
        <v>0</v>
      </c>
      <c r="EV48" s="10">
        <v>0</v>
      </c>
      <c r="EW48" s="10">
        <v>0</v>
      </c>
      <c r="EX48" s="10">
        <v>0</v>
      </c>
      <c r="EY48" s="10">
        <v>0</v>
      </c>
      <c r="EZ48" s="10">
        <v>0</v>
      </c>
      <c r="FA48" s="10">
        <v>0</v>
      </c>
      <c r="FB48" s="10">
        <v>0</v>
      </c>
      <c r="FC48" s="10">
        <v>0</v>
      </c>
      <c r="FD48" s="10">
        <v>0</v>
      </c>
      <c r="FE48" s="10">
        <v>0</v>
      </c>
      <c r="FF48" s="10">
        <v>0</v>
      </c>
      <c r="FG48" s="10">
        <v>0</v>
      </c>
      <c r="FH48" s="10">
        <v>0</v>
      </c>
      <c r="FI48" s="10">
        <v>0</v>
      </c>
      <c r="FJ48" s="10">
        <v>0</v>
      </c>
      <c r="FK48" s="10">
        <v>0</v>
      </c>
      <c r="FL48" s="10">
        <v>0</v>
      </c>
      <c r="FM48" s="10">
        <v>0</v>
      </c>
      <c r="FN48" s="10">
        <v>0</v>
      </c>
      <c r="FO48" s="10">
        <v>0</v>
      </c>
      <c r="FP48" s="10">
        <v>0</v>
      </c>
      <c r="FQ48" s="10">
        <v>0</v>
      </c>
      <c r="FR48" s="10">
        <v>6903</v>
      </c>
      <c r="FS48" s="10">
        <v>449</v>
      </c>
      <c r="FT48" s="10">
        <v>6454</v>
      </c>
      <c r="FU48" s="10">
        <v>0</v>
      </c>
      <c r="FV48" s="10">
        <v>6742</v>
      </c>
      <c r="FW48" s="10">
        <v>433</v>
      </c>
      <c r="FX48" s="10">
        <v>6309</v>
      </c>
      <c r="FY48" s="10">
        <v>0</v>
      </c>
      <c r="FZ48" s="10">
        <v>21095</v>
      </c>
      <c r="GA48" s="10">
        <v>12153</v>
      </c>
      <c r="GB48" s="10">
        <v>8942</v>
      </c>
      <c r="GC48" s="10">
        <v>1886</v>
      </c>
      <c r="GD48" s="10">
        <v>19426</v>
      </c>
      <c r="GE48" s="10">
        <v>10773</v>
      </c>
      <c r="GF48" s="10">
        <v>8653</v>
      </c>
      <c r="GG48" s="10">
        <v>1757</v>
      </c>
      <c r="GH48" s="10">
        <v>3948</v>
      </c>
      <c r="GI48" s="10">
        <v>3283</v>
      </c>
      <c r="GJ48" s="10">
        <v>665</v>
      </c>
      <c r="GK48" s="10">
        <v>140</v>
      </c>
      <c r="GL48" s="10">
        <v>3348</v>
      </c>
      <c r="GM48" s="10">
        <v>2735</v>
      </c>
      <c r="GN48" s="10">
        <v>613</v>
      </c>
      <c r="GO48" s="10">
        <v>122</v>
      </c>
      <c r="GP48" s="10">
        <v>1</v>
      </c>
      <c r="GQ48" s="10">
        <v>1</v>
      </c>
      <c r="GR48" s="13">
        <v>40296.635706018518</v>
      </c>
    </row>
    <row r="49" spans="1:200" x14ac:dyDescent="0.2">
      <c r="A49" s="10" t="s">
        <v>1227</v>
      </c>
      <c r="B49" s="10">
        <v>169</v>
      </c>
      <c r="C49" s="10" t="s">
        <v>782</v>
      </c>
      <c r="D49" s="10" t="str">
        <f>VLOOKUP(Tabulka_Dotaz_z_MySQLDivadla_19[[#This Row],[Kraj]],Tabulka_Dotaz_z_SQL3[],3,TRUE)</f>
        <v>Hlavní město Praha</v>
      </c>
      <c r="E49" s="10" t="str">
        <f>TRIM(VLOOKUP(Tabulka_Dotaz_z_MySQLDivadla_19[[#This Row],[StatID]],Tabulka_Dotaz_z_SqlDivadla[#All],7,FALSE ))</f>
        <v>70</v>
      </c>
      <c r="F49" s="10" t="str">
        <f>VLOOKUP(Tabulka_Dotaz_z_MySQLDivadla_19[[#This Row],[kodZriz]],Tabulka_Dotaz_z_SQL[],8,TRUE)</f>
        <v>crkve</v>
      </c>
      <c r="G49" s="10">
        <v>1</v>
      </c>
      <c r="H49" s="10">
        <v>0</v>
      </c>
      <c r="I49" s="10" t="s">
        <v>707</v>
      </c>
      <c r="J49" s="10">
        <v>346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1</v>
      </c>
      <c r="AA49" s="10" t="str">
        <f xml:space="preserve"> IF(Tabulka_Dotaz_z_MySQLDivadla_19[[#This Row],[f0115_1]]=1,"ANO","NE")</f>
        <v>ANO</v>
      </c>
      <c r="AB49" s="10">
        <v>0</v>
      </c>
      <c r="AC49" s="10">
        <v>58</v>
      </c>
      <c r="AD49" s="10">
        <v>0</v>
      </c>
      <c r="AE49" s="10">
        <v>0</v>
      </c>
      <c r="AF49" s="10">
        <v>2</v>
      </c>
      <c r="AG49" s="10">
        <v>0</v>
      </c>
      <c r="AH49" s="10">
        <v>0</v>
      </c>
      <c r="AI49" s="10">
        <v>6</v>
      </c>
      <c r="AJ49" s="10">
        <v>2</v>
      </c>
      <c r="AK49" s="10">
        <v>64</v>
      </c>
      <c r="AL49" s="10">
        <v>58</v>
      </c>
      <c r="AM49" s="10">
        <v>7</v>
      </c>
      <c r="AN49" s="10">
        <v>7</v>
      </c>
      <c r="AO49" s="10">
        <v>177</v>
      </c>
      <c r="AP49" s="10">
        <v>177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3</v>
      </c>
      <c r="BL49" s="10">
        <v>0</v>
      </c>
      <c r="BM49" s="10">
        <v>0</v>
      </c>
      <c r="BN49" s="10">
        <v>3</v>
      </c>
      <c r="BO49" s="10">
        <v>0</v>
      </c>
      <c r="BP49" s="10">
        <v>2</v>
      </c>
      <c r="BQ49" s="10">
        <v>0</v>
      </c>
      <c r="BR49" s="10">
        <v>0</v>
      </c>
      <c r="BS49" s="10">
        <v>2</v>
      </c>
      <c r="BT49" s="10">
        <v>2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9</v>
      </c>
      <c r="CF49" s="10">
        <v>0</v>
      </c>
      <c r="CG49" s="10">
        <v>0</v>
      </c>
      <c r="CH49" s="10">
        <v>12</v>
      </c>
      <c r="CI49" s="10">
        <v>8</v>
      </c>
      <c r="CJ49" s="10">
        <v>72</v>
      </c>
      <c r="CK49" s="10">
        <v>7</v>
      </c>
      <c r="CL49" s="10">
        <v>7</v>
      </c>
      <c r="CM49" s="10">
        <v>194</v>
      </c>
      <c r="CN49" s="10">
        <v>187</v>
      </c>
      <c r="CO49" s="10">
        <v>22</v>
      </c>
      <c r="CP49" s="10">
        <v>0</v>
      </c>
      <c r="CQ49" s="10">
        <v>0</v>
      </c>
      <c r="CR49" s="10">
        <v>22</v>
      </c>
      <c r="CS49" s="10">
        <v>22</v>
      </c>
      <c r="CT49" s="10">
        <v>72</v>
      </c>
      <c r="CU49" s="10">
        <v>2</v>
      </c>
      <c r="CV49" s="10">
        <v>0</v>
      </c>
      <c r="CW49" s="10">
        <v>0</v>
      </c>
      <c r="CX49" s="10">
        <v>61242</v>
      </c>
      <c r="CY49" s="10">
        <v>61242</v>
      </c>
      <c r="CZ49" s="10">
        <v>0</v>
      </c>
      <c r="DA49" s="10">
        <v>1384</v>
      </c>
      <c r="DB49" s="10">
        <v>47827</v>
      </c>
      <c r="DC49" s="10">
        <v>47827</v>
      </c>
      <c r="DD49" s="10">
        <v>0</v>
      </c>
      <c r="DE49" s="10">
        <v>1098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1038</v>
      </c>
      <c r="EM49" s="10">
        <v>0</v>
      </c>
      <c r="EN49" s="10">
        <v>1038</v>
      </c>
      <c r="EO49" s="10">
        <v>0</v>
      </c>
      <c r="EP49" s="10">
        <v>1038</v>
      </c>
      <c r="EQ49" s="10">
        <v>0</v>
      </c>
      <c r="ER49" s="10">
        <v>1038</v>
      </c>
      <c r="ES49" s="10">
        <v>0</v>
      </c>
      <c r="ET49" s="10">
        <v>692</v>
      </c>
      <c r="EU49" s="10">
        <v>692</v>
      </c>
      <c r="EV49" s="10">
        <v>0</v>
      </c>
      <c r="EW49" s="10">
        <v>0</v>
      </c>
      <c r="EX49" s="10">
        <v>363</v>
      </c>
      <c r="EY49" s="10">
        <v>363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0</v>
      </c>
      <c r="FP49" s="10">
        <v>0</v>
      </c>
      <c r="FQ49" s="10">
        <v>0</v>
      </c>
      <c r="FR49" s="10">
        <v>4152</v>
      </c>
      <c r="FS49" s="10">
        <v>2768</v>
      </c>
      <c r="FT49" s="10">
        <v>1384</v>
      </c>
      <c r="FU49" s="10">
        <v>0</v>
      </c>
      <c r="FV49" s="10">
        <v>3845</v>
      </c>
      <c r="FW49" s="10">
        <v>2461</v>
      </c>
      <c r="FX49" s="10">
        <v>1384</v>
      </c>
      <c r="FY49" s="10">
        <v>0</v>
      </c>
      <c r="FZ49" s="10">
        <v>67124</v>
      </c>
      <c r="GA49" s="10">
        <v>64702</v>
      </c>
      <c r="GB49" s="10">
        <v>2422</v>
      </c>
      <c r="GC49" s="10">
        <v>1384</v>
      </c>
      <c r="GD49" s="10">
        <v>53073</v>
      </c>
      <c r="GE49" s="10">
        <v>50651</v>
      </c>
      <c r="GF49" s="10">
        <v>2422</v>
      </c>
      <c r="GG49" s="10">
        <v>1098</v>
      </c>
      <c r="GH49" s="10">
        <v>7612</v>
      </c>
      <c r="GI49" s="10">
        <v>7612</v>
      </c>
      <c r="GJ49" s="10">
        <v>0</v>
      </c>
      <c r="GK49" s="10">
        <v>0</v>
      </c>
      <c r="GL49" s="10">
        <v>3916</v>
      </c>
      <c r="GM49" s="10">
        <v>3916</v>
      </c>
      <c r="GN49" s="10">
        <v>0</v>
      </c>
      <c r="GO49" s="10">
        <v>0</v>
      </c>
      <c r="GP49" s="10">
        <v>1</v>
      </c>
      <c r="GQ49" s="10">
        <v>0</v>
      </c>
      <c r="GR49" s="13">
        <v>40281.500578703701</v>
      </c>
    </row>
    <row r="50" spans="1:200" x14ac:dyDescent="0.2">
      <c r="A50" s="10" t="s">
        <v>1203</v>
      </c>
      <c r="B50" s="10">
        <v>145</v>
      </c>
      <c r="C50" s="10" t="s">
        <v>797</v>
      </c>
      <c r="D50" s="10" t="str">
        <f>VLOOKUP(Tabulka_Dotaz_z_MySQLDivadla_19[[#This Row],[Kraj]],Tabulka_Dotaz_z_SQL3[],3,TRUE)</f>
        <v>Ústecký kraj</v>
      </c>
      <c r="E50" s="10" t="str">
        <f>TRIM(VLOOKUP(Tabulka_Dotaz_z_MySQLDivadla_19[[#This Row],[StatID]],Tabulka_Dotaz_z_SqlDivadla[#All],7,FALSE ))</f>
        <v>30</v>
      </c>
      <c r="F50" s="10" t="str">
        <f>VLOOKUP(Tabulka_Dotaz_z_MySQLDivadla_19[[#This Row],[kodZriz]],Tabulka_Dotaz_z_SQL[],8,TRUE)</f>
        <v>stati</v>
      </c>
      <c r="G50" s="10">
        <v>2</v>
      </c>
      <c r="H50" s="10">
        <v>0</v>
      </c>
      <c r="I50" s="10" t="s">
        <v>195</v>
      </c>
      <c r="J50" s="10">
        <v>260</v>
      </c>
      <c r="K50" s="10" t="s">
        <v>680</v>
      </c>
      <c r="L50" s="10">
        <v>110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0" t="str">
        <f xml:space="preserve"> IF(Tabulka_Dotaz_z_MySQLDivadla_19[[#This Row],[f0115_1]]=1,"ANO","NE")</f>
        <v>ANO</v>
      </c>
      <c r="AB50" s="10">
        <v>0</v>
      </c>
      <c r="AC50" s="10">
        <v>0</v>
      </c>
      <c r="AD50" s="10">
        <v>2</v>
      </c>
      <c r="AE50" s="10">
        <v>0</v>
      </c>
      <c r="AF50" s="10">
        <v>3</v>
      </c>
      <c r="AG50" s="10">
        <v>0</v>
      </c>
      <c r="AH50" s="10">
        <v>1</v>
      </c>
      <c r="AI50" s="10">
        <v>12</v>
      </c>
      <c r="AJ50" s="10">
        <v>6</v>
      </c>
      <c r="AK50" s="10">
        <v>12</v>
      </c>
      <c r="AL50" s="10">
        <v>45</v>
      </c>
      <c r="AM50" s="10">
        <v>1</v>
      </c>
      <c r="AN50" s="10">
        <v>1</v>
      </c>
      <c r="AO50" s="10">
        <v>78</v>
      </c>
      <c r="AP50" s="10">
        <v>78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2</v>
      </c>
      <c r="AW50" s="10">
        <v>0</v>
      </c>
      <c r="AX50" s="10">
        <v>0</v>
      </c>
      <c r="AY50" s="10">
        <v>2</v>
      </c>
      <c r="AZ50" s="10">
        <v>2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2</v>
      </c>
      <c r="BG50" s="10">
        <v>0</v>
      </c>
      <c r="BH50" s="10">
        <v>0</v>
      </c>
      <c r="BI50" s="10">
        <v>2</v>
      </c>
      <c r="BJ50" s="10">
        <v>2</v>
      </c>
      <c r="BK50" s="10">
        <v>3</v>
      </c>
      <c r="BL50" s="10">
        <v>0</v>
      </c>
      <c r="BM50" s="10">
        <v>0</v>
      </c>
      <c r="BN50" s="10">
        <v>5</v>
      </c>
      <c r="BO50" s="10">
        <v>5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64</v>
      </c>
      <c r="CF50" s="10">
        <v>0</v>
      </c>
      <c r="CG50" s="10">
        <v>0</v>
      </c>
      <c r="CH50" s="10">
        <v>75</v>
      </c>
      <c r="CI50" s="10">
        <v>69</v>
      </c>
      <c r="CJ50" s="10">
        <v>116</v>
      </c>
      <c r="CK50" s="10">
        <v>1</v>
      </c>
      <c r="CL50" s="10">
        <v>1</v>
      </c>
      <c r="CM50" s="10">
        <v>162</v>
      </c>
      <c r="CN50" s="10">
        <v>156</v>
      </c>
      <c r="CO50" s="10">
        <v>14</v>
      </c>
      <c r="CP50" s="10">
        <v>0</v>
      </c>
      <c r="CQ50" s="10">
        <v>0</v>
      </c>
      <c r="CR50" s="10">
        <v>35</v>
      </c>
      <c r="CS50" s="10">
        <v>35</v>
      </c>
      <c r="CT50" s="10">
        <v>28</v>
      </c>
      <c r="CU50" s="10">
        <v>1</v>
      </c>
      <c r="CV50" s="10">
        <v>61</v>
      </c>
      <c r="CW50" s="10">
        <v>3</v>
      </c>
      <c r="CX50" s="10">
        <v>20280</v>
      </c>
      <c r="CY50" s="10">
        <v>20280</v>
      </c>
      <c r="CZ50" s="10">
        <v>0</v>
      </c>
      <c r="DA50" s="10">
        <v>0</v>
      </c>
      <c r="DB50" s="10">
        <v>13674</v>
      </c>
      <c r="DC50" s="10">
        <v>13674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10">
        <v>0</v>
      </c>
      <c r="DK50" s="10">
        <v>0</v>
      </c>
      <c r="DL50" s="10">
        <v>0</v>
      </c>
      <c r="DM50" s="10">
        <v>0</v>
      </c>
      <c r="DN50" s="10">
        <v>520</v>
      </c>
      <c r="DO50" s="10">
        <v>520</v>
      </c>
      <c r="DP50" s="10">
        <v>0</v>
      </c>
      <c r="DQ50" s="10">
        <v>0</v>
      </c>
      <c r="DR50" s="10">
        <v>489</v>
      </c>
      <c r="DS50" s="10">
        <v>489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10">
        <v>0</v>
      </c>
      <c r="ED50" s="10">
        <v>520</v>
      </c>
      <c r="EE50" s="10">
        <v>520</v>
      </c>
      <c r="EF50" s="10">
        <v>0</v>
      </c>
      <c r="EG50" s="10">
        <v>0</v>
      </c>
      <c r="EH50" s="10">
        <v>263</v>
      </c>
      <c r="EI50" s="10">
        <v>263</v>
      </c>
      <c r="EJ50" s="10">
        <v>0</v>
      </c>
      <c r="EK50" s="10">
        <v>0</v>
      </c>
      <c r="EL50" s="10">
        <v>1300</v>
      </c>
      <c r="EM50" s="10">
        <v>1300</v>
      </c>
      <c r="EN50" s="10">
        <v>0</v>
      </c>
      <c r="EO50" s="10">
        <v>0</v>
      </c>
      <c r="EP50" s="10">
        <v>1019</v>
      </c>
      <c r="EQ50" s="10">
        <v>1019</v>
      </c>
      <c r="ER50" s="10">
        <v>0</v>
      </c>
      <c r="ES50" s="10">
        <v>0</v>
      </c>
      <c r="ET50" s="10">
        <v>0</v>
      </c>
      <c r="EU50" s="10">
        <v>0</v>
      </c>
      <c r="EV50" s="10">
        <v>0</v>
      </c>
      <c r="EW50" s="10">
        <v>0</v>
      </c>
      <c r="EX50" s="10">
        <v>0</v>
      </c>
      <c r="EY50" s="10">
        <v>0</v>
      </c>
      <c r="EZ50" s="10">
        <v>0</v>
      </c>
      <c r="FA50" s="10">
        <v>0</v>
      </c>
      <c r="FB50" s="10">
        <v>0</v>
      </c>
      <c r="FC50" s="10">
        <v>0</v>
      </c>
      <c r="FD50" s="10">
        <v>0</v>
      </c>
      <c r="FE50" s="10">
        <v>0</v>
      </c>
      <c r="FF50" s="10">
        <v>0</v>
      </c>
      <c r="FG50" s="10">
        <v>0</v>
      </c>
      <c r="FH50" s="10">
        <v>0</v>
      </c>
      <c r="FI50" s="10">
        <v>0</v>
      </c>
      <c r="FJ50" s="10">
        <v>0</v>
      </c>
      <c r="FK50" s="10">
        <v>0</v>
      </c>
      <c r="FL50" s="10">
        <v>0</v>
      </c>
      <c r="FM50" s="10">
        <v>0</v>
      </c>
      <c r="FN50" s="10">
        <v>0</v>
      </c>
      <c r="FO50" s="10">
        <v>0</v>
      </c>
      <c r="FP50" s="10">
        <v>0</v>
      </c>
      <c r="FQ50" s="10">
        <v>0</v>
      </c>
      <c r="FR50" s="10">
        <v>17100</v>
      </c>
      <c r="FS50" s="10">
        <v>13980</v>
      </c>
      <c r="FT50" s="10">
        <v>3120</v>
      </c>
      <c r="FU50" s="10">
        <v>260</v>
      </c>
      <c r="FV50" s="10">
        <v>10991</v>
      </c>
      <c r="FW50" s="10">
        <v>8831</v>
      </c>
      <c r="FX50" s="10">
        <v>2160</v>
      </c>
      <c r="FY50" s="10">
        <v>61</v>
      </c>
      <c r="FZ50" s="10">
        <v>39720</v>
      </c>
      <c r="GA50" s="10">
        <v>36600</v>
      </c>
      <c r="GB50" s="10">
        <v>3120</v>
      </c>
      <c r="GC50" s="10">
        <v>260</v>
      </c>
      <c r="GD50" s="10">
        <v>26436</v>
      </c>
      <c r="GE50" s="10">
        <v>24276</v>
      </c>
      <c r="GF50" s="10">
        <v>2160</v>
      </c>
      <c r="GG50" s="10">
        <v>61</v>
      </c>
      <c r="GH50" s="10">
        <v>9100</v>
      </c>
      <c r="GI50" s="10">
        <v>5980</v>
      </c>
      <c r="GJ50" s="10">
        <v>3120</v>
      </c>
      <c r="GK50" s="10">
        <v>0</v>
      </c>
      <c r="GL50" s="10">
        <v>8269</v>
      </c>
      <c r="GM50" s="10">
        <v>6109</v>
      </c>
      <c r="GN50" s="10">
        <v>2160</v>
      </c>
      <c r="GO50" s="10">
        <v>0</v>
      </c>
      <c r="GP50" s="10">
        <v>1</v>
      </c>
      <c r="GQ50" s="10">
        <v>1</v>
      </c>
      <c r="GR50" s="13">
        <v>40275.425474537034</v>
      </c>
    </row>
    <row r="51" spans="1:200" x14ac:dyDescent="0.2">
      <c r="A51" s="10" t="s">
        <v>1199</v>
      </c>
      <c r="B51" s="10">
        <v>141</v>
      </c>
      <c r="C51" s="10" t="s">
        <v>823</v>
      </c>
      <c r="D51" s="10" t="str">
        <f>VLOOKUP(Tabulka_Dotaz_z_MySQLDivadla_19[[#This Row],[Kraj]],Tabulka_Dotaz_z_SQL3[],3,TRUE)</f>
        <v>Královéhradecký kraj</v>
      </c>
      <c r="E51" s="10" t="str">
        <f>TRIM(VLOOKUP(Tabulka_Dotaz_z_MySQLDivadla_19[[#This Row],[StatID]],Tabulka_Dotaz_z_SqlDivadla[#All],7,FALSE ))</f>
        <v>30</v>
      </c>
      <c r="F51" s="10" t="str">
        <f>VLOOKUP(Tabulka_Dotaz_z_MySQLDivadla_19[[#This Row],[kodZriz]],Tabulka_Dotaz_z_SQL[],8,TRUE)</f>
        <v>stati</v>
      </c>
      <c r="G51" s="10">
        <v>3</v>
      </c>
      <c r="H51" s="10">
        <v>0</v>
      </c>
      <c r="I51" s="10" t="s">
        <v>698</v>
      </c>
      <c r="J51" s="10">
        <v>399</v>
      </c>
      <c r="K51" s="10" t="s">
        <v>699</v>
      </c>
      <c r="L51" s="10">
        <v>78</v>
      </c>
      <c r="M51" s="10" t="s">
        <v>700</v>
      </c>
      <c r="N51" s="10">
        <v>216</v>
      </c>
      <c r="O51" s="10" t="s">
        <v>163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 t="str">
        <f xml:space="preserve"> IF(Tabulka_Dotaz_z_MySQLDivadla_19[[#This Row],[f0115_1]]=1,"ANO","NE")</f>
        <v>ANO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18</v>
      </c>
      <c r="AM51" s="10">
        <v>0</v>
      </c>
      <c r="AN51" s="10">
        <v>0</v>
      </c>
      <c r="AO51" s="10">
        <v>18</v>
      </c>
      <c r="AP51" s="10">
        <v>18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1</v>
      </c>
      <c r="AZ51" s="10">
        <v>1</v>
      </c>
      <c r="BA51" s="10">
        <v>1</v>
      </c>
      <c r="BB51" s="10">
        <v>0</v>
      </c>
      <c r="BC51" s="10">
        <v>0</v>
      </c>
      <c r="BD51" s="10">
        <v>1</v>
      </c>
      <c r="BE51" s="10">
        <v>1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20</v>
      </c>
      <c r="CK51" s="10">
        <v>0</v>
      </c>
      <c r="CL51" s="10">
        <v>0</v>
      </c>
      <c r="CM51" s="10">
        <v>20</v>
      </c>
      <c r="CN51" s="10">
        <v>20</v>
      </c>
      <c r="CO51" s="10">
        <v>2</v>
      </c>
      <c r="CP51" s="10">
        <v>0</v>
      </c>
      <c r="CQ51" s="10">
        <v>0</v>
      </c>
      <c r="CR51" s="10">
        <v>2</v>
      </c>
      <c r="CS51" s="10">
        <v>2</v>
      </c>
      <c r="CT51" s="10">
        <v>20</v>
      </c>
      <c r="CU51" s="10">
        <v>0</v>
      </c>
      <c r="CV51" s="10">
        <v>0</v>
      </c>
      <c r="CW51" s="10">
        <v>0</v>
      </c>
      <c r="CX51" s="10">
        <v>6384</v>
      </c>
      <c r="CY51" s="10">
        <v>6384</v>
      </c>
      <c r="CZ51" s="10">
        <v>0</v>
      </c>
      <c r="DA51" s="10">
        <v>0</v>
      </c>
      <c r="DB51" s="10">
        <v>4476</v>
      </c>
      <c r="DC51" s="10">
        <v>4476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10">
        <v>0</v>
      </c>
      <c r="DK51" s="10">
        <v>0</v>
      </c>
      <c r="DL51" s="10">
        <v>0</v>
      </c>
      <c r="DM51" s="10">
        <v>0</v>
      </c>
      <c r="DN51" s="10">
        <v>399</v>
      </c>
      <c r="DO51" s="10">
        <v>399</v>
      </c>
      <c r="DP51" s="10">
        <v>0</v>
      </c>
      <c r="DQ51" s="10">
        <v>0</v>
      </c>
      <c r="DR51" s="10">
        <v>389</v>
      </c>
      <c r="DS51" s="10">
        <v>389</v>
      </c>
      <c r="DT51" s="10">
        <v>0</v>
      </c>
      <c r="DU51" s="10">
        <v>0</v>
      </c>
      <c r="DV51" s="10">
        <v>399</v>
      </c>
      <c r="DW51" s="10">
        <v>399</v>
      </c>
      <c r="DX51" s="10">
        <v>0</v>
      </c>
      <c r="DY51" s="10">
        <v>0</v>
      </c>
      <c r="DZ51" s="10">
        <v>367</v>
      </c>
      <c r="EA51" s="10">
        <v>367</v>
      </c>
      <c r="EB51" s="10">
        <v>0</v>
      </c>
      <c r="EC51" s="10">
        <v>0</v>
      </c>
      <c r="ED51" s="10">
        <v>0</v>
      </c>
      <c r="EE51" s="10">
        <v>0</v>
      </c>
      <c r="EF51" s="10">
        <v>0</v>
      </c>
      <c r="EG51" s="10">
        <v>0</v>
      </c>
      <c r="EH51" s="10">
        <v>0</v>
      </c>
      <c r="EI51" s="10">
        <v>0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10">
        <v>0</v>
      </c>
      <c r="EP51" s="10">
        <v>0</v>
      </c>
      <c r="EQ51" s="10">
        <v>0</v>
      </c>
      <c r="ER51" s="10">
        <v>0</v>
      </c>
      <c r="ES51" s="10">
        <v>0</v>
      </c>
      <c r="ET51" s="10">
        <v>0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10">
        <v>0</v>
      </c>
      <c r="FB51" s="10">
        <v>0</v>
      </c>
      <c r="FC51" s="10">
        <v>0</v>
      </c>
      <c r="FD51" s="10">
        <v>0</v>
      </c>
      <c r="FE51" s="10">
        <v>0</v>
      </c>
      <c r="FF51" s="10">
        <v>0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</v>
      </c>
      <c r="FM51" s="10">
        <v>0</v>
      </c>
      <c r="FN51" s="10">
        <v>0</v>
      </c>
      <c r="FO51" s="10">
        <v>0</v>
      </c>
      <c r="FP51" s="10">
        <v>0</v>
      </c>
      <c r="FQ51" s="10">
        <v>0</v>
      </c>
      <c r="FR51" s="10">
        <v>0</v>
      </c>
      <c r="FS51" s="10">
        <v>0</v>
      </c>
      <c r="FT51" s="10">
        <v>0</v>
      </c>
      <c r="FU51" s="10">
        <v>0</v>
      </c>
      <c r="FV51" s="10">
        <v>0</v>
      </c>
      <c r="FW51" s="10">
        <v>0</v>
      </c>
      <c r="FX51" s="10">
        <v>0</v>
      </c>
      <c r="FY51" s="10">
        <v>0</v>
      </c>
      <c r="FZ51" s="10">
        <v>7182</v>
      </c>
      <c r="GA51" s="10">
        <v>7182</v>
      </c>
      <c r="GB51" s="10">
        <v>0</v>
      </c>
      <c r="GC51" s="10">
        <v>0</v>
      </c>
      <c r="GD51" s="10">
        <v>5232</v>
      </c>
      <c r="GE51" s="10">
        <v>5232</v>
      </c>
      <c r="GF51" s="10">
        <v>0</v>
      </c>
      <c r="GG51" s="10">
        <v>0</v>
      </c>
      <c r="GH51" s="10">
        <v>798</v>
      </c>
      <c r="GI51" s="10">
        <v>798</v>
      </c>
      <c r="GJ51" s="10">
        <v>0</v>
      </c>
      <c r="GK51" s="10">
        <v>0</v>
      </c>
      <c r="GL51" s="10">
        <v>374</v>
      </c>
      <c r="GM51" s="10">
        <v>374</v>
      </c>
      <c r="GN51" s="10">
        <v>0</v>
      </c>
      <c r="GO51" s="10">
        <v>0</v>
      </c>
      <c r="GP51" s="10">
        <v>1</v>
      </c>
      <c r="GQ51" s="10">
        <v>0</v>
      </c>
      <c r="GR51" s="13">
        <v>40274.630335648151</v>
      </c>
    </row>
    <row r="52" spans="1:200" x14ac:dyDescent="0.2">
      <c r="A52" s="10" t="s">
        <v>1152</v>
      </c>
      <c r="B52" s="10">
        <v>94</v>
      </c>
      <c r="C52" s="10" t="s">
        <v>789</v>
      </c>
      <c r="D52" s="10" t="str">
        <f>VLOOKUP(Tabulka_Dotaz_z_MySQLDivadla_19[[#This Row],[Kraj]],Tabulka_Dotaz_z_SQL3[],3,TRUE)</f>
        <v>Jihočeský kraj</v>
      </c>
      <c r="E52" s="10" t="str">
        <f>TRIM(VLOOKUP(Tabulka_Dotaz_z_MySQLDivadla_19[[#This Row],[StatID]],Tabulka_Dotaz_z_SqlDivadla[#All],7,FALSE ))</f>
        <v>71</v>
      </c>
      <c r="F52" s="10" t="str">
        <f>VLOOKUP(Tabulka_Dotaz_z_MySQLDivadla_19[[#This Row],[kodZriz]],Tabulka_Dotaz_z_SQL[],8,TRUE)</f>
        <v>crkve</v>
      </c>
      <c r="G52" s="10">
        <v>2</v>
      </c>
      <c r="H52" s="10">
        <v>0</v>
      </c>
      <c r="I52" s="10" t="s">
        <v>673</v>
      </c>
      <c r="J52" s="10">
        <v>450</v>
      </c>
      <c r="K52" s="10" t="s">
        <v>674</v>
      </c>
      <c r="L52" s="10">
        <v>150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 t="str">
        <f xml:space="preserve"> IF(Tabulka_Dotaz_z_MySQLDivadla_19[[#This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21</v>
      </c>
      <c r="AM52" s="10">
        <v>1</v>
      </c>
      <c r="AN52" s="10">
        <v>1</v>
      </c>
      <c r="AO52" s="10">
        <v>21</v>
      </c>
      <c r="AP52" s="10">
        <v>21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1</v>
      </c>
      <c r="BB52" s="10">
        <v>0</v>
      </c>
      <c r="BC52" s="10">
        <v>0</v>
      </c>
      <c r="BD52" s="10">
        <v>1</v>
      </c>
      <c r="BE52" s="10">
        <v>1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8</v>
      </c>
      <c r="BL52" s="10">
        <v>1</v>
      </c>
      <c r="BM52" s="10">
        <v>1</v>
      </c>
      <c r="BN52" s="10">
        <v>8</v>
      </c>
      <c r="BO52" s="10">
        <v>8</v>
      </c>
      <c r="BP52" s="10">
        <v>93</v>
      </c>
      <c r="BQ52" s="10">
        <v>0</v>
      </c>
      <c r="BR52" s="10">
        <v>0</v>
      </c>
      <c r="BS52" s="10">
        <v>93</v>
      </c>
      <c r="BT52" s="10">
        <v>93</v>
      </c>
      <c r="BU52" s="10">
        <v>12</v>
      </c>
      <c r="BV52" s="10">
        <v>0</v>
      </c>
      <c r="BW52" s="10">
        <v>0</v>
      </c>
      <c r="BX52" s="10">
        <v>12</v>
      </c>
      <c r="BY52" s="10">
        <v>12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16</v>
      </c>
      <c r="CF52" s="10">
        <v>0</v>
      </c>
      <c r="CG52" s="10">
        <v>0</v>
      </c>
      <c r="CH52" s="10">
        <v>16</v>
      </c>
      <c r="CI52" s="10">
        <v>16</v>
      </c>
      <c r="CJ52" s="10">
        <v>151</v>
      </c>
      <c r="CK52" s="10">
        <v>2</v>
      </c>
      <c r="CL52" s="10">
        <v>2</v>
      </c>
      <c r="CM52" s="10">
        <v>151</v>
      </c>
      <c r="CN52" s="10">
        <v>151</v>
      </c>
      <c r="CO52" s="10">
        <v>93</v>
      </c>
      <c r="CP52" s="10">
        <v>2</v>
      </c>
      <c r="CQ52" s="10">
        <v>2</v>
      </c>
      <c r="CR52" s="10">
        <v>93</v>
      </c>
      <c r="CS52" s="10">
        <v>93</v>
      </c>
      <c r="CT52" s="10">
        <v>30</v>
      </c>
      <c r="CU52" s="10">
        <v>2</v>
      </c>
      <c r="CV52" s="10">
        <v>87</v>
      </c>
      <c r="CW52" s="10">
        <v>138</v>
      </c>
      <c r="CX52" s="10">
        <v>5500</v>
      </c>
      <c r="CY52" s="10">
        <v>5500</v>
      </c>
      <c r="CZ52" s="10">
        <v>0</v>
      </c>
      <c r="DA52" s="10">
        <v>0</v>
      </c>
      <c r="DB52" s="10">
        <v>3900</v>
      </c>
      <c r="DC52" s="10">
        <v>3900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10">
        <v>0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10">
        <v>0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10">
        <v>276</v>
      </c>
      <c r="DW52" s="10">
        <v>276</v>
      </c>
      <c r="DX52" s="10">
        <v>0</v>
      </c>
      <c r="DY52" s="10">
        <v>0</v>
      </c>
      <c r="DZ52" s="10">
        <v>276</v>
      </c>
      <c r="EA52" s="10">
        <v>276</v>
      </c>
      <c r="EB52" s="10">
        <v>0</v>
      </c>
      <c r="EC52" s="10">
        <v>0</v>
      </c>
      <c r="ED52" s="10">
        <v>0</v>
      </c>
      <c r="EE52" s="10">
        <v>0</v>
      </c>
      <c r="EF52" s="10">
        <v>0</v>
      </c>
      <c r="EG52" s="10">
        <v>0</v>
      </c>
      <c r="EH52" s="10">
        <v>0</v>
      </c>
      <c r="EI52" s="10">
        <v>0</v>
      </c>
      <c r="EJ52" s="10">
        <v>0</v>
      </c>
      <c r="EK52" s="10">
        <v>0</v>
      </c>
      <c r="EL52" s="10">
        <v>960</v>
      </c>
      <c r="EM52" s="10">
        <v>960</v>
      </c>
      <c r="EN52" s="10">
        <v>0</v>
      </c>
      <c r="EO52" s="10">
        <v>240</v>
      </c>
      <c r="EP52" s="10">
        <v>520</v>
      </c>
      <c r="EQ52" s="10">
        <v>520</v>
      </c>
      <c r="ER52" s="10">
        <v>0</v>
      </c>
      <c r="ES52" s="10">
        <v>166</v>
      </c>
      <c r="ET52" s="10">
        <v>12555</v>
      </c>
      <c r="EU52" s="10">
        <v>12555</v>
      </c>
      <c r="EV52" s="10">
        <v>0</v>
      </c>
      <c r="EW52" s="10">
        <v>0</v>
      </c>
      <c r="EX52" s="10">
        <v>9548</v>
      </c>
      <c r="EY52" s="10">
        <v>9548</v>
      </c>
      <c r="EZ52" s="10">
        <v>0</v>
      </c>
      <c r="FA52" s="10">
        <v>0</v>
      </c>
      <c r="FB52" s="10">
        <v>480</v>
      </c>
      <c r="FC52" s="10">
        <v>480</v>
      </c>
      <c r="FD52" s="10">
        <v>0</v>
      </c>
      <c r="FE52" s="10">
        <v>0</v>
      </c>
      <c r="FF52" s="10">
        <v>270</v>
      </c>
      <c r="FG52" s="10">
        <v>270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10">
        <v>0</v>
      </c>
      <c r="FN52" s="10">
        <v>0</v>
      </c>
      <c r="FO52" s="10">
        <v>0</v>
      </c>
      <c r="FP52" s="10">
        <v>0</v>
      </c>
      <c r="FQ52" s="10">
        <v>0</v>
      </c>
      <c r="FR52" s="10">
        <v>1350</v>
      </c>
      <c r="FS52" s="10">
        <v>1350</v>
      </c>
      <c r="FT52" s="10">
        <v>0</v>
      </c>
      <c r="FU52" s="10">
        <v>0</v>
      </c>
      <c r="FV52" s="10">
        <v>850</v>
      </c>
      <c r="FW52" s="10">
        <v>850</v>
      </c>
      <c r="FX52" s="10">
        <v>0</v>
      </c>
      <c r="FY52" s="10">
        <v>0</v>
      </c>
      <c r="FZ52" s="10">
        <v>21121</v>
      </c>
      <c r="GA52" s="10">
        <v>21121</v>
      </c>
      <c r="GB52" s="10">
        <v>0</v>
      </c>
      <c r="GC52" s="10">
        <v>240</v>
      </c>
      <c r="GD52" s="10">
        <v>15364</v>
      </c>
      <c r="GE52" s="10">
        <v>15364</v>
      </c>
      <c r="GF52" s="10">
        <v>0</v>
      </c>
      <c r="GG52" s="10">
        <v>166</v>
      </c>
      <c r="GH52" s="10">
        <v>12555</v>
      </c>
      <c r="GI52" s="10">
        <v>12555</v>
      </c>
      <c r="GJ52" s="10">
        <v>0</v>
      </c>
      <c r="GK52" s="10">
        <v>0</v>
      </c>
      <c r="GL52" s="10">
        <v>9548</v>
      </c>
      <c r="GM52" s="10">
        <v>9548</v>
      </c>
      <c r="GN52" s="10">
        <v>0</v>
      </c>
      <c r="GO52" s="10">
        <v>0</v>
      </c>
      <c r="GP52" s="10">
        <v>1</v>
      </c>
      <c r="GQ52" s="10">
        <v>1</v>
      </c>
      <c r="GR52" s="13">
        <v>40332.414004629631</v>
      </c>
    </row>
    <row r="53" spans="1:200" x14ac:dyDescent="0.2">
      <c r="A53" s="10" t="s">
        <v>1243</v>
      </c>
      <c r="B53" s="10">
        <v>185</v>
      </c>
      <c r="C53" s="10" t="s">
        <v>782</v>
      </c>
      <c r="D53" s="10" t="str">
        <f>VLOOKUP(Tabulka_Dotaz_z_MySQLDivadla_19[[#This Row],[Kraj]],Tabulka_Dotaz_z_SQL3[],3,TRUE)</f>
        <v>Hlavní město Praha</v>
      </c>
      <c r="E53" s="10" t="str">
        <f>TRIM(VLOOKUP(Tabulka_Dotaz_z_MySQLDivadla_19[[#This Row],[StatID]],Tabulka_Dotaz_z_SqlDivadla[#All],7,FALSE ))</f>
        <v>50</v>
      </c>
      <c r="F53" s="10" t="str">
        <f>VLOOKUP(Tabulka_Dotaz_z_MySQLDivadla_19[[#This Row],[kodZriz]],Tabulka_Dotaz_z_SQL[],8,TRUE)</f>
        <v>podnk</v>
      </c>
      <c r="G53" s="10">
        <v>1</v>
      </c>
      <c r="H53" s="10">
        <v>0</v>
      </c>
      <c r="I53" s="10" t="s">
        <v>195</v>
      </c>
      <c r="J53" s="10">
        <v>260</v>
      </c>
      <c r="K53" s="10" t="s">
        <v>163</v>
      </c>
      <c r="L53" s="10">
        <v>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 t="str">
        <f xml:space="preserve"> IF(Tabulka_Dotaz_z_MySQLDivadla_19[[#This Row],[f0115_1]]=1,"ANO","NE")</f>
        <v>ANO</v>
      </c>
      <c r="AB53" s="10">
        <v>0</v>
      </c>
      <c r="AC53" s="10">
        <v>319</v>
      </c>
      <c r="AD53" s="10">
        <v>0</v>
      </c>
      <c r="AE53" s="10">
        <v>0</v>
      </c>
      <c r="AF53" s="10">
        <v>1</v>
      </c>
      <c r="AG53" s="10">
        <v>0</v>
      </c>
      <c r="AH53" s="10">
        <v>1</v>
      </c>
      <c r="AI53" s="10">
        <v>0</v>
      </c>
      <c r="AJ53" s="10">
        <v>2</v>
      </c>
      <c r="AK53" s="10">
        <v>319</v>
      </c>
      <c r="AL53" s="10">
        <v>46</v>
      </c>
      <c r="AM53" s="10">
        <v>4</v>
      </c>
      <c r="AN53" s="10">
        <v>4</v>
      </c>
      <c r="AO53" s="10">
        <v>46</v>
      </c>
      <c r="AP53" s="10">
        <v>46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18</v>
      </c>
      <c r="BL53" s="10">
        <v>0</v>
      </c>
      <c r="BM53" s="10">
        <v>0</v>
      </c>
      <c r="BN53" s="10">
        <v>18</v>
      </c>
      <c r="BO53" s="10">
        <v>18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4</v>
      </c>
      <c r="CF53" s="10">
        <v>0</v>
      </c>
      <c r="CG53" s="10">
        <v>0</v>
      </c>
      <c r="CH53" s="10">
        <v>4</v>
      </c>
      <c r="CI53" s="10">
        <v>4</v>
      </c>
      <c r="CJ53" s="10">
        <v>68</v>
      </c>
      <c r="CK53" s="10">
        <v>4</v>
      </c>
      <c r="CL53" s="10">
        <v>4</v>
      </c>
      <c r="CM53" s="10">
        <v>68</v>
      </c>
      <c r="CN53" s="10">
        <v>68</v>
      </c>
      <c r="CO53" s="10">
        <v>0</v>
      </c>
      <c r="CP53" s="10">
        <v>0</v>
      </c>
      <c r="CQ53" s="10">
        <v>0</v>
      </c>
      <c r="CR53" s="10">
        <v>0</v>
      </c>
      <c r="CS53" s="10">
        <v>0</v>
      </c>
      <c r="CT53" s="10">
        <v>20</v>
      </c>
      <c r="CU53" s="10">
        <v>3</v>
      </c>
      <c r="CV53" s="10">
        <v>0</v>
      </c>
      <c r="CW53" s="10">
        <v>0</v>
      </c>
      <c r="CX53" s="10">
        <v>6900</v>
      </c>
      <c r="CY53" s="10">
        <v>6900</v>
      </c>
      <c r="CZ53" s="10">
        <v>0</v>
      </c>
      <c r="DA53" s="10">
        <v>300</v>
      </c>
      <c r="DB53" s="10">
        <v>4455</v>
      </c>
      <c r="DC53" s="10">
        <v>4455</v>
      </c>
      <c r="DD53" s="10">
        <v>0</v>
      </c>
      <c r="DE53" s="10">
        <v>300</v>
      </c>
      <c r="DF53" s="10">
        <v>0</v>
      </c>
      <c r="DG53" s="10">
        <v>0</v>
      </c>
      <c r="DH53" s="10">
        <v>0</v>
      </c>
      <c r="DI53" s="10">
        <v>0</v>
      </c>
      <c r="DJ53" s="10">
        <v>0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10">
        <v>0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10">
        <v>0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10">
        <v>0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10">
        <v>0</v>
      </c>
      <c r="EJ53" s="10">
        <v>0</v>
      </c>
      <c r="EK53" s="10">
        <v>0</v>
      </c>
      <c r="EL53" s="10">
        <v>900</v>
      </c>
      <c r="EM53" s="10">
        <v>900</v>
      </c>
      <c r="EN53" s="10">
        <v>0</v>
      </c>
      <c r="EO53" s="10">
        <v>50</v>
      </c>
      <c r="EP53" s="10">
        <v>700</v>
      </c>
      <c r="EQ53" s="10">
        <v>700</v>
      </c>
      <c r="ER53" s="10">
        <v>0</v>
      </c>
      <c r="ES53" s="10">
        <v>50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10">
        <v>0</v>
      </c>
      <c r="FB53" s="10">
        <v>0</v>
      </c>
      <c r="FC53" s="10">
        <v>0</v>
      </c>
      <c r="FD53" s="10">
        <v>0</v>
      </c>
      <c r="FE53" s="10">
        <v>0</v>
      </c>
      <c r="FF53" s="10">
        <v>0</v>
      </c>
      <c r="FG53" s="10">
        <v>0</v>
      </c>
      <c r="FH53" s="10">
        <v>0</v>
      </c>
      <c r="FI53" s="10">
        <v>0</v>
      </c>
      <c r="FJ53" s="10">
        <v>0</v>
      </c>
      <c r="FK53" s="10">
        <v>0</v>
      </c>
      <c r="FL53" s="10">
        <v>0</v>
      </c>
      <c r="FM53" s="10">
        <v>0</v>
      </c>
      <c r="FN53" s="10">
        <v>0</v>
      </c>
      <c r="FO53" s="10">
        <v>0</v>
      </c>
      <c r="FP53" s="10">
        <v>0</v>
      </c>
      <c r="FQ53" s="10">
        <v>0</v>
      </c>
      <c r="FR53" s="10">
        <v>300</v>
      </c>
      <c r="FS53" s="10">
        <v>300</v>
      </c>
      <c r="FT53" s="10">
        <v>0</v>
      </c>
      <c r="FU53" s="10">
        <v>0</v>
      </c>
      <c r="FV53" s="10">
        <v>220</v>
      </c>
      <c r="FW53" s="10">
        <v>220</v>
      </c>
      <c r="FX53" s="10">
        <v>0</v>
      </c>
      <c r="FY53" s="10">
        <v>0</v>
      </c>
      <c r="FZ53" s="10">
        <v>8100</v>
      </c>
      <c r="GA53" s="10">
        <v>8100</v>
      </c>
      <c r="GB53" s="10">
        <v>0</v>
      </c>
      <c r="GC53" s="10">
        <v>350</v>
      </c>
      <c r="GD53" s="10">
        <v>5375</v>
      </c>
      <c r="GE53" s="10">
        <v>5375</v>
      </c>
      <c r="GF53" s="10">
        <v>0</v>
      </c>
      <c r="GG53" s="10">
        <v>350</v>
      </c>
      <c r="GH53" s="10">
        <v>0</v>
      </c>
      <c r="GI53" s="10">
        <v>0</v>
      </c>
      <c r="GJ53" s="10">
        <v>0</v>
      </c>
      <c r="GK53" s="10">
        <v>0</v>
      </c>
      <c r="GL53" s="10">
        <v>0</v>
      </c>
      <c r="GM53" s="10">
        <v>0</v>
      </c>
      <c r="GN53" s="10">
        <v>0</v>
      </c>
      <c r="GO53" s="10">
        <v>0</v>
      </c>
      <c r="GP53" s="10">
        <v>1</v>
      </c>
      <c r="GQ53" s="10">
        <v>1</v>
      </c>
      <c r="GR53" s="13">
        <v>40332.435636574075</v>
      </c>
    </row>
    <row r="54" spans="1:200" x14ac:dyDescent="0.2">
      <c r="A54" s="10" t="s">
        <v>1272</v>
      </c>
      <c r="B54" s="10">
        <v>215</v>
      </c>
      <c r="C54" s="10" t="s">
        <v>782</v>
      </c>
      <c r="D54" s="10" t="str">
        <f>VLOOKUP(Tabulka_Dotaz_z_MySQLDivadla_19[[#This Row],[Kraj]],Tabulka_Dotaz_z_SQL3[],3,TRUE)</f>
        <v>Hlavní město Praha</v>
      </c>
      <c r="E54" s="10" t="str">
        <f>TRIM(VLOOKUP(Tabulka_Dotaz_z_MySQLDivadla_19[[#This Row],[StatID]],Tabulka_Dotaz_z_SqlDivadla[#All],7,FALSE ))</f>
        <v>50</v>
      </c>
      <c r="F54" s="10" t="str">
        <f>VLOOKUP(Tabulka_Dotaz_z_MySQLDivadla_19[[#This Row],[kodZriz]],Tabulka_Dotaz_z_SQL[],8,TRUE)</f>
        <v>podnk</v>
      </c>
      <c r="G54" s="10">
        <v>1</v>
      </c>
      <c r="H54" s="10">
        <v>0</v>
      </c>
      <c r="I54" s="10" t="s">
        <v>722</v>
      </c>
      <c r="J54" s="10">
        <v>98</v>
      </c>
      <c r="K54" s="10" t="s">
        <v>163</v>
      </c>
      <c r="L54" s="10">
        <v>0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0" t="str">
        <f xml:space="preserve"> IF(Tabulka_Dotaz_z_MySQLDivadla_19[[#This Row],[f0115_1]]=1,"ANO","NE")</f>
        <v>ANO</v>
      </c>
      <c r="AB54" s="10">
        <v>0</v>
      </c>
      <c r="AC54" s="10">
        <v>0</v>
      </c>
      <c r="AD54" s="10">
        <v>0</v>
      </c>
      <c r="AE54" s="10">
        <v>0</v>
      </c>
      <c r="AF54" s="10">
        <v>2</v>
      </c>
      <c r="AG54" s="10">
        <v>0</v>
      </c>
      <c r="AH54" s="10">
        <v>0</v>
      </c>
      <c r="AI54" s="10">
        <v>4</v>
      </c>
      <c r="AJ54" s="10">
        <v>2</v>
      </c>
      <c r="AK54" s="10">
        <v>4</v>
      </c>
      <c r="AL54" s="10">
        <v>3</v>
      </c>
      <c r="AM54" s="10">
        <v>0</v>
      </c>
      <c r="AN54" s="10">
        <v>0</v>
      </c>
      <c r="AO54" s="10">
        <v>3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55</v>
      </c>
      <c r="CF54" s="10">
        <v>0</v>
      </c>
      <c r="CG54" s="10">
        <v>0</v>
      </c>
      <c r="CH54" s="10">
        <v>55</v>
      </c>
      <c r="CI54" s="10">
        <v>0</v>
      </c>
      <c r="CJ54" s="10">
        <v>58</v>
      </c>
      <c r="CK54" s="10">
        <v>0</v>
      </c>
      <c r="CL54" s="10">
        <v>0</v>
      </c>
      <c r="CM54" s="10">
        <v>58</v>
      </c>
      <c r="CN54" s="10">
        <v>0</v>
      </c>
      <c r="CO54" s="10">
        <v>50</v>
      </c>
      <c r="CP54" s="10">
        <v>0</v>
      </c>
      <c r="CQ54" s="10">
        <v>0</v>
      </c>
      <c r="CR54" s="10">
        <v>50</v>
      </c>
      <c r="CS54" s="10">
        <v>0</v>
      </c>
      <c r="CT54" s="10">
        <v>3</v>
      </c>
      <c r="CU54" s="10">
        <v>0</v>
      </c>
      <c r="CV54" s="10">
        <v>0</v>
      </c>
      <c r="CW54" s="10">
        <v>0</v>
      </c>
      <c r="CX54" s="10">
        <v>300</v>
      </c>
      <c r="CY54" s="10">
        <v>0</v>
      </c>
      <c r="CZ54" s="10">
        <v>300</v>
      </c>
      <c r="DA54" s="10">
        <v>0</v>
      </c>
      <c r="DB54" s="10">
        <v>250</v>
      </c>
      <c r="DC54" s="10">
        <v>0</v>
      </c>
      <c r="DD54" s="10">
        <v>250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10">
        <v>0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10">
        <v>0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10">
        <v>0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10">
        <v>0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10">
        <v>0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10">
        <v>0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10">
        <v>0</v>
      </c>
      <c r="FB54" s="10">
        <v>0</v>
      </c>
      <c r="FC54" s="10">
        <v>0</v>
      </c>
      <c r="FD54" s="10">
        <v>0</v>
      </c>
      <c r="FE54" s="10">
        <v>0</v>
      </c>
      <c r="FF54" s="10">
        <v>0</v>
      </c>
      <c r="FG54" s="10">
        <v>0</v>
      </c>
      <c r="FH54" s="10">
        <v>0</v>
      </c>
      <c r="FI54" s="10">
        <v>0</v>
      </c>
      <c r="FJ54" s="10">
        <v>0</v>
      </c>
      <c r="FK54" s="10">
        <v>0</v>
      </c>
      <c r="FL54" s="10">
        <v>0</v>
      </c>
      <c r="FM54" s="10">
        <v>0</v>
      </c>
      <c r="FN54" s="10">
        <v>0</v>
      </c>
      <c r="FO54" s="10">
        <v>0</v>
      </c>
      <c r="FP54" s="10">
        <v>0</v>
      </c>
      <c r="FQ54" s="10">
        <v>0</v>
      </c>
      <c r="FR54" s="10">
        <v>5390</v>
      </c>
      <c r="FS54" s="10">
        <v>0</v>
      </c>
      <c r="FT54" s="10">
        <v>5390</v>
      </c>
      <c r="FU54" s="10">
        <v>0</v>
      </c>
      <c r="FV54" s="10">
        <v>2680</v>
      </c>
      <c r="FW54" s="10">
        <v>0</v>
      </c>
      <c r="FX54" s="10">
        <v>2680</v>
      </c>
      <c r="FY54" s="10">
        <v>0</v>
      </c>
      <c r="FZ54" s="10">
        <v>5690</v>
      </c>
      <c r="GA54" s="10">
        <v>0</v>
      </c>
      <c r="GB54" s="10">
        <v>5690</v>
      </c>
      <c r="GC54" s="10">
        <v>0</v>
      </c>
      <c r="GD54" s="10">
        <v>2930</v>
      </c>
      <c r="GE54" s="10">
        <v>0</v>
      </c>
      <c r="GF54" s="10">
        <v>2930</v>
      </c>
      <c r="GG54" s="10">
        <v>0</v>
      </c>
      <c r="GH54" s="10">
        <v>4900</v>
      </c>
      <c r="GI54" s="10">
        <v>0</v>
      </c>
      <c r="GJ54" s="10">
        <v>4900</v>
      </c>
      <c r="GK54" s="10">
        <v>0</v>
      </c>
      <c r="GL54" s="10">
        <v>2400</v>
      </c>
      <c r="GM54" s="10">
        <v>0</v>
      </c>
      <c r="GN54" s="10">
        <v>2400</v>
      </c>
      <c r="GO54" s="10">
        <v>0</v>
      </c>
      <c r="GP54" s="10">
        <v>1</v>
      </c>
      <c r="GQ54" s="10">
        <v>1</v>
      </c>
      <c r="GR54" s="13">
        <v>40297.470532407409</v>
      </c>
    </row>
    <row r="55" spans="1:200" x14ac:dyDescent="0.2">
      <c r="A55" s="10" t="s">
        <v>1245</v>
      </c>
      <c r="B55" s="10">
        <v>187</v>
      </c>
      <c r="C55" s="10" t="s">
        <v>789</v>
      </c>
      <c r="D55" s="10" t="str">
        <f>VLOOKUP(Tabulka_Dotaz_z_MySQLDivadla_19[[#This Row],[Kraj]],Tabulka_Dotaz_z_SQL3[],3,TRUE)</f>
        <v>Jihočeský kraj</v>
      </c>
      <c r="E55" s="10" t="str">
        <f>TRIM(VLOOKUP(Tabulka_Dotaz_z_MySQLDivadla_19[[#This Row],[StatID]],Tabulka_Dotaz_z_SqlDivadla[#All],7,FALSE ))</f>
        <v>30</v>
      </c>
      <c r="F55" s="10" t="str">
        <f>VLOOKUP(Tabulka_Dotaz_z_MySQLDivadla_19[[#This Row],[kodZriz]],Tabulka_Dotaz_z_SQL[],8,TRUE)</f>
        <v>stati</v>
      </c>
      <c r="G55" s="10">
        <v>3</v>
      </c>
      <c r="H55" s="10">
        <v>1</v>
      </c>
      <c r="I55" s="10" t="s">
        <v>712</v>
      </c>
      <c r="J55" s="10">
        <v>50</v>
      </c>
      <c r="K55" s="10" t="s">
        <v>713</v>
      </c>
      <c r="L55" s="10">
        <v>250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 t="str">
        <f xml:space="preserve"> IF(Tabulka_Dotaz_z_MySQLDivadla_19[[#This Row],[f0115_1]]=1,"ANO","NE")</f>
        <v>ANO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45</v>
      </c>
      <c r="AM55" s="10">
        <v>0</v>
      </c>
      <c r="AN55" s="10">
        <v>0</v>
      </c>
      <c r="AO55" s="10">
        <v>45</v>
      </c>
      <c r="AP55" s="10">
        <v>45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4</v>
      </c>
      <c r="BL55" s="10">
        <v>0</v>
      </c>
      <c r="BM55" s="10">
        <v>0</v>
      </c>
      <c r="BN55" s="10">
        <v>4</v>
      </c>
      <c r="BO55" s="10">
        <v>4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3</v>
      </c>
      <c r="CA55" s="10">
        <v>0</v>
      </c>
      <c r="CB55" s="10">
        <v>0</v>
      </c>
      <c r="CC55" s="10">
        <v>3</v>
      </c>
      <c r="CD55" s="10">
        <v>3</v>
      </c>
      <c r="CE55" s="10">
        <v>49</v>
      </c>
      <c r="CF55" s="10">
        <v>0</v>
      </c>
      <c r="CG55" s="10">
        <v>0</v>
      </c>
      <c r="CH55" s="10">
        <v>49</v>
      </c>
      <c r="CI55" s="10">
        <v>49</v>
      </c>
      <c r="CJ55" s="10">
        <v>101</v>
      </c>
      <c r="CK55" s="10">
        <v>0</v>
      </c>
      <c r="CL55" s="10">
        <v>0</v>
      </c>
      <c r="CM55" s="10">
        <v>101</v>
      </c>
      <c r="CN55" s="10">
        <v>101</v>
      </c>
      <c r="CO55" s="10">
        <v>21</v>
      </c>
      <c r="CP55" s="10">
        <v>0</v>
      </c>
      <c r="CQ55" s="10">
        <v>0</v>
      </c>
      <c r="CR55" s="10">
        <v>21</v>
      </c>
      <c r="CS55" s="10">
        <v>21</v>
      </c>
      <c r="CT55" s="10">
        <v>20</v>
      </c>
      <c r="CU55" s="10">
        <v>0</v>
      </c>
      <c r="CV55" s="10">
        <v>40</v>
      </c>
      <c r="CW55" s="10">
        <v>16</v>
      </c>
      <c r="CX55" s="10">
        <v>9572</v>
      </c>
      <c r="CY55" s="10">
        <v>9572</v>
      </c>
      <c r="CZ55" s="10">
        <v>0</v>
      </c>
      <c r="DA55" s="10">
        <v>0</v>
      </c>
      <c r="DB55" s="10">
        <v>6852</v>
      </c>
      <c r="DC55" s="10">
        <v>6852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10">
        <v>0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10">
        <v>0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10">
        <v>0</v>
      </c>
      <c r="ED55" s="10">
        <v>0</v>
      </c>
      <c r="EE55" s="10">
        <v>0</v>
      </c>
      <c r="EF55" s="10">
        <v>0</v>
      </c>
      <c r="EG55" s="10">
        <v>0</v>
      </c>
      <c r="EH55" s="10">
        <v>0</v>
      </c>
      <c r="EI55" s="10">
        <v>0</v>
      </c>
      <c r="EJ55" s="10">
        <v>0</v>
      </c>
      <c r="EK55" s="10">
        <v>0</v>
      </c>
      <c r="EL55" s="10">
        <v>1000</v>
      </c>
      <c r="EM55" s="10">
        <v>1000</v>
      </c>
      <c r="EN55" s="10">
        <v>0</v>
      </c>
      <c r="EO55" s="10">
        <v>0</v>
      </c>
      <c r="EP55" s="10">
        <v>422</v>
      </c>
      <c r="EQ55" s="10">
        <v>422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10">
        <v>0</v>
      </c>
      <c r="FB55" s="10">
        <v>0</v>
      </c>
      <c r="FC55" s="10">
        <v>0</v>
      </c>
      <c r="FD55" s="10">
        <v>0</v>
      </c>
      <c r="FE55" s="10">
        <v>0</v>
      </c>
      <c r="FF55" s="10">
        <v>0</v>
      </c>
      <c r="FG55" s="10">
        <v>0</v>
      </c>
      <c r="FH55" s="10">
        <v>0</v>
      </c>
      <c r="FI55" s="10">
        <v>0</v>
      </c>
      <c r="FJ55" s="10">
        <v>2650</v>
      </c>
      <c r="FK55" s="10">
        <v>2650</v>
      </c>
      <c r="FL55" s="10">
        <v>0</v>
      </c>
      <c r="FM55" s="10">
        <v>0</v>
      </c>
      <c r="FN55" s="10">
        <v>2650</v>
      </c>
      <c r="FO55" s="10">
        <v>2650</v>
      </c>
      <c r="FP55" s="10">
        <v>0</v>
      </c>
      <c r="FQ55" s="10">
        <v>0</v>
      </c>
      <c r="FR55" s="10">
        <v>9800</v>
      </c>
      <c r="FS55" s="10">
        <v>9800</v>
      </c>
      <c r="FT55" s="10">
        <v>0</v>
      </c>
      <c r="FU55" s="10">
        <v>0</v>
      </c>
      <c r="FV55" s="10">
        <v>6317</v>
      </c>
      <c r="FW55" s="10">
        <v>6317</v>
      </c>
      <c r="FX55" s="10">
        <v>0</v>
      </c>
      <c r="FY55" s="10">
        <v>0</v>
      </c>
      <c r="FZ55" s="10">
        <v>23022</v>
      </c>
      <c r="GA55" s="10">
        <v>23022</v>
      </c>
      <c r="GB55" s="10">
        <v>0</v>
      </c>
      <c r="GC55" s="10">
        <v>0</v>
      </c>
      <c r="GD55" s="10">
        <v>16241</v>
      </c>
      <c r="GE55" s="10">
        <v>16241</v>
      </c>
      <c r="GF55" s="10">
        <v>0</v>
      </c>
      <c r="GG55" s="10">
        <v>0</v>
      </c>
      <c r="GH55" s="10">
        <v>4592</v>
      </c>
      <c r="GI55" s="10">
        <v>4592</v>
      </c>
      <c r="GJ55" s="10">
        <v>0</v>
      </c>
      <c r="GK55" s="10">
        <v>0</v>
      </c>
      <c r="GL55" s="10">
        <v>3356</v>
      </c>
      <c r="GM55" s="10">
        <v>3356</v>
      </c>
      <c r="GN55" s="10">
        <v>0</v>
      </c>
      <c r="GO55" s="10">
        <v>0</v>
      </c>
      <c r="GP55" s="10">
        <v>1</v>
      </c>
      <c r="GQ55" s="10">
        <v>1</v>
      </c>
      <c r="GR55" s="13">
        <v>40285.735277777778</v>
      </c>
    </row>
    <row r="56" spans="1:200" x14ac:dyDescent="0.2">
      <c r="A56" s="10" t="s">
        <v>1271</v>
      </c>
      <c r="B56" s="10">
        <v>214</v>
      </c>
      <c r="C56" s="10" t="s">
        <v>790</v>
      </c>
      <c r="D56" s="10" t="str">
        <f>VLOOKUP(Tabulka_Dotaz_z_MySQLDivadla_19[[#This Row],[Kraj]],Tabulka_Dotaz_z_SQL3[],3,TRUE)</f>
        <v>Pardubický kraj</v>
      </c>
      <c r="E56" s="10" t="str">
        <f>TRIM(VLOOKUP(Tabulka_Dotaz_z_MySQLDivadla_19[[#This Row],[StatID]],Tabulka_Dotaz_z_SqlDivadla[#All],7,FALSE ))</f>
        <v>30</v>
      </c>
      <c r="F56" s="10" t="str">
        <f>VLOOKUP(Tabulka_Dotaz_z_MySQLDivadla_19[[#This Row],[kodZriz]],Tabulka_Dotaz_z_SQL[],8,TRUE)</f>
        <v>stati</v>
      </c>
      <c r="G56" s="10">
        <v>2</v>
      </c>
      <c r="H56" s="10">
        <v>0</v>
      </c>
      <c r="I56" s="10" t="s">
        <v>167</v>
      </c>
      <c r="J56" s="10">
        <v>285</v>
      </c>
      <c r="K56" s="10" t="s">
        <v>721</v>
      </c>
      <c r="L56" s="10">
        <v>980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0" t="str">
        <f xml:space="preserve"> IF(Tabulka_Dotaz_z_MySQLDivadla_19[[#This Row],[f0115_1]]=1,"ANO","NE")</f>
        <v>ANO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39</v>
      </c>
      <c r="AM56" s="10">
        <v>0</v>
      </c>
      <c r="AN56" s="10">
        <v>0</v>
      </c>
      <c r="AO56" s="10">
        <v>39</v>
      </c>
      <c r="AP56" s="10">
        <v>39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1</v>
      </c>
      <c r="BQ56" s="10">
        <v>0</v>
      </c>
      <c r="BR56" s="10">
        <v>0</v>
      </c>
      <c r="BS56" s="10">
        <v>1</v>
      </c>
      <c r="BT56" s="10">
        <v>1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40</v>
      </c>
      <c r="CK56" s="10">
        <v>0</v>
      </c>
      <c r="CL56" s="10">
        <v>0</v>
      </c>
      <c r="CM56" s="10">
        <v>40</v>
      </c>
      <c r="CN56" s="10">
        <v>40</v>
      </c>
      <c r="CO56" s="10">
        <v>21</v>
      </c>
      <c r="CP56" s="10">
        <v>0</v>
      </c>
      <c r="CQ56" s="10">
        <v>0</v>
      </c>
      <c r="CR56" s="10">
        <v>21</v>
      </c>
      <c r="CS56" s="10">
        <v>21</v>
      </c>
      <c r="CT56" s="10">
        <v>40</v>
      </c>
      <c r="CU56" s="10">
        <v>0</v>
      </c>
      <c r="CV56" s="10">
        <v>13</v>
      </c>
      <c r="CW56" s="10">
        <v>0</v>
      </c>
      <c r="CX56" s="10">
        <v>11700</v>
      </c>
      <c r="CY56" s="10">
        <v>11700</v>
      </c>
      <c r="CZ56" s="10">
        <v>0</v>
      </c>
      <c r="DA56" s="10">
        <v>0</v>
      </c>
      <c r="DB56" s="10">
        <v>11700</v>
      </c>
      <c r="DC56" s="10">
        <v>11700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0">
        <v>0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10">
        <v>0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10">
        <v>0</v>
      </c>
      <c r="ED56" s="10">
        <v>0</v>
      </c>
      <c r="EE56" s="10">
        <v>0</v>
      </c>
      <c r="EF56" s="10">
        <v>0</v>
      </c>
      <c r="EG56" s="10">
        <v>0</v>
      </c>
      <c r="EH56" s="10">
        <v>0</v>
      </c>
      <c r="EI56" s="10">
        <v>0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10">
        <v>0</v>
      </c>
      <c r="EP56" s="10">
        <v>0</v>
      </c>
      <c r="EQ56" s="10">
        <v>0</v>
      </c>
      <c r="ER56" s="10">
        <v>0</v>
      </c>
      <c r="ES56" s="10">
        <v>0</v>
      </c>
      <c r="ET56" s="10">
        <v>300</v>
      </c>
      <c r="EU56" s="10">
        <v>300</v>
      </c>
      <c r="EV56" s="10">
        <v>0</v>
      </c>
      <c r="EW56" s="10">
        <v>0</v>
      </c>
      <c r="EX56" s="10">
        <v>300</v>
      </c>
      <c r="EY56" s="10">
        <v>300</v>
      </c>
      <c r="EZ56" s="10">
        <v>0</v>
      </c>
      <c r="FA56" s="10">
        <v>0</v>
      </c>
      <c r="FB56" s="10">
        <v>0</v>
      </c>
      <c r="FC56" s="10">
        <v>0</v>
      </c>
      <c r="FD56" s="10">
        <v>0</v>
      </c>
      <c r="FE56" s="10">
        <v>0</v>
      </c>
      <c r="FF56" s="10">
        <v>0</v>
      </c>
      <c r="FG56" s="10">
        <v>0</v>
      </c>
      <c r="FH56" s="10">
        <v>0</v>
      </c>
      <c r="FI56" s="10">
        <v>0</v>
      </c>
      <c r="FJ56" s="10">
        <v>0</v>
      </c>
      <c r="FK56" s="10">
        <v>0</v>
      </c>
      <c r="FL56" s="10">
        <v>0</v>
      </c>
      <c r="FM56" s="10">
        <v>0</v>
      </c>
      <c r="FN56" s="10">
        <v>0</v>
      </c>
      <c r="FO56" s="10">
        <v>0</v>
      </c>
      <c r="FP56" s="10">
        <v>0</v>
      </c>
      <c r="FQ56" s="10">
        <v>0</v>
      </c>
      <c r="FR56" s="10">
        <v>0</v>
      </c>
      <c r="FS56" s="10">
        <v>0</v>
      </c>
      <c r="FT56" s="10">
        <v>0</v>
      </c>
      <c r="FU56" s="10">
        <v>0</v>
      </c>
      <c r="FV56" s="10">
        <v>0</v>
      </c>
      <c r="FW56" s="10">
        <v>0</v>
      </c>
      <c r="FX56" s="10">
        <v>0</v>
      </c>
      <c r="FY56" s="10">
        <v>0</v>
      </c>
      <c r="FZ56" s="10">
        <v>12000</v>
      </c>
      <c r="GA56" s="10">
        <v>12000</v>
      </c>
      <c r="GB56" s="10">
        <v>0</v>
      </c>
      <c r="GC56" s="10">
        <v>0</v>
      </c>
      <c r="GD56" s="10">
        <v>12000</v>
      </c>
      <c r="GE56" s="10">
        <v>12000</v>
      </c>
      <c r="GF56" s="10">
        <v>0</v>
      </c>
      <c r="GG56" s="10">
        <v>0</v>
      </c>
      <c r="GH56" s="10">
        <v>6300</v>
      </c>
      <c r="GI56" s="10">
        <v>6300</v>
      </c>
      <c r="GJ56" s="10">
        <v>0</v>
      </c>
      <c r="GK56" s="10">
        <v>0</v>
      </c>
      <c r="GL56" s="10">
        <v>6300</v>
      </c>
      <c r="GM56" s="10">
        <v>6300</v>
      </c>
      <c r="GN56" s="10">
        <v>0</v>
      </c>
      <c r="GO56" s="10">
        <v>0</v>
      </c>
      <c r="GP56" s="10">
        <v>1</v>
      </c>
      <c r="GQ56" s="10">
        <v>1</v>
      </c>
      <c r="GR56" s="13">
        <v>40297.454918981479</v>
      </c>
    </row>
    <row r="57" spans="1:200" x14ac:dyDescent="0.2">
      <c r="A57" s="10" t="s">
        <v>1202</v>
      </c>
      <c r="B57" s="10">
        <v>144</v>
      </c>
      <c r="C57" s="10" t="s">
        <v>803</v>
      </c>
      <c r="D57" s="10" t="str">
        <f>VLOOKUP(Tabulka_Dotaz_z_MySQLDivadla_19[[#This Row],[Kraj]],Tabulka_Dotaz_z_SQL3[],3,TRUE)</f>
        <v>Karlovarský kraj</v>
      </c>
      <c r="E57" s="10" t="str">
        <f>TRIM(VLOOKUP(Tabulka_Dotaz_z_MySQLDivadla_19[[#This Row],[StatID]],Tabulka_Dotaz_z_SqlDivadla[#All],7,FALSE ))</f>
        <v>50</v>
      </c>
      <c r="F57" s="10" t="str">
        <f>VLOOKUP(Tabulka_Dotaz_z_MySQLDivadla_19[[#This Row],[kodZriz]],Tabulka_Dotaz_z_SQL[],8,TRUE)</f>
        <v>podnk</v>
      </c>
      <c r="G57" s="10">
        <v>2</v>
      </c>
      <c r="H57" s="10">
        <v>1</v>
      </c>
      <c r="I57" s="10" t="s">
        <v>167</v>
      </c>
      <c r="J57" s="10">
        <v>320</v>
      </c>
      <c r="K57" s="10" t="s">
        <v>163</v>
      </c>
      <c r="L57" s="10">
        <v>0</v>
      </c>
      <c r="M57" s="10" t="s">
        <v>163</v>
      </c>
      <c r="N57" s="10">
        <v>0</v>
      </c>
      <c r="O57" s="10" t="s">
        <v>163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 t="str">
        <f xml:space="preserve"> IF(Tabulka_Dotaz_z_MySQLDivadla_19[[#This Row],[f0115_1]]=1,"ANO","NE")</f>
        <v>NE</v>
      </c>
      <c r="AB57" s="10">
        <v>0</v>
      </c>
      <c r="AC57" s="10">
        <v>0</v>
      </c>
      <c r="AD57" s="10">
        <v>4</v>
      </c>
      <c r="AE57" s="10">
        <v>0</v>
      </c>
      <c r="AF57" s="10">
        <v>3</v>
      </c>
      <c r="AG57" s="10">
        <v>0</v>
      </c>
      <c r="AH57" s="10">
        <v>7</v>
      </c>
      <c r="AI57" s="10">
        <v>0</v>
      </c>
      <c r="AJ57" s="10">
        <v>14</v>
      </c>
      <c r="AK57" s="10">
        <v>0</v>
      </c>
      <c r="AL57" s="10">
        <v>39</v>
      </c>
      <c r="AM57" s="10">
        <v>0</v>
      </c>
      <c r="AN57" s="10">
        <v>0</v>
      </c>
      <c r="AO57" s="10">
        <v>45</v>
      </c>
      <c r="AP57" s="10">
        <v>45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21</v>
      </c>
      <c r="AW57" s="10">
        <v>0</v>
      </c>
      <c r="AX57" s="10">
        <v>0</v>
      </c>
      <c r="AY57" s="10">
        <v>21</v>
      </c>
      <c r="AZ57" s="10">
        <v>21</v>
      </c>
      <c r="BA57" s="10">
        <v>1</v>
      </c>
      <c r="BB57" s="10">
        <v>0</v>
      </c>
      <c r="BC57" s="10">
        <v>0</v>
      </c>
      <c r="BD57" s="10">
        <v>1</v>
      </c>
      <c r="BE57" s="10">
        <v>1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3</v>
      </c>
      <c r="BL57" s="10">
        <v>0</v>
      </c>
      <c r="BM57" s="10">
        <v>0</v>
      </c>
      <c r="BN57" s="10">
        <v>3</v>
      </c>
      <c r="BO57" s="10">
        <v>3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18</v>
      </c>
      <c r="CF57" s="10">
        <v>0</v>
      </c>
      <c r="CG57" s="10">
        <v>0</v>
      </c>
      <c r="CH57" s="10">
        <v>18</v>
      </c>
      <c r="CI57" s="10">
        <v>18</v>
      </c>
      <c r="CJ57" s="10">
        <v>82</v>
      </c>
      <c r="CK57" s="10">
        <v>0</v>
      </c>
      <c r="CL57" s="10">
        <v>0</v>
      </c>
      <c r="CM57" s="10">
        <v>88</v>
      </c>
      <c r="CN57" s="10">
        <v>88</v>
      </c>
      <c r="CO57" s="10">
        <v>22</v>
      </c>
      <c r="CP57" s="10">
        <v>0</v>
      </c>
      <c r="CQ57" s="10">
        <v>0</v>
      </c>
      <c r="CR57" s="10">
        <v>24</v>
      </c>
      <c r="CS57" s="10">
        <v>24</v>
      </c>
      <c r="CT57" s="10">
        <v>73</v>
      </c>
      <c r="CU57" s="10">
        <v>1</v>
      </c>
      <c r="CV57" s="10">
        <v>5</v>
      </c>
      <c r="CW57" s="10">
        <v>0</v>
      </c>
      <c r="CX57" s="10">
        <v>13100</v>
      </c>
      <c r="CY57" s="10">
        <v>13100</v>
      </c>
      <c r="CZ57" s="10">
        <v>0</v>
      </c>
      <c r="DA57" s="10">
        <v>0</v>
      </c>
      <c r="DB57" s="10">
        <v>7228</v>
      </c>
      <c r="DC57" s="10">
        <v>7228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10">
        <v>0</v>
      </c>
      <c r="DK57" s="10">
        <v>0</v>
      </c>
      <c r="DL57" s="10">
        <v>0</v>
      </c>
      <c r="DM57" s="10">
        <v>0</v>
      </c>
      <c r="DN57" s="10">
        <v>6720</v>
      </c>
      <c r="DO57" s="10">
        <v>6720</v>
      </c>
      <c r="DP57" s="10">
        <v>0</v>
      </c>
      <c r="DQ57" s="10">
        <v>0</v>
      </c>
      <c r="DR57" s="10">
        <v>3449</v>
      </c>
      <c r="DS57" s="10">
        <v>3449</v>
      </c>
      <c r="DT57" s="10">
        <v>0</v>
      </c>
      <c r="DU57" s="10">
        <v>0</v>
      </c>
      <c r="DV57" s="10">
        <v>320</v>
      </c>
      <c r="DW57" s="10">
        <v>320</v>
      </c>
      <c r="DX57" s="10">
        <v>0</v>
      </c>
      <c r="DY57" s="10">
        <v>0</v>
      </c>
      <c r="DZ57" s="10">
        <v>64</v>
      </c>
      <c r="EA57" s="10">
        <v>64</v>
      </c>
      <c r="EB57" s="10">
        <v>0</v>
      </c>
      <c r="EC57" s="10">
        <v>0</v>
      </c>
      <c r="ED57" s="10">
        <v>0</v>
      </c>
      <c r="EE57" s="10">
        <v>0</v>
      </c>
      <c r="EF57" s="10">
        <v>0</v>
      </c>
      <c r="EG57" s="10">
        <v>0</v>
      </c>
      <c r="EH57" s="10">
        <v>0</v>
      </c>
      <c r="EI57" s="10">
        <v>0</v>
      </c>
      <c r="EJ57" s="10">
        <v>0</v>
      </c>
      <c r="EK57" s="10">
        <v>0</v>
      </c>
      <c r="EL57" s="10">
        <v>960</v>
      </c>
      <c r="EM57" s="10">
        <v>960</v>
      </c>
      <c r="EN57" s="10">
        <v>0</v>
      </c>
      <c r="EO57" s="10">
        <v>320</v>
      </c>
      <c r="EP57" s="10">
        <v>642</v>
      </c>
      <c r="EQ57" s="10">
        <v>642</v>
      </c>
      <c r="ER57" s="10">
        <v>0</v>
      </c>
      <c r="ES57" s="10">
        <v>297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0</v>
      </c>
      <c r="FA57" s="10">
        <v>0</v>
      </c>
      <c r="FB57" s="10">
        <v>0</v>
      </c>
      <c r="FC57" s="10">
        <v>0</v>
      </c>
      <c r="FD57" s="10">
        <v>0</v>
      </c>
      <c r="FE57" s="10">
        <v>0</v>
      </c>
      <c r="FF57" s="10">
        <v>0</v>
      </c>
      <c r="FG57" s="10">
        <v>0</v>
      </c>
      <c r="FH57" s="10">
        <v>0</v>
      </c>
      <c r="FI57" s="10">
        <v>0</v>
      </c>
      <c r="FJ57" s="10">
        <v>0</v>
      </c>
      <c r="FK57" s="10">
        <v>0</v>
      </c>
      <c r="FL57" s="10">
        <v>0</v>
      </c>
      <c r="FM57" s="10">
        <v>0</v>
      </c>
      <c r="FN57" s="10">
        <v>0</v>
      </c>
      <c r="FO57" s="10">
        <v>0</v>
      </c>
      <c r="FP57" s="10">
        <v>0</v>
      </c>
      <c r="FQ57" s="10">
        <v>0</v>
      </c>
      <c r="FR57" s="10">
        <v>5760</v>
      </c>
      <c r="FS57" s="10">
        <v>5760</v>
      </c>
      <c r="FT57" s="10">
        <v>0</v>
      </c>
      <c r="FU57" s="10">
        <v>0</v>
      </c>
      <c r="FV57" s="10">
        <v>2790</v>
      </c>
      <c r="FW57" s="10">
        <v>2790</v>
      </c>
      <c r="FX57" s="10">
        <v>0</v>
      </c>
      <c r="FY57" s="10">
        <v>0</v>
      </c>
      <c r="FZ57" s="10">
        <v>26860</v>
      </c>
      <c r="GA57" s="10">
        <v>26860</v>
      </c>
      <c r="GB57" s="10">
        <v>0</v>
      </c>
      <c r="GC57" s="10">
        <v>320</v>
      </c>
      <c r="GD57" s="10">
        <v>14173</v>
      </c>
      <c r="GE57" s="10">
        <v>14173</v>
      </c>
      <c r="GF57" s="10">
        <v>0</v>
      </c>
      <c r="GG57" s="10">
        <v>297</v>
      </c>
      <c r="GH57" s="10">
        <v>5260</v>
      </c>
      <c r="GI57" s="10">
        <v>5260</v>
      </c>
      <c r="GJ57" s="10">
        <v>0</v>
      </c>
      <c r="GK57" s="10">
        <v>0</v>
      </c>
      <c r="GL57" s="10">
        <v>2865</v>
      </c>
      <c r="GM57" s="10">
        <v>2865</v>
      </c>
      <c r="GN57" s="10">
        <v>0</v>
      </c>
      <c r="GO57" s="10">
        <v>0</v>
      </c>
      <c r="GP57" s="10">
        <v>1</v>
      </c>
      <c r="GQ57" s="10">
        <v>1</v>
      </c>
      <c r="GR57" s="13">
        <v>40332.439606481479</v>
      </c>
    </row>
    <row r="58" spans="1:200" x14ac:dyDescent="0.2">
      <c r="A58" s="10" t="s">
        <v>1131</v>
      </c>
      <c r="B58" s="10">
        <v>70</v>
      </c>
      <c r="C58" s="10" t="s">
        <v>789</v>
      </c>
      <c r="D58" s="10" t="str">
        <f>VLOOKUP(Tabulka_Dotaz_z_MySQLDivadla_19[[#This Row],[Kraj]],Tabulka_Dotaz_z_SQL3[],3,TRUE)</f>
        <v>Jihočeský kraj</v>
      </c>
      <c r="E58" s="10" t="str">
        <f>TRIM(VLOOKUP(Tabulka_Dotaz_z_MySQLDivadla_19[[#This Row],[StatID]],Tabulka_Dotaz_z_SqlDivadla[#All],7,FALSE ))</f>
        <v>30</v>
      </c>
      <c r="F58" s="10" t="str">
        <f>VLOOKUP(Tabulka_Dotaz_z_MySQLDivadla_19[[#This Row],[kodZriz]],Tabulka_Dotaz_z_SQL[],8,TRUE)</f>
        <v>stati</v>
      </c>
      <c r="G58" s="10">
        <v>1</v>
      </c>
      <c r="H58" s="10">
        <v>0</v>
      </c>
      <c r="I58" s="10" t="s">
        <v>668</v>
      </c>
      <c r="J58" s="10">
        <v>250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0" t="str">
        <f xml:space="preserve"> IF(Tabulka_Dotaz_z_MySQLDivadla_19[[#This Row],[f0115_1]]=1,"ANO","NE")</f>
        <v>ANO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27</v>
      </c>
      <c r="AM58" s="10">
        <v>0</v>
      </c>
      <c r="AN58" s="10">
        <v>0</v>
      </c>
      <c r="AO58" s="10">
        <v>27</v>
      </c>
      <c r="AP58" s="10">
        <v>27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13</v>
      </c>
      <c r="BQ58" s="10">
        <v>0</v>
      </c>
      <c r="BR58" s="10">
        <v>0</v>
      </c>
      <c r="BS58" s="10">
        <v>13</v>
      </c>
      <c r="BT58" s="10">
        <v>13</v>
      </c>
      <c r="BU58" s="10">
        <v>2</v>
      </c>
      <c r="BV58" s="10">
        <v>0</v>
      </c>
      <c r="BW58" s="10">
        <v>0</v>
      </c>
      <c r="BX58" s="10">
        <v>2</v>
      </c>
      <c r="BY58" s="10">
        <v>2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23</v>
      </c>
      <c r="CF58" s="10">
        <v>0</v>
      </c>
      <c r="CG58" s="10">
        <v>0</v>
      </c>
      <c r="CH58" s="10">
        <v>23</v>
      </c>
      <c r="CI58" s="10">
        <v>23</v>
      </c>
      <c r="CJ58" s="10">
        <v>65</v>
      </c>
      <c r="CK58" s="10">
        <v>0</v>
      </c>
      <c r="CL58" s="10">
        <v>0</v>
      </c>
      <c r="CM58" s="10">
        <v>65</v>
      </c>
      <c r="CN58" s="10">
        <v>65</v>
      </c>
      <c r="CO58" s="10">
        <v>13</v>
      </c>
      <c r="CP58" s="10">
        <v>0</v>
      </c>
      <c r="CQ58" s="10">
        <v>0</v>
      </c>
      <c r="CR58" s="10">
        <v>13</v>
      </c>
      <c r="CS58" s="10">
        <v>13</v>
      </c>
      <c r="CT58" s="10">
        <v>40</v>
      </c>
      <c r="CU58" s="10">
        <v>0</v>
      </c>
      <c r="CV58" s="10">
        <v>37</v>
      </c>
      <c r="CW58" s="10">
        <v>23</v>
      </c>
      <c r="CX58" s="10">
        <v>15000</v>
      </c>
      <c r="CY58" s="10">
        <v>15000</v>
      </c>
      <c r="CZ58" s="10">
        <v>0</v>
      </c>
      <c r="DA58" s="10">
        <v>0</v>
      </c>
      <c r="DB58" s="10">
        <v>12000</v>
      </c>
      <c r="DC58" s="10">
        <v>12000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10">
        <v>0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10">
        <v>0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10">
        <v>0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10">
        <v>0</v>
      </c>
      <c r="EJ58" s="10">
        <v>0</v>
      </c>
      <c r="EK58" s="10">
        <v>0</v>
      </c>
      <c r="EL58" s="10">
        <v>300</v>
      </c>
      <c r="EM58" s="10">
        <v>300</v>
      </c>
      <c r="EN58" s="10">
        <v>0</v>
      </c>
      <c r="EO58" s="10">
        <v>0</v>
      </c>
      <c r="EP58" s="10">
        <v>300</v>
      </c>
      <c r="EQ58" s="10">
        <v>300</v>
      </c>
      <c r="ER58" s="10">
        <v>0</v>
      </c>
      <c r="ES58" s="10">
        <v>0</v>
      </c>
      <c r="ET58" s="10">
        <v>2000</v>
      </c>
      <c r="EU58" s="10">
        <v>2000</v>
      </c>
      <c r="EV58" s="10">
        <v>0</v>
      </c>
      <c r="EW58" s="10">
        <v>0</v>
      </c>
      <c r="EX58" s="10">
        <v>1000</v>
      </c>
      <c r="EY58" s="10">
        <v>1000</v>
      </c>
      <c r="EZ58" s="10">
        <v>0</v>
      </c>
      <c r="FA58" s="10">
        <v>0</v>
      </c>
      <c r="FB58" s="10">
        <v>100</v>
      </c>
      <c r="FC58" s="10">
        <v>100</v>
      </c>
      <c r="FD58" s="10">
        <v>0</v>
      </c>
      <c r="FE58" s="10">
        <v>0</v>
      </c>
      <c r="FF58" s="10">
        <v>50</v>
      </c>
      <c r="FG58" s="10">
        <v>50</v>
      </c>
      <c r="FH58" s="10">
        <v>0</v>
      </c>
      <c r="FI58" s="10">
        <v>0</v>
      </c>
      <c r="FJ58" s="10">
        <v>0</v>
      </c>
      <c r="FK58" s="10">
        <v>0</v>
      </c>
      <c r="FL58" s="10">
        <v>0</v>
      </c>
      <c r="FM58" s="10">
        <v>0</v>
      </c>
      <c r="FN58" s="10">
        <v>0</v>
      </c>
      <c r="FO58" s="10">
        <v>0</v>
      </c>
      <c r="FP58" s="10">
        <v>0</v>
      </c>
      <c r="FQ58" s="10">
        <v>0</v>
      </c>
      <c r="FR58" s="10">
        <v>10000</v>
      </c>
      <c r="FS58" s="10">
        <v>10000</v>
      </c>
      <c r="FT58" s="10">
        <v>0</v>
      </c>
      <c r="FU58" s="10">
        <v>0</v>
      </c>
      <c r="FV58" s="10">
        <v>9000</v>
      </c>
      <c r="FW58" s="10">
        <v>9000</v>
      </c>
      <c r="FX58" s="10">
        <v>0</v>
      </c>
      <c r="FY58" s="10">
        <v>0</v>
      </c>
      <c r="FZ58" s="10">
        <v>27400</v>
      </c>
      <c r="GA58" s="10">
        <v>27400</v>
      </c>
      <c r="GB58" s="10">
        <v>0</v>
      </c>
      <c r="GC58" s="10">
        <v>0</v>
      </c>
      <c r="GD58" s="10">
        <v>22350</v>
      </c>
      <c r="GE58" s="10">
        <v>22350</v>
      </c>
      <c r="GF58" s="10">
        <v>0</v>
      </c>
      <c r="GG58" s="10">
        <v>0</v>
      </c>
      <c r="GH58" s="10">
        <v>5000</v>
      </c>
      <c r="GI58" s="10">
        <v>5000</v>
      </c>
      <c r="GJ58" s="10">
        <v>0</v>
      </c>
      <c r="GK58" s="10">
        <v>0</v>
      </c>
      <c r="GL58" s="10">
        <v>4500</v>
      </c>
      <c r="GM58" s="10">
        <v>4500</v>
      </c>
      <c r="GN58" s="10">
        <v>0</v>
      </c>
      <c r="GO58" s="10">
        <v>0</v>
      </c>
      <c r="GP58" s="10">
        <v>1</v>
      </c>
      <c r="GQ58" s="10">
        <v>1</v>
      </c>
      <c r="GR58" s="13">
        <v>40316.484189814815</v>
      </c>
    </row>
    <row r="59" spans="1:200" x14ac:dyDescent="0.2">
      <c r="A59" s="10" t="s">
        <v>1114</v>
      </c>
      <c r="B59" s="10">
        <v>52</v>
      </c>
      <c r="C59" s="10" t="s">
        <v>791</v>
      </c>
      <c r="D59" s="10" t="str">
        <f>VLOOKUP(Tabulka_Dotaz_z_MySQLDivadla_19[[#This Row],[Kraj]],Tabulka_Dotaz_z_SQL3[],3,TRUE)</f>
        <v>Pardubický kraj</v>
      </c>
      <c r="E59" s="10" t="str">
        <f>TRIM(VLOOKUP(Tabulka_Dotaz_z_MySQLDivadla_19[[#This Row],[StatID]],Tabulka_Dotaz_z_SqlDivadla[#All],7,FALSE ))</f>
        <v>30</v>
      </c>
      <c r="F59" s="10" t="str">
        <f>VLOOKUP(Tabulka_Dotaz_z_MySQLDivadla_19[[#This Row],[kodZriz]],Tabulka_Dotaz_z_SQL[],8,TRUE)</f>
        <v>stati</v>
      </c>
      <c r="G59" s="10">
        <v>2</v>
      </c>
      <c r="H59" s="10">
        <v>0</v>
      </c>
      <c r="I59" s="10" t="s">
        <v>663</v>
      </c>
      <c r="J59" s="10">
        <v>472</v>
      </c>
      <c r="K59" s="10" t="s">
        <v>664</v>
      </c>
      <c r="L59" s="10">
        <v>900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 t="str">
        <f xml:space="preserve"> IF(Tabulka_Dotaz_z_MySQLDivadla_19[[#This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35</v>
      </c>
      <c r="AM59" s="10">
        <v>0</v>
      </c>
      <c r="AN59" s="10">
        <v>0</v>
      </c>
      <c r="AO59" s="10">
        <v>43</v>
      </c>
      <c r="AP59" s="10">
        <v>43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1</v>
      </c>
      <c r="AW59" s="10">
        <v>0</v>
      </c>
      <c r="AX59" s="10">
        <v>0</v>
      </c>
      <c r="AY59" s="10">
        <v>1</v>
      </c>
      <c r="AZ59" s="10">
        <v>1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4</v>
      </c>
      <c r="BL59" s="10">
        <v>0</v>
      </c>
      <c r="BM59" s="10">
        <v>0</v>
      </c>
      <c r="BN59" s="10">
        <v>17</v>
      </c>
      <c r="BO59" s="10">
        <v>17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1</v>
      </c>
      <c r="BV59" s="10">
        <v>0</v>
      </c>
      <c r="BW59" s="10">
        <v>0</v>
      </c>
      <c r="BX59" s="10">
        <v>1</v>
      </c>
      <c r="BY59" s="10">
        <v>1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3</v>
      </c>
      <c r="CF59" s="10">
        <v>0</v>
      </c>
      <c r="CG59" s="10">
        <v>0</v>
      </c>
      <c r="CH59" s="10">
        <v>5</v>
      </c>
      <c r="CI59" s="10">
        <v>5</v>
      </c>
      <c r="CJ59" s="10">
        <v>44</v>
      </c>
      <c r="CK59" s="10">
        <v>0</v>
      </c>
      <c r="CL59" s="10">
        <v>0</v>
      </c>
      <c r="CM59" s="10">
        <v>67</v>
      </c>
      <c r="CN59" s="10">
        <v>67</v>
      </c>
      <c r="CO59" s="10">
        <v>23</v>
      </c>
      <c r="CP59" s="10">
        <v>0</v>
      </c>
      <c r="CQ59" s="10">
        <v>0</v>
      </c>
      <c r="CR59" s="10">
        <v>42</v>
      </c>
      <c r="CS59" s="10">
        <v>42</v>
      </c>
      <c r="CT59" s="10">
        <v>43</v>
      </c>
      <c r="CU59" s="10">
        <v>0</v>
      </c>
      <c r="CV59" s="10">
        <v>62</v>
      </c>
      <c r="CW59" s="10">
        <v>27</v>
      </c>
      <c r="CX59" s="10">
        <v>20296</v>
      </c>
      <c r="CY59" s="10">
        <v>20296</v>
      </c>
      <c r="CZ59" s="10">
        <v>0</v>
      </c>
      <c r="DA59" s="10">
        <v>0</v>
      </c>
      <c r="DB59" s="10">
        <v>10781</v>
      </c>
      <c r="DC59" s="10">
        <v>10781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10">
        <v>0</v>
      </c>
      <c r="DK59" s="10">
        <v>0</v>
      </c>
      <c r="DL59" s="10">
        <v>0</v>
      </c>
      <c r="DM59" s="10">
        <v>0</v>
      </c>
      <c r="DN59" s="10">
        <v>472</v>
      </c>
      <c r="DO59" s="10">
        <v>472</v>
      </c>
      <c r="DP59" s="10">
        <v>0</v>
      </c>
      <c r="DQ59" s="10">
        <v>0</v>
      </c>
      <c r="DR59" s="10">
        <v>287</v>
      </c>
      <c r="DS59" s="10">
        <v>287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10">
        <v>0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10">
        <v>0</v>
      </c>
      <c r="EJ59" s="10">
        <v>0</v>
      </c>
      <c r="EK59" s="10">
        <v>0</v>
      </c>
      <c r="EL59" s="10">
        <v>8024</v>
      </c>
      <c r="EM59" s="10">
        <v>8024</v>
      </c>
      <c r="EN59" s="10">
        <v>0</v>
      </c>
      <c r="EO59" s="10">
        <v>0</v>
      </c>
      <c r="EP59" s="10">
        <v>2508</v>
      </c>
      <c r="EQ59" s="10">
        <v>2508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10">
        <v>0</v>
      </c>
      <c r="FB59" s="10">
        <v>472</v>
      </c>
      <c r="FC59" s="10">
        <v>472</v>
      </c>
      <c r="FD59" s="10">
        <v>0</v>
      </c>
      <c r="FE59" s="10">
        <v>0</v>
      </c>
      <c r="FF59" s="10">
        <v>422</v>
      </c>
      <c r="FG59" s="10">
        <v>422</v>
      </c>
      <c r="FH59" s="10">
        <v>0</v>
      </c>
      <c r="FI59" s="10">
        <v>0</v>
      </c>
      <c r="FJ59" s="10">
        <v>0</v>
      </c>
      <c r="FK59" s="10">
        <v>0</v>
      </c>
      <c r="FL59" s="10">
        <v>0</v>
      </c>
      <c r="FM59" s="10">
        <v>0</v>
      </c>
      <c r="FN59" s="10">
        <v>0</v>
      </c>
      <c r="FO59" s="10">
        <v>0</v>
      </c>
      <c r="FP59" s="10">
        <v>0</v>
      </c>
      <c r="FQ59" s="10">
        <v>0</v>
      </c>
      <c r="FR59" s="10">
        <v>1772</v>
      </c>
      <c r="FS59" s="10">
        <v>1772</v>
      </c>
      <c r="FT59" s="10">
        <v>0</v>
      </c>
      <c r="FU59" s="10">
        <v>0</v>
      </c>
      <c r="FV59" s="10">
        <v>1397</v>
      </c>
      <c r="FW59" s="10">
        <v>1397</v>
      </c>
      <c r="FX59" s="10">
        <v>0</v>
      </c>
      <c r="FY59" s="10">
        <v>0</v>
      </c>
      <c r="FZ59" s="10">
        <v>31036</v>
      </c>
      <c r="GA59" s="10">
        <v>31036</v>
      </c>
      <c r="GB59" s="10">
        <v>0</v>
      </c>
      <c r="GC59" s="10">
        <v>0</v>
      </c>
      <c r="GD59" s="10">
        <v>15395</v>
      </c>
      <c r="GE59" s="10">
        <v>15395</v>
      </c>
      <c r="GF59" s="10">
        <v>0</v>
      </c>
      <c r="GG59" s="10">
        <v>0</v>
      </c>
      <c r="GH59" s="10">
        <v>10856</v>
      </c>
      <c r="GI59" s="10">
        <v>10856</v>
      </c>
      <c r="GJ59" s="10">
        <v>0</v>
      </c>
      <c r="GK59" s="10">
        <v>0</v>
      </c>
      <c r="GL59" s="10">
        <v>9092</v>
      </c>
      <c r="GM59" s="10">
        <v>9092</v>
      </c>
      <c r="GN59" s="10">
        <v>0</v>
      </c>
      <c r="GO59" s="10">
        <v>0</v>
      </c>
      <c r="GP59" s="10">
        <v>1</v>
      </c>
      <c r="GQ59" s="10">
        <v>1</v>
      </c>
      <c r="GR59" s="13">
        <v>40254.607835648145</v>
      </c>
    </row>
    <row r="60" spans="1:200" x14ac:dyDescent="0.2">
      <c r="A60" s="10" t="s">
        <v>1249</v>
      </c>
      <c r="B60" s="10">
        <v>191</v>
      </c>
      <c r="C60" s="10" t="s">
        <v>809</v>
      </c>
      <c r="D60" s="10" t="str">
        <f>VLOOKUP(Tabulka_Dotaz_z_MySQLDivadla_19[[#This Row],[Kraj]],Tabulka_Dotaz_z_SQL3[],3,TRUE)</f>
        <v>Liberecký kraj</v>
      </c>
      <c r="E60" s="10" t="str">
        <f>TRIM(VLOOKUP(Tabulka_Dotaz_z_MySQLDivadla_19[[#This Row],[StatID]],Tabulka_Dotaz_z_SqlDivadla[#All],7,FALSE ))</f>
        <v>50</v>
      </c>
      <c r="F60" s="10" t="str">
        <f>VLOOKUP(Tabulka_Dotaz_z_MySQLDivadla_19[[#This Row],[kodZriz]],Tabulka_Dotaz_z_SQL[],8,TRUE)</f>
        <v>podnk</v>
      </c>
      <c r="G60" s="10">
        <v>3</v>
      </c>
      <c r="H60" s="10">
        <v>0</v>
      </c>
      <c r="I60" s="10" t="s">
        <v>195</v>
      </c>
      <c r="J60" s="10">
        <v>400</v>
      </c>
      <c r="K60" s="10" t="s">
        <v>662</v>
      </c>
      <c r="L60" s="10">
        <v>100</v>
      </c>
      <c r="M60" s="10" t="s">
        <v>716</v>
      </c>
      <c r="N60" s="10">
        <v>300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0" t="str">
        <f xml:space="preserve"> IF(Tabulka_Dotaz_z_MySQLDivadla_19[[#This Row],[f0115_1]]=1,"ANO","NE")</f>
        <v>ANO</v>
      </c>
      <c r="AB60" s="10">
        <v>0</v>
      </c>
      <c r="AC60" s="10">
        <v>0</v>
      </c>
      <c r="AD60" s="10">
        <v>0</v>
      </c>
      <c r="AE60" s="10">
        <v>0</v>
      </c>
      <c r="AF60" s="10">
        <v>2</v>
      </c>
      <c r="AG60" s="10">
        <v>0</v>
      </c>
      <c r="AH60" s="10">
        <v>0</v>
      </c>
      <c r="AI60" s="10">
        <v>0</v>
      </c>
      <c r="AJ60" s="10">
        <v>2</v>
      </c>
      <c r="AK60" s="10">
        <v>0</v>
      </c>
      <c r="AL60" s="10">
        <v>34</v>
      </c>
      <c r="AM60" s="10">
        <v>0</v>
      </c>
      <c r="AN60" s="10">
        <v>0</v>
      </c>
      <c r="AO60" s="10">
        <v>47</v>
      </c>
      <c r="AP60" s="10">
        <v>47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7</v>
      </c>
      <c r="BQ60" s="10">
        <v>0</v>
      </c>
      <c r="BR60" s="10">
        <v>0</v>
      </c>
      <c r="BS60" s="10">
        <v>11</v>
      </c>
      <c r="BT60" s="10">
        <v>11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41</v>
      </c>
      <c r="CK60" s="10">
        <v>0</v>
      </c>
      <c r="CL60" s="10">
        <v>0</v>
      </c>
      <c r="CM60" s="10">
        <v>58</v>
      </c>
      <c r="CN60" s="10">
        <v>58</v>
      </c>
      <c r="CO60" s="10">
        <v>24</v>
      </c>
      <c r="CP60" s="10">
        <v>0</v>
      </c>
      <c r="CQ60" s="10">
        <v>0</v>
      </c>
      <c r="CR60" s="10">
        <v>38</v>
      </c>
      <c r="CS60" s="10">
        <v>38</v>
      </c>
      <c r="CT60" s="10">
        <v>37</v>
      </c>
      <c r="CU60" s="10">
        <v>0</v>
      </c>
      <c r="CV60" s="10">
        <v>108</v>
      </c>
      <c r="CW60" s="10">
        <v>0</v>
      </c>
      <c r="CX60" s="10">
        <v>14200</v>
      </c>
      <c r="CY60" s="10">
        <v>14200</v>
      </c>
      <c r="CZ60" s="10">
        <v>0</v>
      </c>
      <c r="DA60" s="10">
        <v>0</v>
      </c>
      <c r="DB60" s="10">
        <v>9851</v>
      </c>
      <c r="DC60" s="10">
        <v>9851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10">
        <v>0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10">
        <v>0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10">
        <v>0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10">
        <v>0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10">
        <v>0</v>
      </c>
      <c r="EP60" s="10">
        <v>0</v>
      </c>
      <c r="EQ60" s="10">
        <v>0</v>
      </c>
      <c r="ER60" s="10">
        <v>0</v>
      </c>
      <c r="ES60" s="10">
        <v>0</v>
      </c>
      <c r="ET60" s="10">
        <v>3300</v>
      </c>
      <c r="EU60" s="10">
        <v>3300</v>
      </c>
      <c r="EV60" s="10">
        <v>0</v>
      </c>
      <c r="EW60" s="10">
        <v>0</v>
      </c>
      <c r="EX60" s="10">
        <v>1847</v>
      </c>
      <c r="EY60" s="10">
        <v>1847</v>
      </c>
      <c r="EZ60" s="10">
        <v>0</v>
      </c>
      <c r="FA60" s="10">
        <v>0</v>
      </c>
      <c r="FB60" s="10">
        <v>0</v>
      </c>
      <c r="FC60" s="10">
        <v>0</v>
      </c>
      <c r="FD60" s="10">
        <v>0</v>
      </c>
      <c r="FE60" s="10">
        <v>0</v>
      </c>
      <c r="FF60" s="10">
        <v>0</v>
      </c>
      <c r="FG60" s="10">
        <v>0</v>
      </c>
      <c r="FH60" s="10">
        <v>0</v>
      </c>
      <c r="FI60" s="10">
        <v>0</v>
      </c>
      <c r="FJ60" s="10">
        <v>0</v>
      </c>
      <c r="FK60" s="10">
        <v>0</v>
      </c>
      <c r="FL60" s="10">
        <v>0</v>
      </c>
      <c r="FM60" s="10">
        <v>0</v>
      </c>
      <c r="FN60" s="10">
        <v>0</v>
      </c>
      <c r="FO60" s="10">
        <v>0</v>
      </c>
      <c r="FP60" s="10">
        <v>0</v>
      </c>
      <c r="FQ60" s="10">
        <v>0</v>
      </c>
      <c r="FR60" s="10">
        <v>0</v>
      </c>
      <c r="FS60" s="10">
        <v>0</v>
      </c>
      <c r="FT60" s="10">
        <v>0</v>
      </c>
      <c r="FU60" s="10">
        <v>0</v>
      </c>
      <c r="FV60" s="10">
        <v>0</v>
      </c>
      <c r="FW60" s="10">
        <v>0</v>
      </c>
      <c r="FX60" s="10">
        <v>0</v>
      </c>
      <c r="FY60" s="10">
        <v>0</v>
      </c>
      <c r="FZ60" s="10">
        <v>17500</v>
      </c>
      <c r="GA60" s="10">
        <v>17500</v>
      </c>
      <c r="GB60" s="10">
        <v>0</v>
      </c>
      <c r="GC60" s="10">
        <v>0</v>
      </c>
      <c r="GD60" s="10">
        <v>11698</v>
      </c>
      <c r="GE60" s="10">
        <v>11698</v>
      </c>
      <c r="GF60" s="10">
        <v>0</v>
      </c>
      <c r="GG60" s="10">
        <v>0</v>
      </c>
      <c r="GH60" s="10">
        <v>8190</v>
      </c>
      <c r="GI60" s="10">
        <v>8190</v>
      </c>
      <c r="GJ60" s="10">
        <v>0</v>
      </c>
      <c r="GK60" s="10">
        <v>0</v>
      </c>
      <c r="GL60" s="10">
        <v>7933</v>
      </c>
      <c r="GM60" s="10">
        <v>7933</v>
      </c>
      <c r="GN60" s="10">
        <v>0</v>
      </c>
      <c r="GO60" s="10">
        <v>0</v>
      </c>
      <c r="GP60" s="10">
        <v>1</v>
      </c>
      <c r="GQ60" s="10">
        <v>0</v>
      </c>
      <c r="GR60" s="13">
        <v>40285.782395833332</v>
      </c>
    </row>
    <row r="61" spans="1:200" x14ac:dyDescent="0.2">
      <c r="A61" s="10" t="s">
        <v>1233</v>
      </c>
      <c r="B61" s="10">
        <v>175</v>
      </c>
      <c r="C61" s="10" t="s">
        <v>809</v>
      </c>
      <c r="D61" s="10" t="str">
        <f>VLOOKUP(Tabulka_Dotaz_z_MySQLDivadla_19[[#This Row],[Kraj]],Tabulka_Dotaz_z_SQL3[],3,TRUE)</f>
        <v>Liberecký kraj</v>
      </c>
      <c r="E61" s="10" t="str">
        <f>TRIM(VLOOKUP(Tabulka_Dotaz_z_MySQLDivadla_19[[#This Row],[StatID]],Tabulka_Dotaz_z_SqlDivadla[#All],7,FALSE ))</f>
        <v>50</v>
      </c>
      <c r="F61" s="10" t="str">
        <f>VLOOKUP(Tabulka_Dotaz_z_MySQLDivadla_19[[#This Row],[kodZriz]],Tabulka_Dotaz_z_SQL[],8,TRUE)</f>
        <v>podnk</v>
      </c>
      <c r="G61" s="10">
        <v>2</v>
      </c>
      <c r="H61" s="10">
        <v>0</v>
      </c>
      <c r="I61" s="10" t="s">
        <v>167</v>
      </c>
      <c r="J61" s="10">
        <v>387</v>
      </c>
      <c r="K61" s="10" t="s">
        <v>709</v>
      </c>
      <c r="L61" s="10">
        <v>90</v>
      </c>
      <c r="M61" s="10" t="s">
        <v>163</v>
      </c>
      <c r="N61" s="10">
        <v>0</v>
      </c>
      <c r="O61" s="10" t="s">
        <v>163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0" t="str">
        <f xml:space="preserve"> IF(Tabulka_Dotaz_z_MySQLDivadla_19[[#This Row],[f0115_1]]=1,"ANO","NE")</f>
        <v>ANO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65</v>
      </c>
      <c r="AM61" s="10">
        <v>0</v>
      </c>
      <c r="AN61" s="10">
        <v>0</v>
      </c>
      <c r="AO61" s="10">
        <v>65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15</v>
      </c>
      <c r="CF61" s="10">
        <v>0</v>
      </c>
      <c r="CG61" s="10">
        <v>0</v>
      </c>
      <c r="CH61" s="10">
        <v>15</v>
      </c>
      <c r="CI61" s="10">
        <v>0</v>
      </c>
      <c r="CJ61" s="10">
        <v>80</v>
      </c>
      <c r="CK61" s="10">
        <v>0</v>
      </c>
      <c r="CL61" s="10">
        <v>0</v>
      </c>
      <c r="CM61" s="10">
        <v>80</v>
      </c>
      <c r="CN61" s="10">
        <v>0</v>
      </c>
      <c r="CO61" s="10">
        <v>19</v>
      </c>
      <c r="CP61" s="10">
        <v>0</v>
      </c>
      <c r="CQ61" s="10">
        <v>0</v>
      </c>
      <c r="CR61" s="10">
        <v>19</v>
      </c>
      <c r="CS61" s="10">
        <v>0</v>
      </c>
      <c r="CT61" s="10">
        <v>63</v>
      </c>
      <c r="CU61" s="10">
        <v>0</v>
      </c>
      <c r="CV61" s="10">
        <v>707</v>
      </c>
      <c r="CW61" s="10">
        <v>0</v>
      </c>
      <c r="CX61" s="10">
        <v>25987</v>
      </c>
      <c r="CY61" s="10">
        <v>24768</v>
      </c>
      <c r="CZ61" s="10">
        <v>1219</v>
      </c>
      <c r="DA61" s="10">
        <v>0</v>
      </c>
      <c r="DB61" s="10">
        <v>11544</v>
      </c>
      <c r="DC61" s="10">
        <v>10775</v>
      </c>
      <c r="DD61" s="10">
        <v>769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10">
        <v>0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0</v>
      </c>
      <c r="EW61" s="10">
        <v>0</v>
      </c>
      <c r="EX61" s="10">
        <v>0</v>
      </c>
      <c r="EY61" s="10">
        <v>0</v>
      </c>
      <c r="EZ61" s="10">
        <v>0</v>
      </c>
      <c r="FA61" s="10">
        <v>0</v>
      </c>
      <c r="FB61" s="10">
        <v>0</v>
      </c>
      <c r="FC61" s="10">
        <v>0</v>
      </c>
      <c r="FD61" s="10">
        <v>0</v>
      </c>
      <c r="FE61" s="10">
        <v>0</v>
      </c>
      <c r="FF61" s="10">
        <v>0</v>
      </c>
      <c r="FG61" s="10">
        <v>0</v>
      </c>
      <c r="FH61" s="10">
        <v>0</v>
      </c>
      <c r="FI61" s="10">
        <v>0</v>
      </c>
      <c r="FJ61" s="10">
        <v>0</v>
      </c>
      <c r="FK61" s="10">
        <v>0</v>
      </c>
      <c r="FL61" s="10">
        <v>0</v>
      </c>
      <c r="FM61" s="10">
        <v>0</v>
      </c>
      <c r="FN61" s="10">
        <v>0</v>
      </c>
      <c r="FO61" s="10">
        <v>0</v>
      </c>
      <c r="FP61" s="10">
        <v>0</v>
      </c>
      <c r="FQ61" s="10">
        <v>0</v>
      </c>
      <c r="FR61" s="10">
        <v>1450</v>
      </c>
      <c r="FS61" s="10">
        <v>1450</v>
      </c>
      <c r="FT61" s="10">
        <v>0</v>
      </c>
      <c r="FU61" s="10">
        <v>0</v>
      </c>
      <c r="FV61" s="10">
        <v>750</v>
      </c>
      <c r="FW61" s="10">
        <v>750</v>
      </c>
      <c r="FX61" s="10">
        <v>0</v>
      </c>
      <c r="FY61" s="10">
        <v>0</v>
      </c>
      <c r="FZ61" s="10">
        <v>27437</v>
      </c>
      <c r="GA61" s="10">
        <v>26218</v>
      </c>
      <c r="GB61" s="10">
        <v>1219</v>
      </c>
      <c r="GC61" s="10">
        <v>0</v>
      </c>
      <c r="GD61" s="10">
        <v>12294</v>
      </c>
      <c r="GE61" s="10">
        <v>11525</v>
      </c>
      <c r="GF61" s="10">
        <v>769</v>
      </c>
      <c r="GG61" s="10">
        <v>0</v>
      </c>
      <c r="GH61" s="10">
        <v>7740</v>
      </c>
      <c r="GI61" s="10">
        <v>7353</v>
      </c>
      <c r="GJ61" s="10">
        <v>387</v>
      </c>
      <c r="GK61" s="10">
        <v>0</v>
      </c>
      <c r="GL61" s="10">
        <v>3321</v>
      </c>
      <c r="GM61" s="10">
        <v>2928</v>
      </c>
      <c r="GN61" s="10">
        <v>393</v>
      </c>
      <c r="GO61" s="10">
        <v>0</v>
      </c>
      <c r="GP61" s="10">
        <v>1</v>
      </c>
      <c r="GQ61" s="10">
        <v>1</v>
      </c>
      <c r="GR61" s="13">
        <v>40282.680104166669</v>
      </c>
    </row>
    <row r="62" spans="1:200" x14ac:dyDescent="0.2">
      <c r="A62" s="10" t="s">
        <v>1267</v>
      </c>
      <c r="B62" s="10">
        <v>210</v>
      </c>
      <c r="C62" s="10" t="s">
        <v>782</v>
      </c>
      <c r="D62" s="10" t="str">
        <f>VLOOKUP(Tabulka_Dotaz_z_MySQLDivadla_19[[#This Row],[Kraj]],Tabulka_Dotaz_z_SQL3[],3,TRUE)</f>
        <v>Hlavní město Praha</v>
      </c>
      <c r="E62" s="10" t="str">
        <f>TRIM(VLOOKUP(Tabulka_Dotaz_z_MySQLDivadla_19[[#This Row],[StatID]],Tabulka_Dotaz_z_SqlDivadla[#All],7,FALSE ))</f>
        <v>30</v>
      </c>
      <c r="F62" s="10" t="str">
        <f>VLOOKUP(Tabulka_Dotaz_z_MySQLDivadla_19[[#This Row],[kodZriz]],Tabulka_Dotaz_z_SQL[],8,TRUE)</f>
        <v>stati</v>
      </c>
      <c r="G62" s="10">
        <v>1</v>
      </c>
      <c r="H62" s="10">
        <v>0</v>
      </c>
      <c r="I62" s="10" t="s">
        <v>718</v>
      </c>
      <c r="J62" s="10">
        <v>176</v>
      </c>
      <c r="K62" s="10" t="s">
        <v>163</v>
      </c>
      <c r="L62" s="10">
        <v>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</v>
      </c>
      <c r="AA62" s="10" t="str">
        <f xml:space="preserve"> IF(Tabulka_Dotaz_z_MySQLDivadla_19[[#This Row],[f0115_1]]=1,"ANO","NE")</f>
        <v>ANO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110</v>
      </c>
      <c r="AM62" s="10">
        <v>5</v>
      </c>
      <c r="AN62" s="10">
        <v>5</v>
      </c>
      <c r="AO62" s="10">
        <v>130</v>
      </c>
      <c r="AP62" s="10">
        <v>102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2</v>
      </c>
      <c r="BG62" s="10">
        <v>0</v>
      </c>
      <c r="BH62" s="10">
        <v>0</v>
      </c>
      <c r="BI62" s="10">
        <v>2</v>
      </c>
      <c r="BJ62" s="10">
        <v>2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112</v>
      </c>
      <c r="CK62" s="10">
        <v>5</v>
      </c>
      <c r="CL62" s="10">
        <v>5</v>
      </c>
      <c r="CM62" s="10">
        <v>132</v>
      </c>
      <c r="CN62" s="10">
        <v>104</v>
      </c>
      <c r="CO62" s="10">
        <v>72</v>
      </c>
      <c r="CP62" s="10">
        <v>0</v>
      </c>
      <c r="CQ62" s="10">
        <v>0</v>
      </c>
      <c r="CR62" s="10">
        <v>72</v>
      </c>
      <c r="CS62" s="10">
        <v>71</v>
      </c>
      <c r="CT62" s="10">
        <v>20</v>
      </c>
      <c r="CU62" s="10">
        <v>0</v>
      </c>
      <c r="CV62" s="10">
        <v>15</v>
      </c>
      <c r="CW62" s="10">
        <v>1</v>
      </c>
      <c r="CX62" s="10">
        <v>22880</v>
      </c>
      <c r="CY62" s="10">
        <v>17952</v>
      </c>
      <c r="CZ62" s="10">
        <v>4928</v>
      </c>
      <c r="DA62" s="10">
        <v>0</v>
      </c>
      <c r="DB62" s="10">
        <v>16781</v>
      </c>
      <c r="DC62" s="10">
        <v>14479</v>
      </c>
      <c r="DD62" s="10">
        <v>2302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10">
        <v>0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10">
        <v>0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10">
        <v>0</v>
      </c>
      <c r="ED62" s="10">
        <v>352</v>
      </c>
      <c r="EE62" s="10">
        <v>352</v>
      </c>
      <c r="EF62" s="10">
        <v>0</v>
      </c>
      <c r="EG62" s="10">
        <v>0</v>
      </c>
      <c r="EH62" s="10">
        <v>302</v>
      </c>
      <c r="EI62" s="10">
        <v>302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10">
        <v>0</v>
      </c>
      <c r="EP62" s="10">
        <v>0</v>
      </c>
      <c r="EQ62" s="10">
        <v>0</v>
      </c>
      <c r="ER62" s="10">
        <v>0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0</v>
      </c>
      <c r="FA62" s="10">
        <v>0</v>
      </c>
      <c r="FB62" s="10">
        <v>0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0</v>
      </c>
      <c r="FK62" s="10">
        <v>0</v>
      </c>
      <c r="FL62" s="10">
        <v>0</v>
      </c>
      <c r="FM62" s="10">
        <v>0</v>
      </c>
      <c r="FN62" s="10">
        <v>0</v>
      </c>
      <c r="FO62" s="10">
        <v>0</v>
      </c>
      <c r="FP62" s="10">
        <v>0</v>
      </c>
      <c r="FQ62" s="10">
        <v>0</v>
      </c>
      <c r="FR62" s="10">
        <v>0</v>
      </c>
      <c r="FS62" s="10">
        <v>0</v>
      </c>
      <c r="FT62" s="10">
        <v>0</v>
      </c>
      <c r="FU62" s="10">
        <v>0</v>
      </c>
      <c r="FV62" s="10">
        <v>0</v>
      </c>
      <c r="FW62" s="10">
        <v>0</v>
      </c>
      <c r="FX62" s="10">
        <v>0</v>
      </c>
      <c r="FY62" s="10">
        <v>0</v>
      </c>
      <c r="FZ62" s="10">
        <v>23232</v>
      </c>
      <c r="GA62" s="10">
        <v>18304</v>
      </c>
      <c r="GB62" s="10">
        <v>4928</v>
      </c>
      <c r="GC62" s="10">
        <v>0</v>
      </c>
      <c r="GD62" s="10">
        <v>17083</v>
      </c>
      <c r="GE62" s="10">
        <v>14781</v>
      </c>
      <c r="GF62" s="10">
        <v>2302</v>
      </c>
      <c r="GG62" s="10">
        <v>0</v>
      </c>
      <c r="GH62" s="10">
        <v>12672</v>
      </c>
      <c r="GI62" s="10">
        <v>12496</v>
      </c>
      <c r="GJ62" s="10">
        <v>176</v>
      </c>
      <c r="GK62" s="10">
        <v>0</v>
      </c>
      <c r="GL62" s="10">
        <v>10298</v>
      </c>
      <c r="GM62" s="10">
        <v>10122</v>
      </c>
      <c r="GN62" s="10">
        <v>176</v>
      </c>
      <c r="GO62" s="10">
        <v>0</v>
      </c>
      <c r="GP62" s="10">
        <v>1</v>
      </c>
      <c r="GQ62" s="10">
        <v>1</v>
      </c>
      <c r="GR62" s="13">
        <v>40295.506712962961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 tint="-0.499984740745262"/>
  </sheetPr>
  <dimension ref="A1:CN62"/>
  <sheetViews>
    <sheetView workbookViewId="0">
      <selection activeCell="BB49" sqref="BB49"/>
    </sheetView>
  </sheetViews>
  <sheetFormatPr defaultRowHeight="11.25" x14ac:dyDescent="0.2"/>
  <cols>
    <col min="1" max="1" width="8.28515625" style="10" bestFit="1" customWidth="1"/>
    <col min="2" max="2" width="6.28515625" style="10" bestFit="1" customWidth="1"/>
    <col min="3" max="3" width="16" style="10" bestFit="1" customWidth="1"/>
    <col min="4" max="4" width="9.28515625" style="10" bestFit="1" customWidth="1"/>
    <col min="5" max="5" width="9" style="10" bestFit="1" customWidth="1"/>
    <col min="6" max="6" width="12" style="10" bestFit="1" customWidth="1"/>
    <col min="7" max="8" width="9" style="10" bestFit="1" customWidth="1"/>
    <col min="9" max="9" width="31.42578125" style="10" bestFit="1" customWidth="1"/>
    <col min="10" max="10" width="9" style="10" bestFit="1" customWidth="1"/>
    <col min="11" max="11" width="24.28515625" style="10" bestFit="1" customWidth="1"/>
    <col min="12" max="12" width="9" style="10" bestFit="1" customWidth="1"/>
    <col min="13" max="13" width="17.5703125" style="10" bestFit="1" customWidth="1"/>
    <col min="14" max="14" width="9" style="10" bestFit="1" customWidth="1"/>
    <col min="15" max="15" width="9.7109375" style="10" bestFit="1" customWidth="1"/>
    <col min="16" max="26" width="9" style="10" bestFit="1" customWidth="1"/>
    <col min="27" max="27" width="7.28515625" style="10" bestFit="1" customWidth="1"/>
    <col min="28" max="89" width="9" style="10" bestFit="1" customWidth="1"/>
    <col min="90" max="91" width="10.42578125" style="10" bestFit="1" customWidth="1"/>
    <col min="92" max="92" width="12.140625" style="10" bestFit="1" customWidth="1"/>
    <col min="93" max="16384" width="9.140625" style="10"/>
  </cols>
  <sheetData>
    <row r="1" spans="1:92" x14ac:dyDescent="0.2">
      <c r="A1" s="10" t="s">
        <v>1080</v>
      </c>
      <c r="B1" s="10" t="s">
        <v>780</v>
      </c>
      <c r="C1" s="10" t="s">
        <v>5820</v>
      </c>
      <c r="D1" s="10" t="s">
        <v>5707</v>
      </c>
      <c r="E1" s="10" t="s">
        <v>5789</v>
      </c>
      <c r="F1" s="10" t="s">
        <v>475</v>
      </c>
      <c r="G1" s="10" t="s">
        <v>0</v>
      </c>
      <c r="H1" s="10" t="s">
        <v>1</v>
      </c>
      <c r="I1" s="10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6125</v>
      </c>
      <c r="AB1" s="10" t="s">
        <v>724</v>
      </c>
      <c r="AC1" s="10" t="s">
        <v>725</v>
      </c>
      <c r="AD1" s="10" t="s">
        <v>726</v>
      </c>
      <c r="AE1" s="10" t="s">
        <v>727</v>
      </c>
      <c r="AF1" s="10" t="s">
        <v>728</v>
      </c>
      <c r="AG1" s="10" t="s">
        <v>729</v>
      </c>
      <c r="AH1" s="10" t="s">
        <v>730</v>
      </c>
      <c r="AI1" s="10" t="s">
        <v>731</v>
      </c>
      <c r="AJ1" s="10" t="s">
        <v>732</v>
      </c>
      <c r="AK1" s="10" t="s">
        <v>733</v>
      </c>
      <c r="AL1" s="10" t="s">
        <v>734</v>
      </c>
      <c r="AM1" s="10" t="s">
        <v>735</v>
      </c>
      <c r="AN1" s="10" t="s">
        <v>736</v>
      </c>
      <c r="AO1" s="10" t="s">
        <v>737</v>
      </c>
      <c r="AP1" s="10" t="s">
        <v>738</v>
      </c>
      <c r="AQ1" s="10" t="s">
        <v>739</v>
      </c>
      <c r="AR1" s="10" t="s">
        <v>740</v>
      </c>
      <c r="AS1" s="10" t="s">
        <v>741</v>
      </c>
      <c r="AT1" s="10" t="s">
        <v>742</v>
      </c>
      <c r="AU1" s="10" t="s">
        <v>743</v>
      </c>
      <c r="AV1" s="10" t="s">
        <v>744</v>
      </c>
      <c r="AW1" s="10" t="s">
        <v>745</v>
      </c>
      <c r="AX1" s="10" t="s">
        <v>746</v>
      </c>
      <c r="AY1" s="10" t="s">
        <v>747</v>
      </c>
      <c r="AZ1" s="10" t="s">
        <v>748</v>
      </c>
      <c r="BA1" s="10" t="s">
        <v>749</v>
      </c>
      <c r="BB1" s="10" t="s">
        <v>750</v>
      </c>
      <c r="BC1" s="10" t="s">
        <v>751</v>
      </c>
      <c r="BD1" s="10" t="s">
        <v>752</v>
      </c>
      <c r="BE1" s="10" t="s">
        <v>753</v>
      </c>
      <c r="BF1" s="10" t="s">
        <v>754</v>
      </c>
      <c r="BG1" s="10" t="s">
        <v>755</v>
      </c>
      <c r="BH1" s="10" t="s">
        <v>756</v>
      </c>
      <c r="BI1" s="10" t="s">
        <v>757</v>
      </c>
      <c r="BJ1" s="10" t="s">
        <v>758</v>
      </c>
      <c r="BK1" s="10" t="s">
        <v>759</v>
      </c>
      <c r="BL1" s="10" t="s">
        <v>760</v>
      </c>
      <c r="BM1" s="10" t="s">
        <v>761</v>
      </c>
      <c r="BN1" s="10" t="s">
        <v>762</v>
      </c>
      <c r="BO1" s="10" t="s">
        <v>763</v>
      </c>
      <c r="BP1" s="10" t="s">
        <v>764</v>
      </c>
      <c r="BQ1" s="10" t="s">
        <v>765</v>
      </c>
      <c r="BR1" s="10" t="s">
        <v>766</v>
      </c>
      <c r="BS1" s="10" t="s">
        <v>767</v>
      </c>
      <c r="BT1" s="10" t="s">
        <v>768</v>
      </c>
      <c r="BU1" s="10" t="s">
        <v>769</v>
      </c>
      <c r="BV1" s="10" t="s">
        <v>770</v>
      </c>
      <c r="BW1" s="10" t="s">
        <v>771</v>
      </c>
      <c r="BX1" s="10" t="s">
        <v>772</v>
      </c>
      <c r="BY1" s="10" t="s">
        <v>773</v>
      </c>
      <c r="BZ1" s="10" t="s">
        <v>774</v>
      </c>
      <c r="CA1" s="10" t="s">
        <v>775</v>
      </c>
      <c r="CB1" s="10" t="s">
        <v>776</v>
      </c>
      <c r="CC1" s="10" t="s">
        <v>777</v>
      </c>
      <c r="CD1" s="10" t="s">
        <v>778</v>
      </c>
      <c r="CE1" s="10" t="s">
        <v>779</v>
      </c>
      <c r="CF1" s="10" t="s">
        <v>469</v>
      </c>
      <c r="CG1" s="10" t="s">
        <v>470</v>
      </c>
      <c r="CH1" s="10" t="s">
        <v>471</v>
      </c>
      <c r="CI1" s="10" t="s">
        <v>472</v>
      </c>
      <c r="CJ1" s="10" t="s">
        <v>473</v>
      </c>
      <c r="CK1" s="10" t="s">
        <v>474</v>
      </c>
      <c r="CL1" s="10" t="s">
        <v>476</v>
      </c>
      <c r="CM1" s="10" t="s">
        <v>477</v>
      </c>
      <c r="CN1" s="10" t="s">
        <v>478</v>
      </c>
    </row>
    <row r="2" spans="1:92" x14ac:dyDescent="0.2">
      <c r="A2" s="10" t="s">
        <v>1274</v>
      </c>
      <c r="B2" s="10" t="s">
        <v>782</v>
      </c>
      <c r="C2" s="10" t="str">
        <f>VLOOKUP(Tabulka_Dotaz_z_MySQLDivadla_110[[#This Row],[Kraj]],Tabulka_Dotaz_z_SQL3[],3,TRUE)</f>
        <v>Hlavní město Praha</v>
      </c>
      <c r="D2" s="10" t="str">
        <f>TRIM(VLOOKUP(Tabulka_Dotaz_z_MySQLDivadla_110[[#This Row],[StatID]],Tabulka_Dotaz_z_SqlDivadla[#All],7,FALSE))</f>
        <v>71</v>
      </c>
      <c r="E2" s="10" t="str">
        <f>VLOOKUP(Tabulka_Dotaz_z_MySQLDivadla_110[[#This Row],[kodZriz]],Tabulka_Dotaz_z_SQL[],8,TRUE)</f>
        <v>crkve</v>
      </c>
      <c r="F2" s="10">
        <v>217</v>
      </c>
      <c r="G2" s="10">
        <v>1</v>
      </c>
      <c r="H2" s="10">
        <v>0</v>
      </c>
      <c r="I2" s="10" t="s">
        <v>723</v>
      </c>
      <c r="J2" s="10">
        <v>1200</v>
      </c>
      <c r="K2" s="10" t="s">
        <v>163</v>
      </c>
      <c r="L2" s="10">
        <v>0</v>
      </c>
      <c r="M2" s="10" t="s">
        <v>163</v>
      </c>
      <c r="N2" s="10">
        <v>0</v>
      </c>
      <c r="O2" s="10" t="s">
        <v>163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1</v>
      </c>
      <c r="AA2" s="10" t="str">
        <f>IF(Tabulka_Dotaz_z_MySQLDivadla_110[[#This Row],[f0115_1]]=1,"ANO","NE")</f>
        <v>ANO</v>
      </c>
      <c r="AB2" s="10">
        <v>17048</v>
      </c>
      <c r="AC2" s="10">
        <v>10838</v>
      </c>
      <c r="AD2" s="10">
        <v>976</v>
      </c>
      <c r="AE2" s="10">
        <v>20386</v>
      </c>
      <c r="AF2" s="10">
        <v>0</v>
      </c>
      <c r="AG2" s="10">
        <v>200</v>
      </c>
      <c r="AH2" s="10">
        <v>4328</v>
      </c>
      <c r="AI2" s="10">
        <v>0</v>
      </c>
      <c r="AJ2" s="10">
        <v>15</v>
      </c>
      <c r="AK2" s="10">
        <v>237</v>
      </c>
      <c r="AL2" s="10">
        <v>43190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25574</v>
      </c>
      <c r="AU2" s="10">
        <v>4053</v>
      </c>
      <c r="AV2" s="10">
        <v>14773</v>
      </c>
      <c r="AW2" s="10">
        <v>5683</v>
      </c>
      <c r="AX2" s="10">
        <v>7037</v>
      </c>
      <c r="AY2" s="10">
        <v>1914</v>
      </c>
      <c r="AZ2" s="10">
        <v>139</v>
      </c>
      <c r="BA2" s="10">
        <v>2295</v>
      </c>
      <c r="BB2" s="10">
        <v>0</v>
      </c>
      <c r="BC2" s="10">
        <v>45</v>
      </c>
      <c r="BD2" s="10">
        <v>7159</v>
      </c>
      <c r="BE2" s="10">
        <v>795</v>
      </c>
      <c r="BF2" s="10">
        <v>50641</v>
      </c>
      <c r="BG2" s="10">
        <v>354</v>
      </c>
      <c r="BH2" s="10">
        <v>354</v>
      </c>
      <c r="BI2" s="10">
        <v>0</v>
      </c>
      <c r="BJ2" s="10">
        <v>690</v>
      </c>
      <c r="BK2" s="10">
        <v>1</v>
      </c>
      <c r="BL2" s="10">
        <v>690</v>
      </c>
      <c r="BM2" s="10">
        <v>1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330</v>
      </c>
      <c r="BW2" s="10">
        <v>1</v>
      </c>
      <c r="BX2" s="10">
        <v>150</v>
      </c>
      <c r="BY2" s="10">
        <v>1</v>
      </c>
      <c r="BZ2" s="10">
        <v>0</v>
      </c>
      <c r="CA2" s="10">
        <v>0</v>
      </c>
      <c r="CB2" s="10">
        <v>200</v>
      </c>
      <c r="CC2" s="10">
        <v>1</v>
      </c>
      <c r="CD2" s="10">
        <v>270</v>
      </c>
      <c r="CE2" s="10">
        <v>1</v>
      </c>
      <c r="CF2" s="10">
        <v>0</v>
      </c>
      <c r="CG2" s="10">
        <v>80</v>
      </c>
      <c r="CH2" s="10">
        <v>0</v>
      </c>
      <c r="CI2" s="10">
        <v>10</v>
      </c>
      <c r="CJ2" s="10">
        <v>1</v>
      </c>
      <c r="CK2" s="10">
        <v>0</v>
      </c>
      <c r="CL2" s="13">
        <v>1</v>
      </c>
      <c r="CM2" s="13">
        <v>1</v>
      </c>
      <c r="CN2" s="13">
        <v>40298.553657407407</v>
      </c>
    </row>
    <row r="3" spans="1:92" x14ac:dyDescent="0.2">
      <c r="A3" s="10" t="s">
        <v>1081</v>
      </c>
      <c r="B3" s="10" t="s">
        <v>782</v>
      </c>
      <c r="C3" s="10" t="str">
        <f>VLOOKUP(Tabulka_Dotaz_z_MySQLDivadla_110[[#This Row],[Kraj]],Tabulka_Dotaz_z_SQL3[],3,TRUE)</f>
        <v>Hlavní město Praha</v>
      </c>
      <c r="D3" s="10" t="str">
        <f>TRIM(VLOOKUP(Tabulka_Dotaz_z_MySQLDivadla_110[[#This Row],[StatID]],Tabulka_Dotaz_z_SqlDivadla[#All],7,FALSE))</f>
        <v>50</v>
      </c>
      <c r="E3" s="10" t="str">
        <f>VLOOKUP(Tabulka_Dotaz_z_MySQLDivadla_110[[#This Row],[kodZriz]],Tabulka_Dotaz_z_SQL[],8,TRUE)</f>
        <v>podnk</v>
      </c>
      <c r="F3" s="10">
        <v>22</v>
      </c>
      <c r="G3" s="10">
        <v>1</v>
      </c>
      <c r="H3" s="10">
        <v>0</v>
      </c>
      <c r="I3" s="10" t="s">
        <v>247</v>
      </c>
      <c r="J3" s="10">
        <v>184</v>
      </c>
      <c r="K3" s="10" t="s">
        <v>163</v>
      </c>
      <c r="L3" s="10">
        <v>0</v>
      </c>
      <c r="M3" s="10" t="s">
        <v>163</v>
      </c>
      <c r="N3" s="10">
        <v>0</v>
      </c>
      <c r="O3" s="10" t="s">
        <v>163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1</v>
      </c>
      <c r="AA3" s="10" t="str">
        <f>IF(Tabulka_Dotaz_z_MySQLDivadla_110[[#This Row],[f0115_1]]=1,"ANO","NE")</f>
        <v>ANO</v>
      </c>
      <c r="AB3" s="10">
        <v>2941</v>
      </c>
      <c r="AC3" s="10">
        <v>338</v>
      </c>
      <c r="AD3" s="10">
        <v>0</v>
      </c>
      <c r="AE3" s="10">
        <v>1600</v>
      </c>
      <c r="AF3" s="10">
        <v>210</v>
      </c>
      <c r="AG3" s="10">
        <v>0</v>
      </c>
      <c r="AH3" s="10">
        <v>0</v>
      </c>
      <c r="AI3" s="10">
        <v>0</v>
      </c>
      <c r="AJ3" s="10">
        <v>0</v>
      </c>
      <c r="AK3" s="10">
        <v>129</v>
      </c>
      <c r="AL3" s="10">
        <v>4880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4755</v>
      </c>
      <c r="AU3" s="10">
        <v>1735</v>
      </c>
      <c r="AV3" s="10">
        <v>6</v>
      </c>
      <c r="AW3" s="10">
        <v>0</v>
      </c>
      <c r="AX3" s="10">
        <v>6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4</v>
      </c>
      <c r="BE3" s="10">
        <v>53</v>
      </c>
      <c r="BF3" s="10">
        <v>4818</v>
      </c>
      <c r="BG3" s="10">
        <v>52</v>
      </c>
      <c r="BH3" s="10">
        <v>52</v>
      </c>
      <c r="BI3" s="10">
        <v>0</v>
      </c>
      <c r="BJ3" s="10">
        <v>350</v>
      </c>
      <c r="BK3" s="10">
        <v>30</v>
      </c>
      <c r="BL3" s="10">
        <v>350</v>
      </c>
      <c r="BM3" s="10">
        <v>50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350</v>
      </c>
      <c r="BW3" s="10">
        <v>130</v>
      </c>
      <c r="BX3" s="10">
        <v>170</v>
      </c>
      <c r="BY3" s="10">
        <v>30</v>
      </c>
      <c r="BZ3" s="10">
        <v>0</v>
      </c>
      <c r="CA3" s="10">
        <v>0</v>
      </c>
      <c r="CB3" s="10">
        <v>120</v>
      </c>
      <c r="CC3" s="10">
        <v>120</v>
      </c>
      <c r="CD3" s="10">
        <v>250</v>
      </c>
      <c r="CE3" s="10">
        <v>100</v>
      </c>
      <c r="CF3" s="10">
        <v>1</v>
      </c>
      <c r="CG3" s="10">
        <v>0</v>
      </c>
      <c r="CH3" s="10">
        <v>0</v>
      </c>
      <c r="CI3" s="10">
        <v>70</v>
      </c>
      <c r="CJ3" s="10">
        <v>1</v>
      </c>
      <c r="CK3" s="10">
        <v>0</v>
      </c>
      <c r="CL3" s="13">
        <v>1</v>
      </c>
      <c r="CM3" s="13">
        <v>1</v>
      </c>
      <c r="CN3" s="13">
        <v>40298.571574074071</v>
      </c>
    </row>
    <row r="4" spans="1:92" x14ac:dyDescent="0.2">
      <c r="A4" s="10" t="s">
        <v>1162</v>
      </c>
      <c r="B4" s="10" t="s">
        <v>782</v>
      </c>
      <c r="C4" s="10" t="str">
        <f>VLOOKUP(Tabulka_Dotaz_z_MySQLDivadla_110[[#This Row],[Kraj]],Tabulka_Dotaz_z_SQL3[],3,TRUE)</f>
        <v>Hlavní město Praha</v>
      </c>
      <c r="D4" s="10" t="str">
        <f>TRIM(VLOOKUP(Tabulka_Dotaz_z_MySQLDivadla_110[[#This Row],[StatID]],Tabulka_Dotaz_z_SqlDivadla[#All],7,FALSE))</f>
        <v>71</v>
      </c>
      <c r="E4" s="10" t="str">
        <f>VLOOKUP(Tabulka_Dotaz_z_MySQLDivadla_110[[#This Row],[kodZriz]],Tabulka_Dotaz_z_SQL[],8,TRUE)</f>
        <v>crkve</v>
      </c>
      <c r="F4" s="10">
        <v>104</v>
      </c>
      <c r="G4" s="10">
        <v>1</v>
      </c>
      <c r="H4" s="10">
        <v>0</v>
      </c>
      <c r="I4" s="10" t="s">
        <v>686</v>
      </c>
      <c r="J4" s="10">
        <v>72</v>
      </c>
      <c r="K4" s="10" t="s">
        <v>163</v>
      </c>
      <c r="L4" s="10">
        <v>0</v>
      </c>
      <c r="M4" s="10" t="s">
        <v>163</v>
      </c>
      <c r="N4" s="10">
        <v>0</v>
      </c>
      <c r="O4" s="10" t="s">
        <v>163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1</v>
      </c>
      <c r="AA4" s="10" t="str">
        <f>IF(Tabulka_Dotaz_z_MySQLDivadla_110[[#This Row],[f0115_1]]=1,"ANO","NE")</f>
        <v>ANO</v>
      </c>
      <c r="AB4" s="10">
        <v>2704</v>
      </c>
      <c r="AC4" s="10">
        <v>1269</v>
      </c>
      <c r="AD4" s="10">
        <v>0</v>
      </c>
      <c r="AE4" s="10">
        <v>0</v>
      </c>
      <c r="AF4" s="10">
        <v>3000</v>
      </c>
      <c r="AG4" s="10">
        <v>1200</v>
      </c>
      <c r="AH4" s="10">
        <v>0</v>
      </c>
      <c r="AI4" s="10">
        <v>0</v>
      </c>
      <c r="AJ4" s="10">
        <v>0</v>
      </c>
      <c r="AK4" s="10">
        <v>0</v>
      </c>
      <c r="AL4" s="10">
        <v>6904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2511</v>
      </c>
      <c r="AU4" s="10">
        <v>411</v>
      </c>
      <c r="AV4" s="10">
        <v>2862</v>
      </c>
      <c r="AW4" s="10">
        <v>1958</v>
      </c>
      <c r="AX4" s="10">
        <v>272</v>
      </c>
      <c r="AY4" s="10">
        <v>632</v>
      </c>
      <c r="AZ4" s="10">
        <v>0</v>
      </c>
      <c r="BA4" s="10">
        <v>882</v>
      </c>
      <c r="BB4" s="10">
        <v>2</v>
      </c>
      <c r="BC4" s="10">
        <v>0</v>
      </c>
      <c r="BD4" s="10">
        <v>0</v>
      </c>
      <c r="BE4" s="10">
        <v>199</v>
      </c>
      <c r="BF4" s="10">
        <v>6456</v>
      </c>
      <c r="BG4" s="10">
        <v>497</v>
      </c>
      <c r="BH4" s="10">
        <v>321</v>
      </c>
      <c r="BI4" s="10">
        <v>176</v>
      </c>
      <c r="BJ4" s="10">
        <v>300</v>
      </c>
      <c r="BK4" s="10">
        <v>70</v>
      </c>
      <c r="BL4" s="10">
        <v>300</v>
      </c>
      <c r="BM4" s="10">
        <v>70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75</v>
      </c>
      <c r="CH4" s="10">
        <v>0</v>
      </c>
      <c r="CI4" s="10">
        <v>5</v>
      </c>
      <c r="CJ4" s="10">
        <v>1</v>
      </c>
      <c r="CK4" s="10">
        <v>0</v>
      </c>
      <c r="CL4" s="13">
        <v>1</v>
      </c>
      <c r="CM4" s="13">
        <v>1</v>
      </c>
      <c r="CN4" s="13">
        <v>40332.412291666667</v>
      </c>
    </row>
    <row r="5" spans="1:92" x14ac:dyDescent="0.2">
      <c r="A5" s="10" t="s">
        <v>1122</v>
      </c>
      <c r="B5" s="10" t="s">
        <v>782</v>
      </c>
      <c r="C5" s="10" t="str">
        <f>VLOOKUP(Tabulka_Dotaz_z_MySQLDivadla_110[[#This Row],[Kraj]],Tabulka_Dotaz_z_SQL3[],3,TRUE)</f>
        <v>Hlavní město Praha</v>
      </c>
      <c r="D5" s="10" t="str">
        <f>TRIM(VLOOKUP(Tabulka_Dotaz_z_MySQLDivadla_110[[#This Row],[StatID]],Tabulka_Dotaz_z_SqlDivadla[#All],7,FALSE))</f>
        <v>50</v>
      </c>
      <c r="E5" s="10" t="str">
        <f>VLOOKUP(Tabulka_Dotaz_z_MySQLDivadla_110[[#This Row],[kodZriz]],Tabulka_Dotaz_z_SQL[],8,TRUE)</f>
        <v>podnk</v>
      </c>
      <c r="F5" s="10">
        <v>60</v>
      </c>
      <c r="G5" s="10">
        <v>1</v>
      </c>
      <c r="H5" s="10">
        <v>0</v>
      </c>
      <c r="I5" s="10" t="s">
        <v>667</v>
      </c>
      <c r="J5" s="10">
        <v>259</v>
      </c>
      <c r="K5" s="10" t="s">
        <v>163</v>
      </c>
      <c r="L5" s="10">
        <v>0</v>
      </c>
      <c r="M5" s="10" t="s">
        <v>163</v>
      </c>
      <c r="N5" s="10">
        <v>0</v>
      </c>
      <c r="O5" s="10" t="s">
        <v>163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1</v>
      </c>
      <c r="AA5" s="10" t="str">
        <f>IF(Tabulka_Dotaz_z_MySQLDivadla_110[[#This Row],[f0115_1]]=1,"ANO","NE")</f>
        <v>ANO</v>
      </c>
      <c r="AB5" s="10">
        <v>6441</v>
      </c>
      <c r="AC5" s="10">
        <v>3702</v>
      </c>
      <c r="AD5" s="10">
        <v>31</v>
      </c>
      <c r="AE5" s="10">
        <v>0</v>
      </c>
      <c r="AF5" s="10">
        <v>12000</v>
      </c>
      <c r="AG5" s="10">
        <v>800</v>
      </c>
      <c r="AH5" s="10">
        <v>0</v>
      </c>
      <c r="AI5" s="10">
        <v>0</v>
      </c>
      <c r="AJ5" s="10">
        <v>0</v>
      </c>
      <c r="AK5" s="10">
        <v>0</v>
      </c>
      <c r="AL5" s="10">
        <v>19272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8609</v>
      </c>
      <c r="AU5" s="10">
        <v>1561</v>
      </c>
      <c r="AV5" s="10">
        <v>5205</v>
      </c>
      <c r="AW5" s="10">
        <v>3248</v>
      </c>
      <c r="AX5" s="10">
        <v>877</v>
      </c>
      <c r="AY5" s="10">
        <v>1080</v>
      </c>
      <c r="AZ5" s="10">
        <v>0</v>
      </c>
      <c r="BA5" s="10">
        <v>5063</v>
      </c>
      <c r="BB5" s="10">
        <v>4</v>
      </c>
      <c r="BC5" s="10">
        <v>0</v>
      </c>
      <c r="BD5" s="10">
        <v>66</v>
      </c>
      <c r="BE5" s="10">
        <v>203</v>
      </c>
      <c r="BF5" s="10">
        <v>19150</v>
      </c>
      <c r="BG5" s="10">
        <v>113</v>
      </c>
      <c r="BH5" s="10">
        <v>113</v>
      </c>
      <c r="BI5" s="10">
        <v>0</v>
      </c>
      <c r="BJ5" s="10">
        <v>320</v>
      </c>
      <c r="BK5" s="10">
        <v>50</v>
      </c>
      <c r="BL5" s="10">
        <v>320</v>
      </c>
      <c r="BM5" s="10">
        <v>50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150</v>
      </c>
      <c r="BU5" s="10">
        <v>150</v>
      </c>
      <c r="BV5" s="10">
        <v>250</v>
      </c>
      <c r="BW5" s="10">
        <v>170</v>
      </c>
      <c r="BX5" s="10">
        <v>0</v>
      </c>
      <c r="BY5" s="10">
        <v>0</v>
      </c>
      <c r="BZ5" s="10">
        <v>250</v>
      </c>
      <c r="CA5" s="10">
        <v>50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3</v>
      </c>
      <c r="CH5" s="10">
        <v>0</v>
      </c>
      <c r="CI5" s="10">
        <v>60</v>
      </c>
      <c r="CJ5" s="10">
        <v>0</v>
      </c>
      <c r="CK5" s="10">
        <v>1</v>
      </c>
      <c r="CL5" s="13">
        <v>1</v>
      </c>
      <c r="CM5" s="13">
        <v>0</v>
      </c>
      <c r="CN5" s="13">
        <v>40220.854907407411</v>
      </c>
    </row>
    <row r="6" spans="1:92" x14ac:dyDescent="0.2">
      <c r="A6" s="10" t="s">
        <v>1167</v>
      </c>
      <c r="B6" s="10" t="s">
        <v>782</v>
      </c>
      <c r="C6" s="10" t="str">
        <f>VLOOKUP(Tabulka_Dotaz_z_MySQLDivadla_110[[#This Row],[Kraj]],Tabulka_Dotaz_z_SQL3[],3,TRUE)</f>
        <v>Hlavní město Praha</v>
      </c>
      <c r="D6" s="10" t="str">
        <f>TRIM(VLOOKUP(Tabulka_Dotaz_z_MySQLDivadla_110[[#This Row],[StatID]],Tabulka_Dotaz_z_SqlDivadla[#All],7,FALSE))</f>
        <v>70</v>
      </c>
      <c r="E6" s="10" t="str">
        <f>VLOOKUP(Tabulka_Dotaz_z_MySQLDivadla_110[[#This Row],[kodZriz]],Tabulka_Dotaz_z_SQL[],8,TRUE)</f>
        <v>crkve</v>
      </c>
      <c r="F6" s="10">
        <v>109</v>
      </c>
      <c r="G6" s="10">
        <v>1</v>
      </c>
      <c r="H6" s="10">
        <v>0</v>
      </c>
      <c r="I6" s="10" t="s">
        <v>691</v>
      </c>
      <c r="J6" s="10">
        <v>358</v>
      </c>
      <c r="K6" s="10" t="s">
        <v>163</v>
      </c>
      <c r="L6" s="10">
        <v>0</v>
      </c>
      <c r="M6" s="10" t="s">
        <v>163</v>
      </c>
      <c r="N6" s="10">
        <v>0</v>
      </c>
      <c r="O6" s="10" t="s">
        <v>163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1</v>
      </c>
      <c r="AA6" s="10" t="str">
        <f>IF(Tabulka_Dotaz_z_MySQLDivadla_110[[#This Row],[f0115_1]]=1,"ANO","NE")</f>
        <v>ANO</v>
      </c>
      <c r="AB6" s="10">
        <v>4800</v>
      </c>
      <c r="AC6" s="10">
        <v>4800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4800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3400</v>
      </c>
      <c r="AU6" s="10">
        <v>0</v>
      </c>
      <c r="AV6" s="10">
        <v>1400</v>
      </c>
      <c r="AW6" s="10">
        <v>800</v>
      </c>
      <c r="AX6" s="10">
        <v>600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4800</v>
      </c>
      <c r="BG6" s="10">
        <v>0</v>
      </c>
      <c r="BH6" s="10">
        <v>0</v>
      </c>
      <c r="BI6" s="10">
        <v>0</v>
      </c>
      <c r="BJ6" s="10">
        <v>350</v>
      </c>
      <c r="BK6" s="10">
        <v>25</v>
      </c>
      <c r="BL6" s="10">
        <v>350</v>
      </c>
      <c r="BM6" s="10">
        <v>200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150</v>
      </c>
      <c r="BW6" s="10">
        <v>100</v>
      </c>
      <c r="BX6" s="10">
        <v>0</v>
      </c>
      <c r="BY6" s="10">
        <v>0</v>
      </c>
      <c r="BZ6" s="10">
        <v>0</v>
      </c>
      <c r="CA6" s="10">
        <v>0</v>
      </c>
      <c r="CB6" s="10">
        <v>25</v>
      </c>
      <c r="CC6" s="10">
        <v>25</v>
      </c>
      <c r="CD6" s="10">
        <v>60</v>
      </c>
      <c r="CE6" s="10">
        <v>60</v>
      </c>
      <c r="CF6" s="10">
        <v>1</v>
      </c>
      <c r="CG6" s="10">
        <v>0</v>
      </c>
      <c r="CH6" s="10">
        <v>0</v>
      </c>
      <c r="CI6" s="10">
        <v>30</v>
      </c>
      <c r="CJ6" s="10">
        <v>1</v>
      </c>
      <c r="CK6" s="10">
        <v>0</v>
      </c>
      <c r="CL6" s="13">
        <v>1</v>
      </c>
      <c r="CM6" s="13">
        <v>0</v>
      </c>
      <c r="CN6" s="13">
        <v>40255.44672453704</v>
      </c>
    </row>
    <row r="7" spans="1:92" x14ac:dyDescent="0.2">
      <c r="A7" s="10" t="s">
        <v>1134</v>
      </c>
      <c r="B7" s="10" t="s">
        <v>782</v>
      </c>
      <c r="C7" s="10" t="str">
        <f>VLOOKUP(Tabulka_Dotaz_z_MySQLDivadla_110[[#This Row],[Kraj]],Tabulka_Dotaz_z_SQL3[],3,TRUE)</f>
        <v>Hlavní město Praha</v>
      </c>
      <c r="D7" s="10" t="str">
        <f>TRIM(VLOOKUP(Tabulka_Dotaz_z_MySQLDivadla_110[[#This Row],[StatID]],Tabulka_Dotaz_z_SqlDivadla[#All],7,FALSE))</f>
        <v>30</v>
      </c>
      <c r="E7" s="10" t="str">
        <f>VLOOKUP(Tabulka_Dotaz_z_MySQLDivadla_110[[#This Row],[kodZriz]],Tabulka_Dotaz_z_SQL[],8,TRUE)</f>
        <v>stati</v>
      </c>
      <c r="F7" s="10">
        <v>76</v>
      </c>
      <c r="G7" s="10">
        <v>1</v>
      </c>
      <c r="H7" s="10">
        <v>0</v>
      </c>
      <c r="I7" s="10" t="s">
        <v>669</v>
      </c>
      <c r="J7" s="10">
        <v>230</v>
      </c>
      <c r="K7" s="10" t="s">
        <v>163</v>
      </c>
      <c r="L7" s="10">
        <v>0</v>
      </c>
      <c r="M7" s="10" t="s">
        <v>163</v>
      </c>
      <c r="N7" s="10">
        <v>0</v>
      </c>
      <c r="O7" s="10" t="s">
        <v>163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 t="str">
        <f>IF(Tabulka_Dotaz_z_MySQLDivadla_110[[#This Row],[f0115_1]]=1,"ANO","NE")</f>
        <v>ANO</v>
      </c>
      <c r="AB7" s="10">
        <v>11521</v>
      </c>
      <c r="AC7" s="10">
        <v>11287</v>
      </c>
      <c r="AD7" s="10">
        <v>0</v>
      </c>
      <c r="AE7" s="10">
        <v>0</v>
      </c>
      <c r="AF7" s="10">
        <v>4500</v>
      </c>
      <c r="AG7" s="10">
        <v>0</v>
      </c>
      <c r="AH7" s="10">
        <v>0</v>
      </c>
      <c r="AI7" s="10">
        <v>0</v>
      </c>
      <c r="AJ7" s="10">
        <v>2317</v>
      </c>
      <c r="AK7" s="10">
        <v>2218</v>
      </c>
      <c r="AL7" s="10">
        <v>20556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841</v>
      </c>
      <c r="AU7" s="10">
        <v>0</v>
      </c>
      <c r="AV7" s="10">
        <v>3049</v>
      </c>
      <c r="AW7" s="10">
        <v>1918</v>
      </c>
      <c r="AX7" s="10">
        <v>314</v>
      </c>
      <c r="AY7" s="10">
        <v>709</v>
      </c>
      <c r="AZ7" s="10">
        <v>108</v>
      </c>
      <c r="BA7" s="10">
        <v>8659</v>
      </c>
      <c r="BB7" s="10">
        <v>397</v>
      </c>
      <c r="BC7" s="10">
        <v>331</v>
      </c>
      <c r="BD7" s="10">
        <v>144</v>
      </c>
      <c r="BE7" s="10">
        <v>5098</v>
      </c>
      <c r="BF7" s="10">
        <v>18519</v>
      </c>
      <c r="BG7" s="10">
        <v>0</v>
      </c>
      <c r="BH7" s="10">
        <v>0</v>
      </c>
      <c r="BI7" s="10">
        <v>0</v>
      </c>
      <c r="BJ7" s="10">
        <v>1000</v>
      </c>
      <c r="BK7" s="10">
        <v>20</v>
      </c>
      <c r="BL7" s="10">
        <v>1000</v>
      </c>
      <c r="BM7" s="10">
        <v>20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15</v>
      </c>
      <c r="CH7" s="10">
        <v>1</v>
      </c>
      <c r="CI7" s="10">
        <v>0</v>
      </c>
      <c r="CJ7" s="10">
        <v>1</v>
      </c>
      <c r="CK7" s="10">
        <v>0</v>
      </c>
      <c r="CL7" s="13">
        <v>1</v>
      </c>
      <c r="CM7" s="13">
        <v>1</v>
      </c>
      <c r="CN7" s="13">
        <v>40246.457662037035</v>
      </c>
    </row>
    <row r="8" spans="1:92" x14ac:dyDescent="0.2">
      <c r="A8" s="10" t="s">
        <v>1148</v>
      </c>
      <c r="B8" s="10" t="s">
        <v>782</v>
      </c>
      <c r="C8" s="10" t="str">
        <f>VLOOKUP(Tabulka_Dotaz_z_MySQLDivadla_110[[#This Row],[Kraj]],Tabulka_Dotaz_z_SQL3[],3,TRUE)</f>
        <v>Hlavní město Praha</v>
      </c>
      <c r="D8" s="10" t="str">
        <f>TRIM(VLOOKUP(Tabulka_Dotaz_z_MySQLDivadla_110[[#This Row],[StatID]],Tabulka_Dotaz_z_SqlDivadla[#All],7,FALSE))</f>
        <v>70</v>
      </c>
      <c r="E8" s="10" t="str">
        <f>VLOOKUP(Tabulka_Dotaz_z_MySQLDivadla_110[[#This Row],[kodZriz]],Tabulka_Dotaz_z_SQL[],8,TRUE)</f>
        <v>crkve</v>
      </c>
      <c r="F8" s="10">
        <v>90</v>
      </c>
      <c r="G8" s="10">
        <v>1</v>
      </c>
      <c r="H8" s="10">
        <v>0</v>
      </c>
      <c r="I8" s="10" t="s">
        <v>671</v>
      </c>
      <c r="J8" s="10">
        <v>150</v>
      </c>
      <c r="K8" s="10" t="s">
        <v>163</v>
      </c>
      <c r="L8" s="10">
        <v>0</v>
      </c>
      <c r="M8" s="10" t="s">
        <v>163</v>
      </c>
      <c r="N8" s="10">
        <v>0</v>
      </c>
      <c r="O8" s="10" t="s">
        <v>163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0" t="str">
        <f>IF(Tabulka_Dotaz_z_MySQLDivadla_110[[#This Row],[f0115_1]]=1,"ANO","NE")</f>
        <v>ANO</v>
      </c>
      <c r="AB8" s="10">
        <v>2519</v>
      </c>
      <c r="AC8" s="10">
        <v>2079</v>
      </c>
      <c r="AD8" s="10">
        <v>0</v>
      </c>
      <c r="AE8" s="10">
        <v>600</v>
      </c>
      <c r="AF8" s="10">
        <v>200</v>
      </c>
      <c r="AG8" s="10">
        <v>0</v>
      </c>
      <c r="AH8" s="10">
        <v>0</v>
      </c>
      <c r="AI8" s="10">
        <v>0</v>
      </c>
      <c r="AJ8" s="10">
        <v>215</v>
      </c>
      <c r="AK8" s="10">
        <v>0</v>
      </c>
      <c r="AL8" s="10">
        <v>3534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1450</v>
      </c>
      <c r="AU8" s="10">
        <v>112</v>
      </c>
      <c r="AV8" s="10">
        <v>122</v>
      </c>
      <c r="AW8" s="10">
        <v>0</v>
      </c>
      <c r="AX8" s="10">
        <v>122</v>
      </c>
      <c r="AY8" s="10">
        <v>0</v>
      </c>
      <c r="AZ8" s="10">
        <v>0</v>
      </c>
      <c r="BA8" s="10">
        <v>1852</v>
      </c>
      <c r="BB8" s="10">
        <v>0</v>
      </c>
      <c r="BC8" s="10">
        <v>0</v>
      </c>
      <c r="BD8" s="10">
        <v>0</v>
      </c>
      <c r="BE8" s="10">
        <v>0</v>
      </c>
      <c r="BF8" s="10">
        <v>3424</v>
      </c>
      <c r="BG8" s="10">
        <v>0</v>
      </c>
      <c r="BH8" s="10">
        <v>0</v>
      </c>
      <c r="BI8" s="10">
        <v>0</v>
      </c>
      <c r="BJ8" s="10">
        <v>280</v>
      </c>
      <c r="BK8" s="10">
        <v>60</v>
      </c>
      <c r="BL8" s="10">
        <v>280</v>
      </c>
      <c r="BM8" s="10">
        <v>160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60</v>
      </c>
      <c r="BY8" s="10">
        <v>60</v>
      </c>
      <c r="BZ8" s="10">
        <v>0</v>
      </c>
      <c r="CA8" s="10">
        <v>0</v>
      </c>
      <c r="CB8" s="10">
        <v>0</v>
      </c>
      <c r="CC8" s="10">
        <v>0</v>
      </c>
      <c r="CD8" s="10">
        <v>280</v>
      </c>
      <c r="CE8" s="10">
        <v>60</v>
      </c>
      <c r="CF8" s="10">
        <v>0</v>
      </c>
      <c r="CG8" s="10">
        <v>30</v>
      </c>
      <c r="CH8" s="10">
        <v>0</v>
      </c>
      <c r="CI8" s="10">
        <v>35</v>
      </c>
      <c r="CJ8" s="10">
        <v>1</v>
      </c>
      <c r="CK8" s="10">
        <v>0</v>
      </c>
      <c r="CL8" s="13">
        <v>1</v>
      </c>
      <c r="CM8" s="13">
        <v>1</v>
      </c>
      <c r="CN8" s="13">
        <v>40332.41265046296</v>
      </c>
    </row>
    <row r="9" spans="1:92" x14ac:dyDescent="0.2">
      <c r="A9" s="10" t="s">
        <v>1170</v>
      </c>
      <c r="B9" s="10" t="s">
        <v>782</v>
      </c>
      <c r="C9" s="10" t="str">
        <f>VLOOKUP(Tabulka_Dotaz_z_MySQLDivadla_110[[#This Row],[Kraj]],Tabulka_Dotaz_z_SQL3[],3,TRUE)</f>
        <v>Hlavní město Praha</v>
      </c>
      <c r="D9" s="10" t="str">
        <f>TRIM(VLOOKUP(Tabulka_Dotaz_z_MySQLDivadla_110[[#This Row],[StatID]],Tabulka_Dotaz_z_SqlDivadla[#All],7,FALSE))</f>
        <v>30</v>
      </c>
      <c r="E9" s="10" t="str">
        <f>VLOOKUP(Tabulka_Dotaz_z_MySQLDivadla_110[[#This Row],[kodZriz]],Tabulka_Dotaz_z_SQL[],8,TRUE)</f>
        <v>stati</v>
      </c>
      <c r="F9" s="10">
        <v>112</v>
      </c>
      <c r="G9" s="10">
        <v>1</v>
      </c>
      <c r="H9" s="10">
        <v>0</v>
      </c>
      <c r="I9" s="10" t="s">
        <v>693</v>
      </c>
      <c r="J9" s="10">
        <v>120</v>
      </c>
      <c r="K9" s="10" t="s">
        <v>163</v>
      </c>
      <c r="L9" s="10">
        <v>0</v>
      </c>
      <c r="M9" s="10" t="s">
        <v>163</v>
      </c>
      <c r="N9" s="10">
        <v>0</v>
      </c>
      <c r="O9" s="10" t="s">
        <v>163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0" t="str">
        <f>IF(Tabulka_Dotaz_z_MySQLDivadla_110[[#This Row],[f0115_1]]=1,"ANO","NE")</f>
        <v>ANO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300</v>
      </c>
      <c r="BK9" s="10">
        <v>50</v>
      </c>
      <c r="BL9" s="10">
        <v>300</v>
      </c>
      <c r="BM9" s="10">
        <v>300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60</v>
      </c>
      <c r="CE9" s="10">
        <v>50</v>
      </c>
      <c r="CF9" s="10">
        <v>1</v>
      </c>
      <c r="CG9" s="10">
        <v>0</v>
      </c>
      <c r="CH9" s="10">
        <v>0</v>
      </c>
      <c r="CI9" s="10">
        <v>30</v>
      </c>
      <c r="CJ9" s="10">
        <v>1</v>
      </c>
      <c r="CK9" s="10">
        <v>0</v>
      </c>
      <c r="CL9" s="13">
        <v>1</v>
      </c>
      <c r="CM9" s="13">
        <v>1</v>
      </c>
      <c r="CN9" s="13">
        <v>40262.638333333336</v>
      </c>
    </row>
    <row r="10" spans="1:92" x14ac:dyDescent="0.2">
      <c r="A10" s="10" t="s">
        <v>1171</v>
      </c>
      <c r="B10" s="10" t="s">
        <v>782</v>
      </c>
      <c r="C10" s="10" t="str">
        <f>VLOOKUP(Tabulka_Dotaz_z_MySQLDivadla_110[[#This Row],[Kraj]],Tabulka_Dotaz_z_SQL3[],3,TRUE)</f>
        <v>Hlavní město Praha</v>
      </c>
      <c r="D10" s="10" t="str">
        <f>TRIM(VLOOKUP(Tabulka_Dotaz_z_MySQLDivadla_110[[#This Row],[StatID]],Tabulka_Dotaz_z_SqlDivadla[#All],7,FALSE))</f>
        <v>30</v>
      </c>
      <c r="E10" s="10" t="str">
        <f>VLOOKUP(Tabulka_Dotaz_z_MySQLDivadla_110[[#This Row],[kodZriz]],Tabulka_Dotaz_z_SQL[],8,TRUE)</f>
        <v>stati</v>
      </c>
      <c r="F10" s="10">
        <v>113</v>
      </c>
      <c r="G10" s="10">
        <v>2</v>
      </c>
      <c r="H10" s="10">
        <v>0</v>
      </c>
      <c r="I10" s="10" t="s">
        <v>694</v>
      </c>
      <c r="J10" s="10">
        <v>100</v>
      </c>
      <c r="K10" s="10" t="s">
        <v>695</v>
      </c>
      <c r="L10" s="10">
        <v>100</v>
      </c>
      <c r="M10" s="10" t="s">
        <v>163</v>
      </c>
      <c r="N10" s="10">
        <v>0</v>
      </c>
      <c r="O10" s="10" t="s">
        <v>163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1</v>
      </c>
      <c r="AA10" s="10" t="str">
        <f>IF(Tabulka_Dotaz_z_MySQLDivadla_110[[#This Row],[f0115_1]]=1,"ANO","NE")</f>
        <v>ANO</v>
      </c>
      <c r="AB10" s="10">
        <v>1617</v>
      </c>
      <c r="AC10" s="10">
        <v>290</v>
      </c>
      <c r="AD10" s="10">
        <v>0</v>
      </c>
      <c r="AE10" s="10">
        <v>0</v>
      </c>
      <c r="AF10" s="10">
        <v>3170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4787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1408</v>
      </c>
      <c r="AU10" s="10">
        <v>0</v>
      </c>
      <c r="AV10" s="10">
        <v>3295</v>
      </c>
      <c r="AW10" s="10">
        <v>1514</v>
      </c>
      <c r="AX10" s="10">
        <v>1040</v>
      </c>
      <c r="AY10" s="10">
        <v>684</v>
      </c>
      <c r="AZ10" s="10">
        <v>57</v>
      </c>
      <c r="BA10" s="10">
        <v>259</v>
      </c>
      <c r="BB10" s="10">
        <v>21</v>
      </c>
      <c r="BC10" s="10">
        <v>0</v>
      </c>
      <c r="BD10" s="10">
        <v>6</v>
      </c>
      <c r="BE10" s="10">
        <v>84</v>
      </c>
      <c r="BF10" s="10">
        <v>5073</v>
      </c>
      <c r="BG10" s="10">
        <v>0</v>
      </c>
      <c r="BH10" s="10">
        <v>0</v>
      </c>
      <c r="BI10" s="10">
        <v>0</v>
      </c>
      <c r="BJ10" s="10">
        <v>120</v>
      </c>
      <c r="BK10" s="10">
        <v>20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40</v>
      </c>
      <c r="BY10" s="10">
        <v>40</v>
      </c>
      <c r="BZ10" s="10">
        <v>40</v>
      </c>
      <c r="CA10" s="10">
        <v>40</v>
      </c>
      <c r="CB10" s="10">
        <v>0</v>
      </c>
      <c r="CC10" s="10">
        <v>0</v>
      </c>
      <c r="CD10" s="10">
        <v>120</v>
      </c>
      <c r="CE10" s="10">
        <v>20</v>
      </c>
      <c r="CF10" s="10">
        <v>1</v>
      </c>
      <c r="CG10" s="10">
        <v>0</v>
      </c>
      <c r="CH10" s="10">
        <v>1</v>
      </c>
      <c r="CI10" s="10">
        <v>0</v>
      </c>
      <c r="CJ10" s="10">
        <v>1</v>
      </c>
      <c r="CK10" s="10">
        <v>0</v>
      </c>
      <c r="CL10" s="13">
        <v>1</v>
      </c>
      <c r="CM10" s="13">
        <v>1</v>
      </c>
      <c r="CN10" s="13">
        <v>40301.456076388888</v>
      </c>
    </row>
    <row r="11" spans="1:92" x14ac:dyDescent="0.2">
      <c r="A11" s="10" t="s">
        <v>1230</v>
      </c>
      <c r="B11" s="10" t="s">
        <v>782</v>
      </c>
      <c r="C11" s="10" t="str">
        <f>VLOOKUP(Tabulka_Dotaz_z_MySQLDivadla_110[[#This Row],[Kraj]],Tabulka_Dotaz_z_SQL3[],3,TRUE)</f>
        <v>Hlavní město Praha</v>
      </c>
      <c r="D11" s="10" t="str">
        <f>TRIM(VLOOKUP(Tabulka_Dotaz_z_MySQLDivadla_110[[#This Row],[StatID]],Tabulka_Dotaz_z_SqlDivadla[#All],7,FALSE))</f>
        <v>70</v>
      </c>
      <c r="E11" s="10" t="str">
        <f>VLOOKUP(Tabulka_Dotaz_z_MySQLDivadla_110[[#This Row],[kodZriz]],Tabulka_Dotaz_z_SQL[],8,TRUE)</f>
        <v>crkve</v>
      </c>
      <c r="F11" s="10">
        <v>172</v>
      </c>
      <c r="G11" s="10">
        <v>2</v>
      </c>
      <c r="H11" s="10">
        <v>0</v>
      </c>
      <c r="I11" s="10" t="s">
        <v>195</v>
      </c>
      <c r="J11" s="10">
        <v>85</v>
      </c>
      <c r="K11" s="10" t="s">
        <v>662</v>
      </c>
      <c r="L11" s="10">
        <v>16</v>
      </c>
      <c r="M11" s="10" t="s">
        <v>163</v>
      </c>
      <c r="N11" s="10">
        <v>0</v>
      </c>
      <c r="O11" s="10" t="s">
        <v>163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1</v>
      </c>
      <c r="AA11" s="10" t="str">
        <f>IF(Tabulka_Dotaz_z_MySQLDivadla_110[[#This Row],[f0115_1]]=1,"ANO","NE")</f>
        <v>ANO</v>
      </c>
      <c r="AB11" s="10">
        <v>593</v>
      </c>
      <c r="AC11" s="10">
        <v>253</v>
      </c>
      <c r="AD11" s="10">
        <v>1560</v>
      </c>
      <c r="AE11" s="10">
        <v>4200</v>
      </c>
      <c r="AF11" s="10">
        <v>65</v>
      </c>
      <c r="AG11" s="10">
        <v>0</v>
      </c>
      <c r="AH11" s="10">
        <v>1</v>
      </c>
      <c r="AI11" s="10">
        <v>1</v>
      </c>
      <c r="AJ11" s="10">
        <v>0</v>
      </c>
      <c r="AK11" s="10">
        <v>8</v>
      </c>
      <c r="AL11" s="10">
        <v>6427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4121</v>
      </c>
      <c r="AU11" s="10">
        <v>979</v>
      </c>
      <c r="AV11" s="10">
        <v>706</v>
      </c>
      <c r="AW11" s="10">
        <v>412</v>
      </c>
      <c r="AX11" s="10">
        <v>171</v>
      </c>
      <c r="AY11" s="10">
        <v>123</v>
      </c>
      <c r="AZ11" s="10">
        <v>0</v>
      </c>
      <c r="BA11" s="10">
        <v>1363</v>
      </c>
      <c r="BB11" s="10">
        <v>12</v>
      </c>
      <c r="BC11" s="10">
        <v>0</v>
      </c>
      <c r="BD11" s="10">
        <v>0</v>
      </c>
      <c r="BE11" s="10">
        <v>30</v>
      </c>
      <c r="BF11" s="10">
        <v>6232</v>
      </c>
      <c r="BG11" s="10">
        <v>0</v>
      </c>
      <c r="BH11" s="10">
        <v>0</v>
      </c>
      <c r="BI11" s="10">
        <v>0</v>
      </c>
      <c r="BJ11" s="10">
        <v>200</v>
      </c>
      <c r="BK11" s="10">
        <v>50</v>
      </c>
      <c r="BL11" s="10">
        <v>0</v>
      </c>
      <c r="BM11" s="10">
        <v>0</v>
      </c>
      <c r="BN11" s="10">
        <v>200</v>
      </c>
      <c r="BO11" s="10">
        <v>50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200</v>
      </c>
      <c r="BW11" s="10">
        <v>50</v>
      </c>
      <c r="BX11" s="10">
        <v>0</v>
      </c>
      <c r="BY11" s="10">
        <v>0</v>
      </c>
      <c r="BZ11" s="10">
        <v>150</v>
      </c>
      <c r="CA11" s="10">
        <v>50</v>
      </c>
      <c r="CB11" s="10">
        <v>150</v>
      </c>
      <c r="CC11" s="10">
        <v>50</v>
      </c>
      <c r="CD11" s="10">
        <v>200</v>
      </c>
      <c r="CE11" s="10">
        <v>50</v>
      </c>
      <c r="CF11" s="10">
        <v>0</v>
      </c>
      <c r="CG11" s="10">
        <v>65</v>
      </c>
      <c r="CH11" s="10">
        <v>0</v>
      </c>
      <c r="CI11" s="10">
        <v>5</v>
      </c>
      <c r="CJ11" s="10">
        <v>1</v>
      </c>
      <c r="CK11" s="10">
        <v>0</v>
      </c>
      <c r="CL11" s="13">
        <v>1</v>
      </c>
      <c r="CM11" s="13">
        <v>1</v>
      </c>
      <c r="CN11" s="13">
        <v>40332.41302083333</v>
      </c>
    </row>
    <row r="12" spans="1:92" x14ac:dyDescent="0.2">
      <c r="A12" s="10" t="s">
        <v>1194</v>
      </c>
      <c r="B12" s="10" t="s">
        <v>782</v>
      </c>
      <c r="C12" s="10" t="str">
        <f>VLOOKUP(Tabulka_Dotaz_z_MySQLDivadla_110[[#This Row],[Kraj]],Tabulka_Dotaz_z_SQL3[],3,TRUE)</f>
        <v>Hlavní město Praha</v>
      </c>
      <c r="D12" s="10" t="str">
        <f>TRIM(VLOOKUP(Tabulka_Dotaz_z_MySQLDivadla_110[[#This Row],[StatID]],Tabulka_Dotaz_z_SqlDivadla[#All],7,FALSE))</f>
        <v>30</v>
      </c>
      <c r="E12" s="10" t="str">
        <f>VLOOKUP(Tabulka_Dotaz_z_MySQLDivadla_110[[#This Row],[kodZriz]],Tabulka_Dotaz_z_SQL[],8,TRUE)</f>
        <v>stati</v>
      </c>
      <c r="F12" s="10">
        <v>136</v>
      </c>
      <c r="G12" s="10">
        <v>1</v>
      </c>
      <c r="H12" s="10">
        <v>0</v>
      </c>
      <c r="I12" s="10" t="s">
        <v>697</v>
      </c>
      <c r="J12" s="10">
        <v>120</v>
      </c>
      <c r="K12" s="10" t="s">
        <v>163</v>
      </c>
      <c r="L12" s="10">
        <v>0</v>
      </c>
      <c r="M12" s="10" t="s">
        <v>163</v>
      </c>
      <c r="N12" s="10">
        <v>0</v>
      </c>
      <c r="O12" s="10" t="s">
        <v>163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 t="str">
        <f>IF(Tabulka_Dotaz_z_MySQLDivadla_110[[#This Row],[f0115_1]]=1,"ANO","NE")</f>
        <v>ANO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150</v>
      </c>
      <c r="BK12" s="10">
        <v>25</v>
      </c>
      <c r="BL12" s="10">
        <v>150</v>
      </c>
      <c r="BM12" s="10">
        <v>130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50</v>
      </c>
      <c r="BY12" s="10">
        <v>25</v>
      </c>
      <c r="BZ12" s="10">
        <v>0</v>
      </c>
      <c r="CA12" s="10">
        <v>0</v>
      </c>
      <c r="CB12" s="10">
        <v>0</v>
      </c>
      <c r="CC12" s="10">
        <v>0</v>
      </c>
      <c r="CD12" s="10">
        <v>150</v>
      </c>
      <c r="CE12" s="10">
        <v>130</v>
      </c>
      <c r="CF12" s="10">
        <v>1</v>
      </c>
      <c r="CG12" s="10">
        <v>0</v>
      </c>
      <c r="CH12" s="10">
        <v>0</v>
      </c>
      <c r="CI12" s="10">
        <v>5</v>
      </c>
      <c r="CJ12" s="10">
        <v>1</v>
      </c>
      <c r="CK12" s="10">
        <v>0</v>
      </c>
      <c r="CL12" s="13">
        <v>1</v>
      </c>
      <c r="CM12" s="13">
        <v>1</v>
      </c>
      <c r="CN12" s="13">
        <v>40332.417581018519</v>
      </c>
    </row>
    <row r="13" spans="1:92" x14ac:dyDescent="0.2">
      <c r="A13" s="10" t="s">
        <v>1108</v>
      </c>
      <c r="B13" s="10" t="s">
        <v>782</v>
      </c>
      <c r="C13" s="10" t="str">
        <f>VLOOKUP(Tabulka_Dotaz_z_MySQLDivadla_110[[#This Row],[Kraj]],Tabulka_Dotaz_z_SQL3[],3,TRUE)</f>
        <v>Hlavní město Praha</v>
      </c>
      <c r="D13" s="10" t="str">
        <f>TRIM(VLOOKUP(Tabulka_Dotaz_z_MySQLDivadla_110[[#This Row],[StatID]],Tabulka_Dotaz_z_SqlDivadla[#All],7,FALSE))</f>
        <v>71</v>
      </c>
      <c r="E13" s="10" t="str">
        <f>VLOOKUP(Tabulka_Dotaz_z_MySQLDivadla_110[[#This Row],[kodZriz]],Tabulka_Dotaz_z_SQL[],8,TRUE)</f>
        <v>crkve</v>
      </c>
      <c r="F13" s="10">
        <v>46</v>
      </c>
      <c r="G13" s="10">
        <v>1</v>
      </c>
      <c r="H13" s="10">
        <v>0</v>
      </c>
      <c r="I13" s="10" t="s">
        <v>661</v>
      </c>
      <c r="J13" s="10">
        <v>400</v>
      </c>
      <c r="K13" s="10" t="s">
        <v>163</v>
      </c>
      <c r="L13" s="10">
        <v>0</v>
      </c>
      <c r="M13" s="10" t="s">
        <v>163</v>
      </c>
      <c r="N13" s="10">
        <v>0</v>
      </c>
      <c r="O13" s="10" t="s">
        <v>163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1</v>
      </c>
      <c r="AA13" s="10" t="str">
        <f>IF(Tabulka_Dotaz_z_MySQLDivadla_110[[#This Row],[f0115_1]]=1,"ANO","NE")</f>
        <v>ANO</v>
      </c>
      <c r="AB13" s="10">
        <v>202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1256</v>
      </c>
      <c r="AL13" s="10">
        <v>1458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886</v>
      </c>
      <c r="AU13" s="10">
        <v>28</v>
      </c>
      <c r="AV13" s="10">
        <v>382</v>
      </c>
      <c r="AW13" s="10">
        <v>291</v>
      </c>
      <c r="AX13" s="10">
        <v>0</v>
      </c>
      <c r="AY13" s="10">
        <v>87</v>
      </c>
      <c r="AZ13" s="10">
        <v>4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1268</v>
      </c>
      <c r="BG13" s="10">
        <v>0</v>
      </c>
      <c r="BH13" s="10">
        <v>0</v>
      </c>
      <c r="BI13" s="10">
        <v>0</v>
      </c>
      <c r="BJ13" s="10">
        <v>280</v>
      </c>
      <c r="BK13" s="10">
        <v>140</v>
      </c>
      <c r="BL13" s="10">
        <v>280</v>
      </c>
      <c r="BM13" s="10">
        <v>140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1</v>
      </c>
      <c r="CG13" s="10">
        <v>0</v>
      </c>
      <c r="CH13" s="10">
        <v>1</v>
      </c>
      <c r="CI13" s="10">
        <v>0</v>
      </c>
      <c r="CJ13" s="10">
        <v>1</v>
      </c>
      <c r="CK13" s="10">
        <v>0</v>
      </c>
      <c r="CL13" s="13">
        <v>1</v>
      </c>
      <c r="CM13" s="13">
        <v>1</v>
      </c>
      <c r="CN13" s="13">
        <v>40359.641122685185</v>
      </c>
    </row>
    <row r="14" spans="1:92" x14ac:dyDescent="0.2">
      <c r="A14" s="10" t="s">
        <v>1159</v>
      </c>
      <c r="B14" s="10" t="s">
        <v>782</v>
      </c>
      <c r="C14" s="10" t="str">
        <f>VLOOKUP(Tabulka_Dotaz_z_MySQLDivadla_110[[#This Row],[Kraj]],Tabulka_Dotaz_z_SQL3[],3,TRUE)</f>
        <v>Hlavní město Praha</v>
      </c>
      <c r="D14" s="10" t="str">
        <f>TRIM(VLOOKUP(Tabulka_Dotaz_z_MySQLDivadla_110[[#This Row],[StatID]],Tabulka_Dotaz_z_SqlDivadla[#All],7,FALSE))</f>
        <v>30</v>
      </c>
      <c r="E14" s="10" t="str">
        <f>VLOOKUP(Tabulka_Dotaz_z_MySQLDivadla_110[[#This Row],[kodZriz]],Tabulka_Dotaz_z_SQL[],8,TRUE)</f>
        <v>stati</v>
      </c>
      <c r="F14" s="10">
        <v>101</v>
      </c>
      <c r="G14" s="10">
        <v>2</v>
      </c>
      <c r="H14" s="10">
        <v>0</v>
      </c>
      <c r="I14" s="10" t="s">
        <v>682</v>
      </c>
      <c r="J14" s="10">
        <v>250</v>
      </c>
      <c r="K14" s="10" t="s">
        <v>683</v>
      </c>
      <c r="L14" s="10">
        <v>50</v>
      </c>
      <c r="M14" s="10" t="s">
        <v>163</v>
      </c>
      <c r="N14" s="10">
        <v>0</v>
      </c>
      <c r="O14" s="10" t="s">
        <v>163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 t="str">
        <f>IF(Tabulka_Dotaz_z_MySQLDivadla_110[[#This Row],[f0115_1]]=1,"ANO","NE")</f>
        <v>ANO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360</v>
      </c>
      <c r="BK14" s="10">
        <v>70</v>
      </c>
      <c r="BL14" s="10">
        <v>360</v>
      </c>
      <c r="BM14" s="10">
        <v>70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1</v>
      </c>
      <c r="CG14" s="10">
        <v>0</v>
      </c>
      <c r="CH14" s="10">
        <v>1</v>
      </c>
      <c r="CI14" s="10">
        <v>0</v>
      </c>
      <c r="CJ14" s="10">
        <v>1</v>
      </c>
      <c r="CK14" s="10">
        <v>0</v>
      </c>
      <c r="CL14" s="13">
        <v>1</v>
      </c>
      <c r="CM14" s="13">
        <v>1</v>
      </c>
      <c r="CN14" s="13">
        <v>40332.417256944442</v>
      </c>
    </row>
    <row r="15" spans="1:92" x14ac:dyDescent="0.2">
      <c r="A15" s="10" t="s">
        <v>1244</v>
      </c>
      <c r="B15" s="10" t="s">
        <v>804</v>
      </c>
      <c r="C15" s="10" t="str">
        <f>VLOOKUP(Tabulka_Dotaz_z_MySQLDivadla_110[[#This Row],[Kraj]],Tabulka_Dotaz_z_SQL3[],3,TRUE)</f>
        <v>Středočeský kraj</v>
      </c>
      <c r="D15" s="10" t="str">
        <f>TRIM(VLOOKUP(Tabulka_Dotaz_z_MySQLDivadla_110[[#This Row],[StatID]],Tabulka_Dotaz_z_SqlDivadla[#All],7,FALSE))</f>
        <v>30</v>
      </c>
      <c r="E15" s="10" t="str">
        <f>VLOOKUP(Tabulka_Dotaz_z_MySQLDivadla_110[[#This Row],[kodZriz]],Tabulka_Dotaz_z_SQL[],8,TRUE)</f>
        <v>stati</v>
      </c>
      <c r="F15" s="10">
        <v>186</v>
      </c>
      <c r="G15" s="10">
        <v>3</v>
      </c>
      <c r="H15" s="10">
        <v>0</v>
      </c>
      <c r="I15" s="10" t="s">
        <v>188</v>
      </c>
      <c r="J15" s="10">
        <v>486</v>
      </c>
      <c r="K15" s="10" t="s">
        <v>710</v>
      </c>
      <c r="L15" s="10">
        <v>90</v>
      </c>
      <c r="M15" s="10" t="s">
        <v>711</v>
      </c>
      <c r="N15" s="10">
        <v>50</v>
      </c>
      <c r="O15" s="10" t="s">
        <v>163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1</v>
      </c>
      <c r="AA15" s="10" t="str">
        <f>IF(Tabulka_Dotaz_z_MySQLDivadla_110[[#This Row],[f0115_1]]=1,"ANO","NE")</f>
        <v>ANO</v>
      </c>
      <c r="AB15" s="10">
        <v>5239</v>
      </c>
      <c r="AC15" s="10">
        <v>4984</v>
      </c>
      <c r="AD15" s="10">
        <v>0</v>
      </c>
      <c r="AE15" s="10">
        <v>0</v>
      </c>
      <c r="AF15" s="10">
        <v>7109</v>
      </c>
      <c r="AG15" s="10">
        <v>0</v>
      </c>
      <c r="AH15" s="10">
        <v>0</v>
      </c>
      <c r="AI15" s="10">
        <v>0</v>
      </c>
      <c r="AJ15" s="10">
        <v>0</v>
      </c>
      <c r="AK15" s="10">
        <v>17</v>
      </c>
      <c r="AL15" s="10">
        <v>12365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6518</v>
      </c>
      <c r="AU15" s="10">
        <v>42</v>
      </c>
      <c r="AV15" s="10">
        <v>4008</v>
      </c>
      <c r="AW15" s="10">
        <v>2582</v>
      </c>
      <c r="AX15" s="10">
        <v>404</v>
      </c>
      <c r="AY15" s="10">
        <v>945</v>
      </c>
      <c r="AZ15" s="10">
        <v>77</v>
      </c>
      <c r="BA15" s="10">
        <v>446</v>
      </c>
      <c r="BB15" s="10">
        <v>2</v>
      </c>
      <c r="BC15" s="10">
        <v>0</v>
      </c>
      <c r="BD15" s="10">
        <v>412</v>
      </c>
      <c r="BE15" s="10">
        <v>410</v>
      </c>
      <c r="BF15" s="10">
        <v>11796</v>
      </c>
      <c r="BG15" s="10">
        <v>1190</v>
      </c>
      <c r="BH15" s="10">
        <v>1003</v>
      </c>
      <c r="BI15" s="10">
        <v>187</v>
      </c>
      <c r="BJ15" s="10">
        <v>490</v>
      </c>
      <c r="BK15" s="10">
        <v>10</v>
      </c>
      <c r="BL15" s="10">
        <v>240</v>
      </c>
      <c r="BM15" s="10">
        <v>130</v>
      </c>
      <c r="BN15" s="10">
        <v>270</v>
      </c>
      <c r="BO15" s="10">
        <v>200</v>
      </c>
      <c r="BP15" s="10">
        <v>280</v>
      </c>
      <c r="BQ15" s="10">
        <v>190</v>
      </c>
      <c r="BR15" s="10">
        <v>310</v>
      </c>
      <c r="BS15" s="10">
        <v>250</v>
      </c>
      <c r="BT15" s="10">
        <v>30</v>
      </c>
      <c r="BU15" s="10">
        <v>30</v>
      </c>
      <c r="BV15" s="10">
        <v>150</v>
      </c>
      <c r="BW15" s="10">
        <v>30</v>
      </c>
      <c r="BX15" s="10">
        <v>30</v>
      </c>
      <c r="BY15" s="10">
        <v>30</v>
      </c>
      <c r="BZ15" s="10">
        <v>0</v>
      </c>
      <c r="CA15" s="10">
        <v>0</v>
      </c>
      <c r="CB15" s="10">
        <v>190</v>
      </c>
      <c r="CC15" s="10">
        <v>30</v>
      </c>
      <c r="CD15" s="10">
        <v>490</v>
      </c>
      <c r="CE15" s="10">
        <v>10</v>
      </c>
      <c r="CF15" s="10">
        <v>0</v>
      </c>
      <c r="CG15" s="10">
        <v>20</v>
      </c>
      <c r="CH15" s="10">
        <v>0</v>
      </c>
      <c r="CI15" s="10">
        <v>5</v>
      </c>
      <c r="CJ15" s="10">
        <v>1</v>
      </c>
      <c r="CK15" s="10">
        <v>0</v>
      </c>
      <c r="CL15" s="13">
        <v>1</v>
      </c>
      <c r="CM15" s="13">
        <v>1</v>
      </c>
      <c r="CN15" s="13">
        <v>40359.64534722222</v>
      </c>
    </row>
    <row r="16" spans="1:92" x14ac:dyDescent="0.2">
      <c r="A16" s="10" t="s">
        <v>1135</v>
      </c>
      <c r="B16" s="10" t="s">
        <v>804</v>
      </c>
      <c r="C16" s="10" t="str">
        <f>VLOOKUP(Tabulka_Dotaz_z_MySQLDivadla_110[[#This Row],[Kraj]],Tabulka_Dotaz_z_SQL3[],3,TRUE)</f>
        <v>Středočeský kraj</v>
      </c>
      <c r="D16" s="10" t="str">
        <f>TRIM(VLOOKUP(Tabulka_Dotaz_z_MySQLDivadla_110[[#This Row],[StatID]],Tabulka_Dotaz_z_SqlDivadla[#All],7,FALSE))</f>
        <v>30</v>
      </c>
      <c r="E16" s="10" t="str">
        <f>VLOOKUP(Tabulka_Dotaz_z_MySQLDivadla_110[[#This Row],[kodZriz]],Tabulka_Dotaz_z_SQL[],8,TRUE)</f>
        <v>stati</v>
      </c>
      <c r="F16" s="10">
        <v>77</v>
      </c>
      <c r="G16" s="10">
        <v>2</v>
      </c>
      <c r="H16" s="10">
        <v>0</v>
      </c>
      <c r="I16" s="10" t="s">
        <v>670</v>
      </c>
      <c r="J16" s="10">
        <v>441</v>
      </c>
      <c r="K16" s="10" t="s">
        <v>199</v>
      </c>
      <c r="L16" s="10">
        <v>90</v>
      </c>
      <c r="M16" s="10" t="s">
        <v>163</v>
      </c>
      <c r="N16" s="10">
        <v>0</v>
      </c>
      <c r="O16" s="10" t="s">
        <v>163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 t="str">
        <f>IF(Tabulka_Dotaz_z_MySQLDivadla_110[[#This Row],[f0115_1]]=1,"ANO","NE")</f>
        <v>ANO</v>
      </c>
      <c r="AB16" s="10">
        <v>3649</v>
      </c>
      <c r="AC16" s="10">
        <v>2858</v>
      </c>
      <c r="AD16" s="10">
        <v>0</v>
      </c>
      <c r="AE16" s="10">
        <v>0</v>
      </c>
      <c r="AF16" s="10">
        <v>3160</v>
      </c>
      <c r="AG16" s="10">
        <v>0</v>
      </c>
      <c r="AH16" s="10">
        <v>0</v>
      </c>
      <c r="AI16" s="10">
        <v>0</v>
      </c>
      <c r="AJ16" s="10">
        <v>0</v>
      </c>
      <c r="AK16" s="10">
        <v>633</v>
      </c>
      <c r="AL16" s="10">
        <v>7442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4022</v>
      </c>
      <c r="AU16" s="10">
        <v>0</v>
      </c>
      <c r="AV16" s="10">
        <v>3010</v>
      </c>
      <c r="AW16" s="10">
        <v>1954</v>
      </c>
      <c r="AX16" s="10">
        <v>261</v>
      </c>
      <c r="AY16" s="10">
        <v>682</v>
      </c>
      <c r="AZ16" s="10">
        <v>113</v>
      </c>
      <c r="BA16" s="10">
        <v>172</v>
      </c>
      <c r="BB16" s="10">
        <v>58</v>
      </c>
      <c r="BC16" s="10">
        <v>0</v>
      </c>
      <c r="BD16" s="10">
        <v>136</v>
      </c>
      <c r="BE16" s="10">
        <v>20</v>
      </c>
      <c r="BF16" s="10">
        <v>7418</v>
      </c>
      <c r="BG16" s="10">
        <v>123</v>
      </c>
      <c r="BH16" s="10">
        <v>123</v>
      </c>
      <c r="BI16" s="10">
        <v>0</v>
      </c>
      <c r="BJ16" s="10">
        <v>320</v>
      </c>
      <c r="BK16" s="10">
        <v>45</v>
      </c>
      <c r="BL16" s="10">
        <v>320</v>
      </c>
      <c r="BM16" s="10">
        <v>180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100</v>
      </c>
      <c r="BW16" s="10">
        <v>50</v>
      </c>
      <c r="BX16" s="10">
        <v>0</v>
      </c>
      <c r="BY16" s="10">
        <v>0</v>
      </c>
      <c r="BZ16" s="10">
        <v>0</v>
      </c>
      <c r="CA16" s="10">
        <v>0</v>
      </c>
      <c r="CB16" s="10">
        <v>100</v>
      </c>
      <c r="CC16" s="10">
        <v>45</v>
      </c>
      <c r="CD16" s="10">
        <v>300</v>
      </c>
      <c r="CE16" s="10">
        <v>150</v>
      </c>
      <c r="CF16" s="10">
        <v>1</v>
      </c>
      <c r="CG16" s="10">
        <v>0</v>
      </c>
      <c r="CH16" s="10">
        <v>0</v>
      </c>
      <c r="CI16" s="10">
        <v>20</v>
      </c>
      <c r="CJ16" s="10">
        <v>1</v>
      </c>
      <c r="CK16" s="10">
        <v>0</v>
      </c>
      <c r="CL16" s="13">
        <v>1</v>
      </c>
      <c r="CM16" s="13">
        <v>1</v>
      </c>
      <c r="CN16" s="13">
        <v>40246.452569444446</v>
      </c>
    </row>
    <row r="17" spans="1:92" x14ac:dyDescent="0.2">
      <c r="A17" s="10" t="s">
        <v>1269</v>
      </c>
      <c r="B17" s="10" t="s">
        <v>804</v>
      </c>
      <c r="C17" s="10" t="str">
        <f>VLOOKUP(Tabulka_Dotaz_z_MySQLDivadla_110[[#This Row],[Kraj]],Tabulka_Dotaz_z_SQL3[],3,TRUE)</f>
        <v>Středočeský kraj</v>
      </c>
      <c r="D17" s="10" t="str">
        <f>TRIM(VLOOKUP(Tabulka_Dotaz_z_MySQLDivadla_110[[#This Row],[StatID]],Tabulka_Dotaz_z_SqlDivadla[#All],7,FALSE))</f>
        <v>30</v>
      </c>
      <c r="E17" s="10" t="str">
        <f>VLOOKUP(Tabulka_Dotaz_z_MySQLDivadla_110[[#This Row],[kodZriz]],Tabulka_Dotaz_z_SQL[],8,TRUE)</f>
        <v>stati</v>
      </c>
      <c r="F17" s="10">
        <v>212</v>
      </c>
      <c r="G17" s="10">
        <v>1</v>
      </c>
      <c r="H17" s="10">
        <v>0</v>
      </c>
      <c r="I17" s="10" t="s">
        <v>719</v>
      </c>
      <c r="J17" s="10">
        <v>600</v>
      </c>
      <c r="K17" s="10" t="s">
        <v>163</v>
      </c>
      <c r="L17" s="10">
        <v>0</v>
      </c>
      <c r="M17" s="10" t="s">
        <v>163</v>
      </c>
      <c r="N17" s="10">
        <v>0</v>
      </c>
      <c r="O17" s="10" t="s">
        <v>163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 t="str">
        <f>IF(Tabulka_Dotaz_z_MySQLDivadla_110[[#This Row],[f0115_1]]=1,"ANO","NE")</f>
        <v>ANO</v>
      </c>
      <c r="AB17" s="10">
        <v>3213</v>
      </c>
      <c r="AC17" s="10">
        <v>2679</v>
      </c>
      <c r="AD17" s="10">
        <v>5624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54</v>
      </c>
      <c r="AK17" s="10">
        <v>45</v>
      </c>
      <c r="AL17" s="10">
        <v>8936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2167</v>
      </c>
      <c r="AU17" s="10">
        <v>0</v>
      </c>
      <c r="AV17" s="10">
        <v>2781</v>
      </c>
      <c r="AW17" s="10">
        <v>1741</v>
      </c>
      <c r="AX17" s="10">
        <v>318</v>
      </c>
      <c r="AY17" s="10">
        <v>581</v>
      </c>
      <c r="AZ17" s="10">
        <v>141</v>
      </c>
      <c r="BA17" s="10">
        <v>3158</v>
      </c>
      <c r="BB17" s="10">
        <v>1</v>
      </c>
      <c r="BC17" s="10">
        <v>0</v>
      </c>
      <c r="BD17" s="10">
        <v>297</v>
      </c>
      <c r="BE17" s="10">
        <v>371</v>
      </c>
      <c r="BF17" s="10">
        <v>8775</v>
      </c>
      <c r="BG17" s="10">
        <v>0</v>
      </c>
      <c r="BH17" s="10">
        <v>0</v>
      </c>
      <c r="BI17" s="10">
        <v>0</v>
      </c>
      <c r="BJ17" s="10">
        <v>460</v>
      </c>
      <c r="BK17" s="10">
        <v>40</v>
      </c>
      <c r="BL17" s="10">
        <v>220</v>
      </c>
      <c r="BM17" s="10">
        <v>40</v>
      </c>
      <c r="BN17" s="10">
        <v>460</v>
      </c>
      <c r="BO17" s="10">
        <v>200</v>
      </c>
      <c r="BP17" s="10">
        <v>350</v>
      </c>
      <c r="BQ17" s="10">
        <v>150</v>
      </c>
      <c r="BR17" s="10">
        <v>0</v>
      </c>
      <c r="BS17" s="10">
        <v>0</v>
      </c>
      <c r="BT17" s="10">
        <v>0</v>
      </c>
      <c r="BU17" s="10">
        <v>0</v>
      </c>
      <c r="BV17" s="10">
        <v>220</v>
      </c>
      <c r="BW17" s="10">
        <v>40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390</v>
      </c>
      <c r="CE17" s="10">
        <v>50</v>
      </c>
      <c r="CF17" s="10">
        <v>1</v>
      </c>
      <c r="CG17" s="10">
        <v>0</v>
      </c>
      <c r="CH17" s="10">
        <v>0</v>
      </c>
      <c r="CI17" s="10">
        <v>6</v>
      </c>
      <c r="CJ17" s="10">
        <v>1</v>
      </c>
      <c r="CK17" s="10">
        <v>0</v>
      </c>
      <c r="CL17" s="13">
        <v>1</v>
      </c>
      <c r="CM17" s="13">
        <v>1</v>
      </c>
      <c r="CN17" s="13">
        <v>40297.397881944446</v>
      </c>
    </row>
    <row r="18" spans="1:92" x14ac:dyDescent="0.2">
      <c r="A18" s="10" t="s">
        <v>1157</v>
      </c>
      <c r="B18" s="10" t="s">
        <v>804</v>
      </c>
      <c r="C18" s="10" t="str">
        <f>VLOOKUP(Tabulka_Dotaz_z_MySQLDivadla_110[[#This Row],[Kraj]],Tabulka_Dotaz_z_SQL3[],3,TRUE)</f>
        <v>Středočeský kraj</v>
      </c>
      <c r="D18" s="10" t="str">
        <f>TRIM(VLOOKUP(Tabulka_Dotaz_z_MySQLDivadla_110[[#This Row],[StatID]],Tabulka_Dotaz_z_SqlDivadla[#All],7,FALSE))</f>
        <v>30</v>
      </c>
      <c r="E18" s="10" t="str">
        <f>VLOOKUP(Tabulka_Dotaz_z_MySQLDivadla_110[[#This Row],[kodZriz]],Tabulka_Dotaz_z_SQL[],8,TRUE)</f>
        <v>stati</v>
      </c>
      <c r="F18" s="10">
        <v>99</v>
      </c>
      <c r="G18" s="10">
        <v>2</v>
      </c>
      <c r="H18" s="10">
        <v>0</v>
      </c>
      <c r="I18" s="10" t="s">
        <v>680</v>
      </c>
      <c r="J18" s="10">
        <v>486</v>
      </c>
      <c r="K18" s="10" t="s">
        <v>662</v>
      </c>
      <c r="L18" s="10">
        <v>50</v>
      </c>
      <c r="M18" s="10" t="s">
        <v>163</v>
      </c>
      <c r="N18" s="10">
        <v>0</v>
      </c>
      <c r="O18" s="10" t="s">
        <v>163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</v>
      </c>
      <c r="AA18" s="10" t="str">
        <f>IF(Tabulka_Dotaz_z_MySQLDivadla_110[[#This Row],[f0115_1]]=1,"ANO","NE")</f>
        <v>ANO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420</v>
      </c>
      <c r="BK18" s="10">
        <v>30</v>
      </c>
      <c r="BL18" s="10">
        <v>420</v>
      </c>
      <c r="BM18" s="10">
        <v>30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200</v>
      </c>
      <c r="BU18" s="10">
        <v>200</v>
      </c>
      <c r="BV18" s="10">
        <v>190</v>
      </c>
      <c r="BW18" s="10">
        <v>190</v>
      </c>
      <c r="BX18" s="10">
        <v>40</v>
      </c>
      <c r="BY18" s="10">
        <v>40</v>
      </c>
      <c r="BZ18" s="10">
        <v>0</v>
      </c>
      <c r="CA18" s="10">
        <v>0</v>
      </c>
      <c r="CB18" s="10">
        <v>0</v>
      </c>
      <c r="CC18" s="10">
        <v>0</v>
      </c>
      <c r="CD18" s="10">
        <v>290</v>
      </c>
      <c r="CE18" s="10">
        <v>50</v>
      </c>
      <c r="CF18" s="10">
        <v>1</v>
      </c>
      <c r="CG18" s="10">
        <v>0</v>
      </c>
      <c r="CH18" s="10">
        <v>1</v>
      </c>
      <c r="CI18" s="10">
        <v>0</v>
      </c>
      <c r="CJ18" s="10">
        <v>1</v>
      </c>
      <c r="CK18" s="10">
        <v>0</v>
      </c>
      <c r="CL18" s="13">
        <v>1</v>
      </c>
      <c r="CM18" s="13">
        <v>1</v>
      </c>
      <c r="CN18" s="13">
        <v>40316.44390046296</v>
      </c>
    </row>
    <row r="19" spans="1:92" x14ac:dyDescent="0.2">
      <c r="A19" s="10" t="s">
        <v>4128</v>
      </c>
      <c r="B19" s="10" t="s">
        <v>789</v>
      </c>
      <c r="C19" s="10" t="str">
        <f>VLOOKUP(Tabulka_Dotaz_z_MySQLDivadla_110[[#This Row],[Kraj]],Tabulka_Dotaz_z_SQL3[],3,TRUE)</f>
        <v>Jihočeský kraj</v>
      </c>
      <c r="D19" s="10" t="str">
        <f>TRIM(VLOOKUP(Tabulka_Dotaz_z_MySQLDivadla_110[[#This Row],[StatID]],Tabulka_Dotaz_z_SqlDivadla[#All],7,FALSE))</f>
        <v>50</v>
      </c>
      <c r="E19" s="10" t="str">
        <f>VLOOKUP(Tabulka_Dotaz_z_MySQLDivadla_110[[#This Row],[kodZriz]],Tabulka_Dotaz_z_SQL[],8,TRUE)</f>
        <v>podnk</v>
      </c>
      <c r="F19" s="10">
        <v>219</v>
      </c>
      <c r="G19" s="10">
        <v>2</v>
      </c>
      <c r="H19" s="10">
        <v>0</v>
      </c>
      <c r="I19" s="10" t="s">
        <v>214</v>
      </c>
      <c r="J19" s="10">
        <v>536</v>
      </c>
      <c r="K19" s="10" t="s">
        <v>199</v>
      </c>
      <c r="L19" s="10">
        <v>150</v>
      </c>
      <c r="M19" s="10" t="s">
        <v>163</v>
      </c>
      <c r="N19" s="10">
        <v>0</v>
      </c>
      <c r="O19" s="10" t="s">
        <v>163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 t="str">
        <f>IF(Tabulka_Dotaz_z_MySQLDivadla_110[[#This Row],[f0115_1]]=1,"ANO","NE")</f>
        <v>ANO</v>
      </c>
      <c r="AB19" s="10">
        <v>30383.8</v>
      </c>
      <c r="AC19" s="10">
        <v>3780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30383.8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18453.900000000001</v>
      </c>
      <c r="AU19" s="10">
        <v>4412.3</v>
      </c>
      <c r="AV19" s="10">
        <v>10144.200000000001</v>
      </c>
      <c r="AW19" s="10">
        <v>7711.2</v>
      </c>
      <c r="AX19" s="10">
        <v>0</v>
      </c>
      <c r="AY19" s="10">
        <v>1987.8</v>
      </c>
      <c r="AZ19" s="10">
        <v>445.2</v>
      </c>
      <c r="BA19" s="10">
        <v>134.6</v>
      </c>
      <c r="BB19" s="10">
        <v>364.7</v>
      </c>
      <c r="BC19" s="10">
        <v>156.19999999999999</v>
      </c>
      <c r="BD19" s="10">
        <v>382.2</v>
      </c>
      <c r="BE19" s="10">
        <v>486</v>
      </c>
      <c r="BF19" s="10">
        <v>30121.8</v>
      </c>
      <c r="BG19" s="10">
        <v>102.9</v>
      </c>
      <c r="BH19" s="10">
        <v>102.9</v>
      </c>
      <c r="BI19" s="10">
        <v>0</v>
      </c>
      <c r="BJ19" s="10">
        <v>300</v>
      </c>
      <c r="BK19" s="10">
        <v>60</v>
      </c>
      <c r="BL19" s="10">
        <v>300</v>
      </c>
      <c r="BM19" s="10">
        <v>180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270</v>
      </c>
      <c r="CE19" s="10">
        <v>60</v>
      </c>
      <c r="CF19" s="10">
        <v>1</v>
      </c>
      <c r="CG19" s="10">
        <v>0</v>
      </c>
      <c r="CH19" s="10">
        <v>0</v>
      </c>
      <c r="CI19" s="10">
        <v>15</v>
      </c>
      <c r="CJ19" s="10">
        <v>1</v>
      </c>
      <c r="CK19" s="10">
        <v>0</v>
      </c>
      <c r="CL19" s="13">
        <v>1</v>
      </c>
      <c r="CM19" s="13">
        <v>0</v>
      </c>
      <c r="CN19" s="13">
        <v>40318.409814814811</v>
      </c>
    </row>
    <row r="20" spans="1:92" x14ac:dyDescent="0.2">
      <c r="A20" s="10" t="s">
        <v>1270</v>
      </c>
      <c r="B20" s="10" t="s">
        <v>789</v>
      </c>
      <c r="C20" s="10" t="str">
        <f>VLOOKUP(Tabulka_Dotaz_z_MySQLDivadla_110[[#This Row],[Kraj]],Tabulka_Dotaz_z_SQL3[],3,TRUE)</f>
        <v>Jihočeský kraj</v>
      </c>
      <c r="D20" s="10" t="str">
        <f>TRIM(VLOOKUP(Tabulka_Dotaz_z_MySQLDivadla_110[[#This Row],[StatID]],Tabulka_Dotaz_z_SqlDivadla[#All],7,FALSE))</f>
        <v>71</v>
      </c>
      <c r="E20" s="10" t="str">
        <f>VLOOKUP(Tabulka_Dotaz_z_MySQLDivadla_110[[#This Row],[kodZriz]],Tabulka_Dotaz_z_SQL[],8,TRUE)</f>
        <v>crkve</v>
      </c>
      <c r="F20" s="10">
        <v>213</v>
      </c>
      <c r="G20" s="10">
        <v>3</v>
      </c>
      <c r="H20" s="10">
        <v>0</v>
      </c>
      <c r="I20" s="10" t="s">
        <v>167</v>
      </c>
      <c r="J20" s="10">
        <v>280</v>
      </c>
      <c r="K20" s="10" t="s">
        <v>720</v>
      </c>
      <c r="L20" s="10">
        <v>130</v>
      </c>
      <c r="M20" s="10" t="s">
        <v>692</v>
      </c>
      <c r="N20" s="10">
        <v>55</v>
      </c>
      <c r="O20" s="10" t="s">
        <v>163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</v>
      </c>
      <c r="AA20" s="10" t="str">
        <f>IF(Tabulka_Dotaz_z_MySQLDivadla_110[[#This Row],[f0115_1]]=1,"ANO","NE")</f>
        <v>ANO</v>
      </c>
      <c r="AB20" s="10">
        <v>6065</v>
      </c>
      <c r="AC20" s="10">
        <v>1606</v>
      </c>
      <c r="AD20" s="10">
        <v>15</v>
      </c>
      <c r="AE20" s="10">
        <v>0</v>
      </c>
      <c r="AF20" s="10">
        <v>8906</v>
      </c>
      <c r="AG20" s="10">
        <v>0</v>
      </c>
      <c r="AH20" s="10">
        <v>0</v>
      </c>
      <c r="AI20" s="10">
        <v>0</v>
      </c>
      <c r="AJ20" s="10">
        <v>10</v>
      </c>
      <c r="AK20" s="10">
        <v>0</v>
      </c>
      <c r="AL20" s="10">
        <v>14996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10189</v>
      </c>
      <c r="AU20" s="10">
        <v>2085</v>
      </c>
      <c r="AV20" s="10">
        <v>4544</v>
      </c>
      <c r="AW20" s="10">
        <v>3312</v>
      </c>
      <c r="AX20" s="10">
        <v>149</v>
      </c>
      <c r="AY20" s="10">
        <v>943</v>
      </c>
      <c r="AZ20" s="10">
        <v>140</v>
      </c>
      <c r="BA20" s="10">
        <v>0</v>
      </c>
      <c r="BB20" s="10">
        <v>32</v>
      </c>
      <c r="BC20" s="10">
        <v>0</v>
      </c>
      <c r="BD20" s="10">
        <v>65</v>
      </c>
      <c r="BE20" s="10">
        <v>0</v>
      </c>
      <c r="BF20" s="10">
        <v>14830</v>
      </c>
      <c r="BG20" s="10">
        <v>0</v>
      </c>
      <c r="BH20" s="10">
        <v>0</v>
      </c>
      <c r="BI20" s="10">
        <v>0</v>
      </c>
      <c r="BJ20" s="10">
        <v>370</v>
      </c>
      <c r="BK20" s="10">
        <v>45</v>
      </c>
      <c r="BL20" s="10">
        <v>370</v>
      </c>
      <c r="BM20" s="10">
        <v>45</v>
      </c>
      <c r="BN20" s="10">
        <v>0</v>
      </c>
      <c r="BO20" s="10">
        <v>0</v>
      </c>
      <c r="BP20" s="10">
        <v>0</v>
      </c>
      <c r="BQ20" s="10">
        <v>0</v>
      </c>
      <c r="BR20" s="10">
        <v>320</v>
      </c>
      <c r="BS20" s="10">
        <v>160</v>
      </c>
      <c r="BT20" s="10">
        <v>0</v>
      </c>
      <c r="BU20" s="10">
        <v>0</v>
      </c>
      <c r="BV20" s="10">
        <v>180</v>
      </c>
      <c r="BW20" s="10">
        <v>75</v>
      </c>
      <c r="BX20" s="10">
        <v>50</v>
      </c>
      <c r="BY20" s="10">
        <v>45</v>
      </c>
      <c r="BZ20" s="10">
        <v>0</v>
      </c>
      <c r="CA20" s="10">
        <v>0</v>
      </c>
      <c r="CB20" s="10">
        <v>0</v>
      </c>
      <c r="CC20" s="10">
        <v>0</v>
      </c>
      <c r="CD20" s="10">
        <v>190</v>
      </c>
      <c r="CE20" s="10">
        <v>50</v>
      </c>
      <c r="CF20" s="10">
        <v>0</v>
      </c>
      <c r="CG20" s="10">
        <v>55</v>
      </c>
      <c r="CH20" s="10">
        <v>0</v>
      </c>
      <c r="CI20" s="10">
        <v>20</v>
      </c>
      <c r="CJ20" s="10">
        <v>0</v>
      </c>
      <c r="CK20" s="10">
        <v>5</v>
      </c>
      <c r="CL20" s="13">
        <v>1</v>
      </c>
      <c r="CM20" s="13">
        <v>1</v>
      </c>
      <c r="CN20" s="13">
        <v>40297.44431712963</v>
      </c>
    </row>
    <row r="21" spans="1:92" x14ac:dyDescent="0.2">
      <c r="A21" s="10" t="s">
        <v>1087</v>
      </c>
      <c r="B21" s="10" t="s">
        <v>789</v>
      </c>
      <c r="C21" s="10" t="str">
        <f>VLOOKUP(Tabulka_Dotaz_z_MySQLDivadla_110[[#This Row],[Kraj]],Tabulka_Dotaz_z_SQL3[],3,TRUE)</f>
        <v>Jihočeský kraj</v>
      </c>
      <c r="D21" s="10" t="str">
        <f>TRIM(VLOOKUP(Tabulka_Dotaz_z_MySQLDivadla_110[[#This Row],[StatID]],Tabulka_Dotaz_z_SqlDivadla[#All],7,FALSE))</f>
        <v>25</v>
      </c>
      <c r="E21" s="10" t="str">
        <f>VLOOKUP(Tabulka_Dotaz_z_MySQLDivadla_110[[#This Row],[kodZriz]],Tabulka_Dotaz_z_SQL[],8,TRUE)</f>
        <v>stati</v>
      </c>
      <c r="F21" s="10">
        <v>23</v>
      </c>
      <c r="G21" s="10">
        <v>2</v>
      </c>
      <c r="H21" s="10">
        <v>0</v>
      </c>
      <c r="I21" s="10" t="s">
        <v>650</v>
      </c>
      <c r="J21" s="10">
        <v>648</v>
      </c>
      <c r="K21" s="10" t="s">
        <v>651</v>
      </c>
      <c r="L21" s="10">
        <v>341</v>
      </c>
      <c r="M21" s="10" t="s">
        <v>163</v>
      </c>
      <c r="N21" s="10">
        <v>0</v>
      </c>
      <c r="O21" s="10" t="s">
        <v>163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</v>
      </c>
      <c r="AA21" s="10" t="str">
        <f>IF(Tabulka_Dotaz_z_MySQLDivadla_110[[#This Row],[f0115_1]]=1,"ANO","NE")</f>
        <v>ANO</v>
      </c>
      <c r="AB21" s="10">
        <v>5987</v>
      </c>
      <c r="AC21" s="10">
        <v>5967</v>
      </c>
      <c r="AD21" s="10">
        <v>0</v>
      </c>
      <c r="AE21" s="10">
        <v>9441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487</v>
      </c>
      <c r="AL21" s="10">
        <v>15915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2090</v>
      </c>
      <c r="AU21" s="10">
        <v>0</v>
      </c>
      <c r="AV21" s="10">
        <v>6484</v>
      </c>
      <c r="AW21" s="10">
        <v>4455</v>
      </c>
      <c r="AX21" s="10">
        <v>282</v>
      </c>
      <c r="AY21" s="10">
        <v>1497</v>
      </c>
      <c r="AZ21" s="10">
        <v>250</v>
      </c>
      <c r="BA21" s="10">
        <v>4979</v>
      </c>
      <c r="BB21" s="10">
        <v>3</v>
      </c>
      <c r="BC21" s="10">
        <v>0</v>
      </c>
      <c r="BD21" s="10">
        <v>588</v>
      </c>
      <c r="BE21" s="10">
        <v>1920</v>
      </c>
      <c r="BF21" s="10">
        <v>16064</v>
      </c>
      <c r="BG21" s="10">
        <v>299</v>
      </c>
      <c r="BH21" s="10">
        <v>299</v>
      </c>
      <c r="BI21" s="10">
        <v>0</v>
      </c>
      <c r="BJ21" s="10">
        <v>290</v>
      </c>
      <c r="BK21" s="10">
        <v>30</v>
      </c>
      <c r="BL21" s="10">
        <v>290</v>
      </c>
      <c r="BM21" s="10">
        <v>30</v>
      </c>
      <c r="BN21" s="10">
        <v>190</v>
      </c>
      <c r="BO21" s="10">
        <v>40</v>
      </c>
      <c r="BP21" s="10">
        <v>220</v>
      </c>
      <c r="BQ21" s="10">
        <v>160</v>
      </c>
      <c r="BR21" s="10">
        <v>160</v>
      </c>
      <c r="BS21" s="10">
        <v>50</v>
      </c>
      <c r="BT21" s="10">
        <v>190</v>
      </c>
      <c r="BU21" s="10">
        <v>130</v>
      </c>
      <c r="BV21" s="10">
        <v>180</v>
      </c>
      <c r="BW21" s="10">
        <v>60</v>
      </c>
      <c r="BX21" s="10">
        <v>0</v>
      </c>
      <c r="BY21" s="10">
        <v>0</v>
      </c>
      <c r="BZ21" s="10">
        <v>0</v>
      </c>
      <c r="CA21" s="10">
        <v>0</v>
      </c>
      <c r="CB21" s="10">
        <v>40</v>
      </c>
      <c r="CC21" s="10">
        <v>30</v>
      </c>
      <c r="CD21" s="10">
        <v>0</v>
      </c>
      <c r="CE21" s="10">
        <v>0</v>
      </c>
      <c r="CF21" s="10">
        <v>1</v>
      </c>
      <c r="CG21" s="10">
        <v>0</v>
      </c>
      <c r="CH21" s="10">
        <v>0</v>
      </c>
      <c r="CI21" s="10">
        <v>30</v>
      </c>
      <c r="CJ21" s="10">
        <v>1</v>
      </c>
      <c r="CK21" s="10">
        <v>0</v>
      </c>
      <c r="CL21" s="13">
        <v>1</v>
      </c>
      <c r="CM21" s="13">
        <v>1</v>
      </c>
      <c r="CN21" s="13">
        <v>40323.396157407406</v>
      </c>
    </row>
    <row r="22" spans="1:92" x14ac:dyDescent="0.2">
      <c r="A22" s="10" t="s">
        <v>1234</v>
      </c>
      <c r="B22" s="10" t="s">
        <v>812</v>
      </c>
      <c r="C22" s="10" t="str">
        <f>VLOOKUP(Tabulka_Dotaz_z_MySQLDivadla_110[[#This Row],[Kraj]],Tabulka_Dotaz_z_SQL3[],3,TRUE)</f>
        <v>Plzeňský kraj</v>
      </c>
      <c r="D22" s="10" t="str">
        <f>TRIM(VLOOKUP(Tabulka_Dotaz_z_MySQLDivadla_110[[#This Row],[StatID]],Tabulka_Dotaz_z_SqlDivadla[#All],7,FALSE))</f>
        <v>60</v>
      </c>
      <c r="E22" s="10" t="str">
        <f>VLOOKUP(Tabulka_Dotaz_z_MySQLDivadla_110[[#This Row],[kodZriz]],Tabulka_Dotaz_z_SQL[],8,TRUE)</f>
        <v>podnk</v>
      </c>
      <c r="F22" s="10">
        <v>176</v>
      </c>
      <c r="G22" s="10">
        <v>1</v>
      </c>
      <c r="H22" s="10">
        <v>0</v>
      </c>
      <c r="I22" s="10" t="s">
        <v>664</v>
      </c>
      <c r="J22" s="10">
        <v>505</v>
      </c>
      <c r="K22" s="10" t="s">
        <v>163</v>
      </c>
      <c r="L22" s="10">
        <v>0</v>
      </c>
      <c r="M22" s="10" t="s">
        <v>163</v>
      </c>
      <c r="N22" s="10">
        <v>0</v>
      </c>
      <c r="O22" s="10" t="s">
        <v>163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</v>
      </c>
      <c r="AA22" s="10" t="str">
        <f>IF(Tabulka_Dotaz_z_MySQLDivadla_110[[#This Row],[f0115_1]]=1,"ANO","NE")</f>
        <v>ANO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190</v>
      </c>
      <c r="BK22" s="10">
        <v>30</v>
      </c>
      <c r="BL22" s="10">
        <v>170</v>
      </c>
      <c r="BM22" s="10">
        <v>30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40</v>
      </c>
      <c r="BY22" s="10">
        <v>40</v>
      </c>
      <c r="BZ22" s="10">
        <v>0</v>
      </c>
      <c r="CA22" s="10">
        <v>0</v>
      </c>
      <c r="CB22" s="10">
        <v>0</v>
      </c>
      <c r="CC22" s="10">
        <v>0</v>
      </c>
      <c r="CD22" s="10">
        <v>190</v>
      </c>
      <c r="CE22" s="10">
        <v>30</v>
      </c>
      <c r="CF22" s="10">
        <v>1</v>
      </c>
      <c r="CG22" s="10">
        <v>0</v>
      </c>
      <c r="CH22" s="10">
        <v>1</v>
      </c>
      <c r="CI22" s="10">
        <v>0</v>
      </c>
      <c r="CJ22" s="10">
        <v>1</v>
      </c>
      <c r="CK22" s="10">
        <v>0</v>
      </c>
      <c r="CL22" s="13">
        <v>1</v>
      </c>
      <c r="CM22" s="13">
        <v>1</v>
      </c>
      <c r="CN22" s="13">
        <v>40282.700624999998</v>
      </c>
    </row>
    <row r="23" spans="1:92" x14ac:dyDescent="0.2">
      <c r="A23" s="10" t="s">
        <v>1168</v>
      </c>
      <c r="B23" s="10" t="s">
        <v>812</v>
      </c>
      <c r="C23" s="10" t="str">
        <f>VLOOKUP(Tabulka_Dotaz_z_MySQLDivadla_110[[#This Row],[Kraj]],Tabulka_Dotaz_z_SQL3[],3,TRUE)</f>
        <v>Plzeňský kraj</v>
      </c>
      <c r="D23" s="10" t="str">
        <f>TRIM(VLOOKUP(Tabulka_Dotaz_z_MySQLDivadla_110[[#This Row],[StatID]],Tabulka_Dotaz_z_SqlDivadla[#All],7,FALSE))</f>
        <v>25</v>
      </c>
      <c r="E23" s="10" t="str">
        <f>VLOOKUP(Tabulka_Dotaz_z_MySQLDivadla_110[[#This Row],[kodZriz]],Tabulka_Dotaz_z_SQL[],8,TRUE)</f>
        <v>stati</v>
      </c>
      <c r="F23" s="10">
        <v>110</v>
      </c>
      <c r="G23" s="10">
        <v>2</v>
      </c>
      <c r="H23" s="10">
        <v>0</v>
      </c>
      <c r="I23" s="10" t="s">
        <v>214</v>
      </c>
      <c r="J23" s="10">
        <v>470</v>
      </c>
      <c r="K23" s="10" t="s">
        <v>692</v>
      </c>
      <c r="L23" s="10">
        <v>48</v>
      </c>
      <c r="M23" s="10" t="s">
        <v>163</v>
      </c>
      <c r="N23" s="10">
        <v>0</v>
      </c>
      <c r="O23" s="10" t="s">
        <v>163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1</v>
      </c>
      <c r="AA23" s="10" t="str">
        <f>IF(Tabulka_Dotaz_z_MySQLDivadla_110[[#This Row],[f0115_1]]=1,"ANO","NE")</f>
        <v>ANO</v>
      </c>
      <c r="AB23" s="10">
        <v>3123</v>
      </c>
      <c r="AC23" s="10">
        <v>2687</v>
      </c>
      <c r="AD23" s="10">
        <v>0</v>
      </c>
      <c r="AE23" s="10">
        <v>4697</v>
      </c>
      <c r="AF23" s="10">
        <v>650</v>
      </c>
      <c r="AG23" s="10">
        <v>29</v>
      </c>
      <c r="AH23" s="10">
        <v>0</v>
      </c>
      <c r="AI23" s="10">
        <v>0</v>
      </c>
      <c r="AJ23" s="10">
        <v>214</v>
      </c>
      <c r="AK23" s="10">
        <v>73</v>
      </c>
      <c r="AL23" s="10">
        <v>8786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4957</v>
      </c>
      <c r="AU23" s="10">
        <v>397</v>
      </c>
      <c r="AV23" s="10">
        <v>3059</v>
      </c>
      <c r="AW23" s="10">
        <v>2137</v>
      </c>
      <c r="AX23" s="10">
        <v>90</v>
      </c>
      <c r="AY23" s="10">
        <v>695</v>
      </c>
      <c r="AZ23" s="10">
        <v>137</v>
      </c>
      <c r="BA23" s="10">
        <v>259</v>
      </c>
      <c r="BB23" s="10">
        <v>79</v>
      </c>
      <c r="BC23" s="10">
        <v>0</v>
      </c>
      <c r="BD23" s="10">
        <v>208</v>
      </c>
      <c r="BE23" s="10">
        <v>39</v>
      </c>
      <c r="BF23" s="10">
        <v>8601</v>
      </c>
      <c r="BG23" s="10">
        <v>435</v>
      </c>
      <c r="BH23" s="10">
        <v>435</v>
      </c>
      <c r="BI23" s="10">
        <v>0</v>
      </c>
      <c r="BJ23" s="10">
        <v>300</v>
      </c>
      <c r="BK23" s="10">
        <v>30</v>
      </c>
      <c r="BL23" s="10">
        <v>300</v>
      </c>
      <c r="BM23" s="10">
        <v>30</v>
      </c>
      <c r="BN23" s="10">
        <v>0</v>
      </c>
      <c r="BO23" s="10">
        <v>0</v>
      </c>
      <c r="BP23" s="10">
        <v>200</v>
      </c>
      <c r="BQ23" s="10">
        <v>180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140</v>
      </c>
      <c r="BY23" s="10">
        <v>50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1</v>
      </c>
      <c r="CG23" s="10">
        <v>0</v>
      </c>
      <c r="CH23" s="10">
        <v>0</v>
      </c>
      <c r="CI23" s="10">
        <v>10</v>
      </c>
      <c r="CJ23" s="10">
        <v>1</v>
      </c>
      <c r="CK23" s="10">
        <v>0</v>
      </c>
      <c r="CL23" s="13">
        <v>1</v>
      </c>
      <c r="CM23" s="13">
        <v>1</v>
      </c>
      <c r="CN23" s="13">
        <v>40255.597777777781</v>
      </c>
    </row>
    <row r="24" spans="1:92" x14ac:dyDescent="0.2">
      <c r="A24" s="10" t="s">
        <v>1099</v>
      </c>
      <c r="B24" s="10" t="s">
        <v>803</v>
      </c>
      <c r="C24" s="10" t="str">
        <f>VLOOKUP(Tabulka_Dotaz_z_MySQLDivadla_110[[#This Row],[Kraj]],Tabulka_Dotaz_z_SQL3[],3,TRUE)</f>
        <v>Karlovarský kraj</v>
      </c>
      <c r="D24" s="10" t="str">
        <f>TRIM(VLOOKUP(Tabulka_Dotaz_z_MySQLDivadla_110[[#This Row],[StatID]],Tabulka_Dotaz_z_SqlDivadla[#All],7,FALSE))</f>
        <v>71</v>
      </c>
      <c r="E24" s="10" t="str">
        <f>VLOOKUP(Tabulka_Dotaz_z_MySQLDivadla_110[[#This Row],[kodZriz]],Tabulka_Dotaz_z_SQL[],8,TRUE)</f>
        <v>crkve</v>
      </c>
      <c r="F24" s="10">
        <v>36</v>
      </c>
      <c r="G24" s="10">
        <v>1</v>
      </c>
      <c r="H24" s="10">
        <v>0</v>
      </c>
      <c r="I24" s="10" t="s">
        <v>659</v>
      </c>
      <c r="J24" s="10">
        <v>537</v>
      </c>
      <c r="K24" s="10" t="s">
        <v>163</v>
      </c>
      <c r="L24" s="10">
        <v>0</v>
      </c>
      <c r="M24" s="10" t="s">
        <v>163</v>
      </c>
      <c r="N24" s="10">
        <v>0</v>
      </c>
      <c r="O24" s="10" t="s">
        <v>163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1</v>
      </c>
      <c r="AA24" s="10" t="str">
        <f>IF(Tabulka_Dotaz_z_MySQLDivadla_110[[#This Row],[f0115_1]]=1,"ANO","NE")</f>
        <v>ANO</v>
      </c>
      <c r="AB24" s="10">
        <v>7951</v>
      </c>
      <c r="AC24" s="10">
        <v>6685</v>
      </c>
      <c r="AD24" s="10">
        <v>0</v>
      </c>
      <c r="AE24" s="10">
        <v>100</v>
      </c>
      <c r="AF24" s="10">
        <v>13400</v>
      </c>
      <c r="AG24" s="10">
        <v>0</v>
      </c>
      <c r="AH24" s="10">
        <v>0</v>
      </c>
      <c r="AI24" s="10">
        <v>0</v>
      </c>
      <c r="AJ24" s="10">
        <v>100</v>
      </c>
      <c r="AK24" s="10">
        <v>69</v>
      </c>
      <c r="AL24" s="10">
        <v>21620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14685</v>
      </c>
      <c r="AU24" s="10">
        <v>1042</v>
      </c>
      <c r="AV24" s="10">
        <v>6075</v>
      </c>
      <c r="AW24" s="10">
        <v>4522</v>
      </c>
      <c r="AX24" s="10">
        <v>0</v>
      </c>
      <c r="AY24" s="10">
        <v>1416</v>
      </c>
      <c r="AZ24" s="10">
        <v>137</v>
      </c>
      <c r="BA24" s="10">
        <v>0</v>
      </c>
      <c r="BB24" s="10">
        <v>1</v>
      </c>
      <c r="BC24" s="10">
        <v>0</v>
      </c>
      <c r="BD24" s="10">
        <v>0</v>
      </c>
      <c r="BE24" s="10">
        <v>24</v>
      </c>
      <c r="BF24" s="10">
        <v>20785</v>
      </c>
      <c r="BG24" s="10">
        <v>0</v>
      </c>
      <c r="BH24" s="10">
        <v>0</v>
      </c>
      <c r="BI24" s="10">
        <v>0</v>
      </c>
      <c r="BJ24" s="10">
        <v>690</v>
      </c>
      <c r="BK24" s="10">
        <v>50</v>
      </c>
      <c r="BL24" s="10">
        <v>350</v>
      </c>
      <c r="BM24" s="10">
        <v>100</v>
      </c>
      <c r="BN24" s="10">
        <v>490</v>
      </c>
      <c r="BO24" s="10">
        <v>100</v>
      </c>
      <c r="BP24" s="10">
        <v>490</v>
      </c>
      <c r="BQ24" s="10">
        <v>100</v>
      </c>
      <c r="BR24" s="10">
        <v>490</v>
      </c>
      <c r="BS24" s="10">
        <v>100</v>
      </c>
      <c r="BT24" s="10">
        <v>490</v>
      </c>
      <c r="BU24" s="10">
        <v>100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690</v>
      </c>
      <c r="CE24" s="10">
        <v>50</v>
      </c>
      <c r="CF24" s="10">
        <v>0</v>
      </c>
      <c r="CG24" s="10">
        <v>25</v>
      </c>
      <c r="CH24" s="10">
        <v>0</v>
      </c>
      <c r="CI24" s="10">
        <v>5</v>
      </c>
      <c r="CJ24" s="10">
        <v>1</v>
      </c>
      <c r="CK24" s="10">
        <v>0</v>
      </c>
      <c r="CL24" s="13">
        <v>1</v>
      </c>
      <c r="CM24" s="13">
        <v>0</v>
      </c>
      <c r="CN24" s="13">
        <v>40220.613344907404</v>
      </c>
    </row>
    <row r="25" spans="1:92" x14ac:dyDescent="0.2">
      <c r="A25" s="10" t="s">
        <v>1154</v>
      </c>
      <c r="B25" s="10" t="s">
        <v>797</v>
      </c>
      <c r="C25" s="10" t="str">
        <f>VLOOKUP(Tabulka_Dotaz_z_MySQLDivadla_110[[#This Row],[Kraj]],Tabulka_Dotaz_z_SQL3[],3,TRUE)</f>
        <v>Ústecký kraj</v>
      </c>
      <c r="D25" s="10" t="str">
        <f>TRIM(VLOOKUP(Tabulka_Dotaz_z_MySQLDivadla_110[[#This Row],[StatID]],Tabulka_Dotaz_z_SqlDivadla[#All],7,FALSE))</f>
        <v>22</v>
      </c>
      <c r="E25" s="10" t="str">
        <f>VLOOKUP(Tabulka_Dotaz_z_MySQLDivadla_110[[#This Row],[kodZriz]],Tabulka_Dotaz_z_SQL[],8,TRUE)</f>
        <v>stati</v>
      </c>
      <c r="F25" s="10">
        <v>96</v>
      </c>
      <c r="G25" s="10">
        <v>2</v>
      </c>
      <c r="H25" s="10">
        <v>0</v>
      </c>
      <c r="I25" s="10" t="s">
        <v>675</v>
      </c>
      <c r="J25" s="10">
        <v>408</v>
      </c>
      <c r="K25" s="10" t="s">
        <v>676</v>
      </c>
      <c r="L25" s="10">
        <v>120</v>
      </c>
      <c r="M25" s="10" t="s">
        <v>163</v>
      </c>
      <c r="N25" s="10">
        <v>0</v>
      </c>
      <c r="O25" s="10" t="s">
        <v>163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 t="str">
        <f>IF(Tabulka_Dotaz_z_MySQLDivadla_110[[#This Row],[f0115_1]]=1,"ANO","NE")</f>
        <v>ANO</v>
      </c>
      <c r="AB25" s="10">
        <v>12971</v>
      </c>
      <c r="AC25" s="10">
        <v>11398</v>
      </c>
      <c r="AD25" s="10">
        <v>500</v>
      </c>
      <c r="AE25" s="10">
        <v>150</v>
      </c>
      <c r="AF25" s="10">
        <v>7506</v>
      </c>
      <c r="AG25" s="10">
        <v>0</v>
      </c>
      <c r="AH25" s="10">
        <v>0</v>
      </c>
      <c r="AI25" s="10">
        <v>0</v>
      </c>
      <c r="AJ25" s="10">
        <v>2222</v>
      </c>
      <c r="AK25" s="10">
        <v>214</v>
      </c>
      <c r="AL25" s="10">
        <v>23563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17291</v>
      </c>
      <c r="AU25" s="10">
        <v>0</v>
      </c>
      <c r="AV25" s="10">
        <v>5449</v>
      </c>
      <c r="AW25" s="10">
        <v>3302</v>
      </c>
      <c r="AX25" s="10">
        <v>822</v>
      </c>
      <c r="AY25" s="10">
        <v>1184</v>
      </c>
      <c r="AZ25" s="10">
        <v>141</v>
      </c>
      <c r="BA25" s="10">
        <v>180</v>
      </c>
      <c r="BB25" s="10">
        <v>117</v>
      </c>
      <c r="BC25" s="10">
        <v>0</v>
      </c>
      <c r="BD25" s="10">
        <v>491</v>
      </c>
      <c r="BE25" s="10">
        <v>21</v>
      </c>
      <c r="BF25" s="10">
        <v>23549</v>
      </c>
      <c r="BG25" s="10">
        <v>0</v>
      </c>
      <c r="BH25" s="10">
        <v>0</v>
      </c>
      <c r="BI25" s="10">
        <v>0</v>
      </c>
      <c r="BJ25" s="10">
        <v>600</v>
      </c>
      <c r="BK25" s="10">
        <v>75</v>
      </c>
      <c r="BL25" s="10">
        <v>400</v>
      </c>
      <c r="BM25" s="10">
        <v>150</v>
      </c>
      <c r="BN25" s="10">
        <v>300</v>
      </c>
      <c r="BO25" s="10">
        <v>110</v>
      </c>
      <c r="BP25" s="10">
        <v>220</v>
      </c>
      <c r="BQ25" s="10">
        <v>80</v>
      </c>
      <c r="BR25" s="10">
        <v>600</v>
      </c>
      <c r="BS25" s="10">
        <v>250</v>
      </c>
      <c r="BT25" s="10">
        <v>200</v>
      </c>
      <c r="BU25" s="10">
        <v>90</v>
      </c>
      <c r="BV25" s="10">
        <v>260</v>
      </c>
      <c r="BW25" s="10">
        <v>100</v>
      </c>
      <c r="BX25" s="10">
        <v>0</v>
      </c>
      <c r="BY25" s="10">
        <v>0</v>
      </c>
      <c r="BZ25" s="10">
        <v>150</v>
      </c>
      <c r="CA25" s="10">
        <v>75</v>
      </c>
      <c r="CB25" s="10">
        <v>0</v>
      </c>
      <c r="CC25" s="10">
        <v>0</v>
      </c>
      <c r="CD25" s="10">
        <v>180</v>
      </c>
      <c r="CE25" s="10">
        <v>90</v>
      </c>
      <c r="CF25" s="10">
        <v>1</v>
      </c>
      <c r="CG25" s="10">
        <v>0</v>
      </c>
      <c r="CH25" s="10">
        <v>1</v>
      </c>
      <c r="CI25" s="10">
        <v>0</v>
      </c>
      <c r="CJ25" s="10">
        <v>0</v>
      </c>
      <c r="CK25" s="10">
        <v>70</v>
      </c>
      <c r="CL25" s="13">
        <v>1</v>
      </c>
      <c r="CM25" s="13">
        <v>1</v>
      </c>
      <c r="CN25" s="13">
        <v>40332.424421296295</v>
      </c>
    </row>
    <row r="26" spans="1:92" x14ac:dyDescent="0.2">
      <c r="A26" s="10" t="s">
        <v>1163</v>
      </c>
      <c r="B26" s="10" t="s">
        <v>797</v>
      </c>
      <c r="C26" s="10" t="str">
        <f>VLOOKUP(Tabulka_Dotaz_z_MySQLDivadla_110[[#This Row],[Kraj]],Tabulka_Dotaz_z_SQL3[],3,TRUE)</f>
        <v>Ústecký kraj</v>
      </c>
      <c r="D26" s="10" t="str">
        <f>TRIM(VLOOKUP(Tabulka_Dotaz_z_MySQLDivadla_110[[#This Row],[StatID]],Tabulka_Dotaz_z_SqlDivadla[#All],7,FALSE))</f>
        <v>30</v>
      </c>
      <c r="E26" s="10" t="str">
        <f>VLOOKUP(Tabulka_Dotaz_z_MySQLDivadla_110[[#This Row],[kodZriz]],Tabulka_Dotaz_z_SQL[],8,TRUE)</f>
        <v>stati</v>
      </c>
      <c r="F26" s="10">
        <v>105</v>
      </c>
      <c r="G26" s="10">
        <v>1</v>
      </c>
      <c r="H26" s="10">
        <v>0</v>
      </c>
      <c r="I26" s="10" t="s">
        <v>167</v>
      </c>
      <c r="J26" s="10">
        <v>449</v>
      </c>
      <c r="K26" s="10" t="s">
        <v>163</v>
      </c>
      <c r="L26" s="10">
        <v>0</v>
      </c>
      <c r="M26" s="10" t="s">
        <v>163</v>
      </c>
      <c r="N26" s="10">
        <v>0</v>
      </c>
      <c r="O26" s="10" t="s">
        <v>163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 t="str">
        <f>IF(Tabulka_Dotaz_z_MySQLDivadla_110[[#This Row],[f0115_1]]=1,"ANO","NE")</f>
        <v>ANO</v>
      </c>
      <c r="AB26" s="10">
        <v>1170</v>
      </c>
      <c r="AC26" s="10">
        <v>1170</v>
      </c>
      <c r="AD26" s="10">
        <v>0</v>
      </c>
      <c r="AE26" s="10">
        <v>0</v>
      </c>
      <c r="AF26" s="10">
        <v>3023</v>
      </c>
      <c r="AG26" s="10">
        <v>0</v>
      </c>
      <c r="AH26" s="10">
        <v>0</v>
      </c>
      <c r="AI26" s="10">
        <v>0</v>
      </c>
      <c r="AJ26" s="10">
        <v>58</v>
      </c>
      <c r="AK26" s="10">
        <v>31</v>
      </c>
      <c r="AL26" s="10">
        <v>4282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2263</v>
      </c>
      <c r="AU26" s="10">
        <v>0</v>
      </c>
      <c r="AV26" s="10">
        <v>1761</v>
      </c>
      <c r="AW26" s="10">
        <v>1293</v>
      </c>
      <c r="AX26" s="10">
        <v>42</v>
      </c>
      <c r="AY26" s="10">
        <v>426</v>
      </c>
      <c r="AZ26" s="10">
        <v>0</v>
      </c>
      <c r="BA26" s="10">
        <v>158</v>
      </c>
      <c r="BB26" s="10">
        <v>0</v>
      </c>
      <c r="BC26" s="10">
        <v>0</v>
      </c>
      <c r="BD26" s="10">
        <v>96</v>
      </c>
      <c r="BE26" s="10">
        <v>0</v>
      </c>
      <c r="BF26" s="10">
        <v>4278</v>
      </c>
      <c r="BG26" s="10">
        <v>0</v>
      </c>
      <c r="BH26" s="10">
        <v>0</v>
      </c>
      <c r="BI26" s="10">
        <v>0</v>
      </c>
      <c r="BJ26" s="10">
        <v>230</v>
      </c>
      <c r="BK26" s="10">
        <v>30</v>
      </c>
      <c r="BL26" s="10">
        <v>230</v>
      </c>
      <c r="BM26" s="10">
        <v>30</v>
      </c>
      <c r="BN26" s="10">
        <v>180</v>
      </c>
      <c r="BO26" s="10">
        <v>150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40</v>
      </c>
      <c r="BW26" s="10">
        <v>40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7</v>
      </c>
      <c r="CH26" s="10">
        <v>0</v>
      </c>
      <c r="CI26" s="10">
        <v>1</v>
      </c>
      <c r="CJ26" s="10">
        <v>1</v>
      </c>
      <c r="CK26" s="10">
        <v>0</v>
      </c>
      <c r="CL26" s="13">
        <v>1</v>
      </c>
      <c r="CM26" s="13">
        <v>1</v>
      </c>
      <c r="CN26" s="13">
        <v>40254.51494212963</v>
      </c>
    </row>
    <row r="27" spans="1:92" x14ac:dyDescent="0.2">
      <c r="A27" s="10" t="s">
        <v>1246</v>
      </c>
      <c r="B27" s="10" t="s">
        <v>797</v>
      </c>
      <c r="C27" s="10" t="str">
        <f>VLOOKUP(Tabulka_Dotaz_z_MySQLDivadla_110[[#This Row],[Kraj]],Tabulka_Dotaz_z_SQL3[],3,TRUE)</f>
        <v>Ústecký kraj</v>
      </c>
      <c r="D27" s="10" t="str">
        <f>TRIM(VLOOKUP(Tabulka_Dotaz_z_MySQLDivadla_110[[#This Row],[StatID]],Tabulka_Dotaz_z_SqlDivadla[#All],7,FALSE))</f>
        <v>30</v>
      </c>
      <c r="E27" s="10" t="str">
        <f>VLOOKUP(Tabulka_Dotaz_z_MySQLDivadla_110[[#This Row],[kodZriz]],Tabulka_Dotaz_z_SQL[],8,TRUE)</f>
        <v>stati</v>
      </c>
      <c r="F27" s="10">
        <v>188</v>
      </c>
      <c r="G27" s="10">
        <v>2</v>
      </c>
      <c r="H27" s="10">
        <v>0</v>
      </c>
      <c r="I27" s="10" t="s">
        <v>167</v>
      </c>
      <c r="J27" s="10">
        <v>450</v>
      </c>
      <c r="K27" s="10" t="s">
        <v>714</v>
      </c>
      <c r="L27" s="10">
        <v>420</v>
      </c>
      <c r="M27" s="10" t="s">
        <v>163</v>
      </c>
      <c r="N27" s="10">
        <v>0</v>
      </c>
      <c r="O27" s="10" t="s">
        <v>163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</v>
      </c>
      <c r="AA27" s="10" t="str">
        <f>IF(Tabulka_Dotaz_z_MySQLDivadla_110[[#This Row],[f0115_1]]=1,"ANO","NE")</f>
        <v>ANO</v>
      </c>
      <c r="AB27" s="10">
        <v>4277</v>
      </c>
      <c r="AC27" s="10">
        <v>3582</v>
      </c>
      <c r="AD27" s="10">
        <v>0</v>
      </c>
      <c r="AE27" s="10">
        <v>1180</v>
      </c>
      <c r="AF27" s="10">
        <v>5493</v>
      </c>
      <c r="AG27" s="10">
        <v>78</v>
      </c>
      <c r="AH27" s="10">
        <v>0</v>
      </c>
      <c r="AI27" s="10">
        <v>0</v>
      </c>
      <c r="AJ27" s="10">
        <v>0</v>
      </c>
      <c r="AK27" s="10">
        <v>0</v>
      </c>
      <c r="AL27" s="10">
        <v>11028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11071</v>
      </c>
      <c r="AU27" s="10">
        <v>309</v>
      </c>
      <c r="AV27" s="10">
        <v>6463</v>
      </c>
      <c r="AW27" s="10">
        <v>4691</v>
      </c>
      <c r="AX27" s="10">
        <v>120</v>
      </c>
      <c r="AY27" s="10">
        <v>1524</v>
      </c>
      <c r="AZ27" s="10">
        <v>128</v>
      </c>
      <c r="BA27" s="10">
        <v>0</v>
      </c>
      <c r="BB27" s="10">
        <v>5</v>
      </c>
      <c r="BC27" s="10">
        <v>43</v>
      </c>
      <c r="BD27" s="10">
        <v>69</v>
      </c>
      <c r="BE27" s="10">
        <v>59</v>
      </c>
      <c r="BF27" s="10">
        <v>17710</v>
      </c>
      <c r="BG27" s="10">
        <v>0</v>
      </c>
      <c r="BH27" s="10">
        <v>0</v>
      </c>
      <c r="BI27" s="10">
        <v>0</v>
      </c>
      <c r="BJ27" s="10">
        <v>280</v>
      </c>
      <c r="BK27" s="10">
        <v>40</v>
      </c>
      <c r="BL27" s="10">
        <v>280</v>
      </c>
      <c r="BM27" s="10">
        <v>40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280</v>
      </c>
      <c r="BU27" s="10">
        <v>40</v>
      </c>
      <c r="BV27" s="10">
        <v>280</v>
      </c>
      <c r="BW27" s="10">
        <v>40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20</v>
      </c>
      <c r="CH27" s="10">
        <v>1</v>
      </c>
      <c r="CI27" s="10">
        <v>0</v>
      </c>
      <c r="CJ27" s="10">
        <v>1</v>
      </c>
      <c r="CK27" s="10">
        <v>0</v>
      </c>
      <c r="CL27" s="13">
        <v>1</v>
      </c>
      <c r="CM27" s="13">
        <v>0</v>
      </c>
      <c r="CN27" s="13">
        <v>40332.423935185187</v>
      </c>
    </row>
    <row r="28" spans="1:92" x14ac:dyDescent="0.2">
      <c r="A28" s="10" t="s">
        <v>1232</v>
      </c>
      <c r="B28" s="10" t="s">
        <v>797</v>
      </c>
      <c r="C28" s="10" t="str">
        <f>VLOOKUP(Tabulka_Dotaz_z_MySQLDivadla_110[[#This Row],[Kraj]],Tabulka_Dotaz_z_SQL3[],3,TRUE)</f>
        <v>Ústecký kraj</v>
      </c>
      <c r="D28" s="10" t="str">
        <f>TRIM(VLOOKUP(Tabulka_Dotaz_z_MySQLDivadla_110[[#This Row],[StatID]],Tabulka_Dotaz_z_SqlDivadla[#All],7,FALSE))</f>
        <v>30</v>
      </c>
      <c r="E28" s="10" t="str">
        <f>VLOOKUP(Tabulka_Dotaz_z_MySQLDivadla_110[[#This Row],[kodZriz]],Tabulka_Dotaz_z_SQL[],8,TRUE)</f>
        <v>stati</v>
      </c>
      <c r="F28" s="10">
        <v>174</v>
      </c>
      <c r="G28" s="10">
        <v>2</v>
      </c>
      <c r="H28" s="10">
        <v>0</v>
      </c>
      <c r="I28" s="10" t="s">
        <v>698</v>
      </c>
      <c r="J28" s="10">
        <v>241</v>
      </c>
      <c r="K28" s="10" t="s">
        <v>708</v>
      </c>
      <c r="L28" s="10">
        <v>50</v>
      </c>
      <c r="M28" s="10" t="s">
        <v>163</v>
      </c>
      <c r="N28" s="10">
        <v>0</v>
      </c>
      <c r="O28" s="10" t="s">
        <v>163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</v>
      </c>
      <c r="AA28" s="10" t="str">
        <f>IF(Tabulka_Dotaz_z_MySQLDivadla_110[[#This Row],[f0115_1]]=1,"ANO","NE")</f>
        <v>ANO</v>
      </c>
      <c r="AB28" s="10">
        <v>1421.9</v>
      </c>
      <c r="AC28" s="10">
        <v>1421.9</v>
      </c>
      <c r="AD28" s="10">
        <v>0</v>
      </c>
      <c r="AE28" s="10">
        <v>0</v>
      </c>
      <c r="AF28" s="10">
        <v>3655.7</v>
      </c>
      <c r="AG28" s="10">
        <v>0</v>
      </c>
      <c r="AH28" s="10">
        <v>0</v>
      </c>
      <c r="AI28" s="10">
        <v>0</v>
      </c>
      <c r="AJ28" s="10">
        <v>0</v>
      </c>
      <c r="AK28" s="10">
        <v>2.9</v>
      </c>
      <c r="AL28" s="10">
        <v>5080.5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2051.1999999999998</v>
      </c>
      <c r="AU28" s="10">
        <v>0</v>
      </c>
      <c r="AV28" s="10">
        <v>1188.0999999999999</v>
      </c>
      <c r="AW28" s="10">
        <v>885.6</v>
      </c>
      <c r="AX28" s="10">
        <v>0</v>
      </c>
      <c r="AY28" s="10">
        <v>270.39999999999998</v>
      </c>
      <c r="AZ28" s="10">
        <v>32.1</v>
      </c>
      <c r="BA28" s="10">
        <v>1826.7</v>
      </c>
      <c r="BB28" s="10">
        <v>0</v>
      </c>
      <c r="BC28" s="10">
        <v>0</v>
      </c>
      <c r="BD28" s="10">
        <v>0</v>
      </c>
      <c r="BE28" s="10">
        <v>14.4</v>
      </c>
      <c r="BF28" s="10">
        <v>5080.3999999999996</v>
      </c>
      <c r="BG28" s="10">
        <v>0</v>
      </c>
      <c r="BH28" s="10">
        <v>0</v>
      </c>
      <c r="BI28" s="10">
        <v>0</v>
      </c>
      <c r="BJ28" s="10">
        <v>400</v>
      </c>
      <c r="BK28" s="10">
        <v>40</v>
      </c>
      <c r="BL28" s="10">
        <v>400</v>
      </c>
      <c r="BM28" s="10">
        <v>80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80</v>
      </c>
      <c r="CE28" s="10">
        <v>40</v>
      </c>
      <c r="CF28" s="10">
        <v>0</v>
      </c>
      <c r="CG28" s="10">
        <v>10</v>
      </c>
      <c r="CH28" s="10">
        <v>0</v>
      </c>
      <c r="CI28" s="10">
        <v>10</v>
      </c>
      <c r="CJ28" s="10">
        <v>1</v>
      </c>
      <c r="CK28" s="10">
        <v>0</v>
      </c>
      <c r="CL28" s="13">
        <v>1</v>
      </c>
      <c r="CM28" s="13">
        <v>1</v>
      </c>
      <c r="CN28" s="13">
        <v>40282.667175925926</v>
      </c>
    </row>
    <row r="29" spans="1:92" x14ac:dyDescent="0.2">
      <c r="A29" s="10" t="s">
        <v>1160</v>
      </c>
      <c r="B29" s="10" t="s">
        <v>797</v>
      </c>
      <c r="C29" s="10" t="str">
        <f>VLOOKUP(Tabulka_Dotaz_z_MySQLDivadla_110[[#This Row],[Kraj]],Tabulka_Dotaz_z_SQL3[],3,TRUE)</f>
        <v>Ústecký kraj</v>
      </c>
      <c r="D29" s="10" t="str">
        <f>TRIM(VLOOKUP(Tabulka_Dotaz_z_MySQLDivadla_110[[#This Row],[StatID]],Tabulka_Dotaz_z_SqlDivadla[#All],7,FALSE))</f>
        <v>30</v>
      </c>
      <c r="E29" s="10" t="str">
        <f>VLOOKUP(Tabulka_Dotaz_z_MySQLDivadla_110[[#This Row],[kodZriz]],Tabulka_Dotaz_z_SQL[],8,TRUE)</f>
        <v>stati</v>
      </c>
      <c r="F29" s="10">
        <v>102</v>
      </c>
      <c r="G29" s="10">
        <v>2</v>
      </c>
      <c r="H29" s="10">
        <v>0</v>
      </c>
      <c r="I29" s="10" t="s">
        <v>684</v>
      </c>
      <c r="J29" s="10">
        <v>300</v>
      </c>
      <c r="K29" s="10" t="s">
        <v>685</v>
      </c>
      <c r="L29" s="10">
        <v>80</v>
      </c>
      <c r="M29" s="10" t="s">
        <v>163</v>
      </c>
      <c r="N29" s="10">
        <v>0</v>
      </c>
      <c r="O29" s="10" t="s">
        <v>163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 t="str">
        <f>IF(Tabulka_Dotaz_z_MySQLDivadla_110[[#This Row],[f0115_1]]=1,"ANO","NE")</f>
        <v>ANO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200</v>
      </c>
      <c r="BK29" s="10">
        <v>20</v>
      </c>
      <c r="BL29" s="10">
        <v>200</v>
      </c>
      <c r="BM29" s="10">
        <v>20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20</v>
      </c>
      <c r="BY29" s="10">
        <v>20</v>
      </c>
      <c r="BZ29" s="10">
        <v>0</v>
      </c>
      <c r="CA29" s="10">
        <v>0</v>
      </c>
      <c r="CB29" s="10">
        <v>0</v>
      </c>
      <c r="CC29" s="10">
        <v>0</v>
      </c>
      <c r="CD29" s="10">
        <v>100</v>
      </c>
      <c r="CE29" s="10">
        <v>50</v>
      </c>
      <c r="CF29" s="10">
        <v>1</v>
      </c>
      <c r="CG29" s="10">
        <v>0</v>
      </c>
      <c r="CH29" s="10">
        <v>1</v>
      </c>
      <c r="CI29" s="10">
        <v>0</v>
      </c>
      <c r="CJ29" s="10">
        <v>1</v>
      </c>
      <c r="CK29" s="10">
        <v>0</v>
      </c>
      <c r="CL29" s="13">
        <v>1</v>
      </c>
      <c r="CM29" s="13">
        <v>1</v>
      </c>
      <c r="CN29" s="13">
        <v>40332.42359953704</v>
      </c>
    </row>
    <row r="30" spans="1:92" x14ac:dyDescent="0.2">
      <c r="A30" s="10" t="s">
        <v>1185</v>
      </c>
      <c r="B30" s="10" t="s">
        <v>797</v>
      </c>
      <c r="C30" s="10" t="str">
        <f>VLOOKUP(Tabulka_Dotaz_z_MySQLDivadla_110[[#This Row],[Kraj]],Tabulka_Dotaz_z_SQL3[],3,TRUE)</f>
        <v>Ústecký kraj</v>
      </c>
      <c r="D30" s="10" t="str">
        <f>TRIM(VLOOKUP(Tabulka_Dotaz_z_MySQLDivadla_110[[#This Row],[StatID]],Tabulka_Dotaz_z_SqlDivadla[#All],7,FALSE))</f>
        <v>30</v>
      </c>
      <c r="E30" s="10" t="str">
        <f>VLOOKUP(Tabulka_Dotaz_z_MySQLDivadla_110[[#This Row],[kodZriz]],Tabulka_Dotaz_z_SQL[],8,TRUE)</f>
        <v>stati</v>
      </c>
      <c r="F30" s="10">
        <v>127</v>
      </c>
      <c r="G30" s="10">
        <v>1</v>
      </c>
      <c r="H30" s="10">
        <v>0</v>
      </c>
      <c r="I30" s="10" t="s">
        <v>696</v>
      </c>
      <c r="J30" s="10">
        <v>160</v>
      </c>
      <c r="K30" s="10" t="s">
        <v>163</v>
      </c>
      <c r="L30" s="10">
        <v>0</v>
      </c>
      <c r="M30" s="10" t="s">
        <v>163</v>
      </c>
      <c r="N30" s="10">
        <v>0</v>
      </c>
      <c r="O30" s="10" t="s">
        <v>163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1</v>
      </c>
      <c r="AA30" s="10" t="str">
        <f>IF(Tabulka_Dotaz_z_MySQLDivadla_110[[#This Row],[f0115_1]]=1,"ANO","NE")</f>
        <v>ANO</v>
      </c>
      <c r="AB30" s="10">
        <v>150</v>
      </c>
      <c r="AC30" s="10">
        <v>145</v>
      </c>
      <c r="AD30" s="10">
        <v>0</v>
      </c>
      <c r="AE30" s="10">
        <v>0</v>
      </c>
      <c r="AF30" s="10">
        <v>1020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1170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620</v>
      </c>
      <c r="AU30" s="10">
        <v>1</v>
      </c>
      <c r="AV30" s="10">
        <v>541</v>
      </c>
      <c r="AW30" s="10">
        <v>410</v>
      </c>
      <c r="AX30" s="10">
        <v>0</v>
      </c>
      <c r="AY30" s="10">
        <v>117</v>
      </c>
      <c r="AZ30" s="10">
        <v>14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1161</v>
      </c>
      <c r="BG30" s="10">
        <v>0</v>
      </c>
      <c r="BH30" s="10">
        <v>0</v>
      </c>
      <c r="BI30" s="10">
        <v>0</v>
      </c>
      <c r="BJ30" s="10">
        <v>180</v>
      </c>
      <c r="BK30" s="10">
        <v>25</v>
      </c>
      <c r="BL30" s="10">
        <v>180</v>
      </c>
      <c r="BM30" s="10">
        <v>35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35</v>
      </c>
      <c r="BY30" s="10">
        <v>25</v>
      </c>
      <c r="BZ30" s="10">
        <v>30</v>
      </c>
      <c r="CA30" s="10">
        <v>30</v>
      </c>
      <c r="CB30" s="10">
        <v>0</v>
      </c>
      <c r="CC30" s="10">
        <v>0</v>
      </c>
      <c r="CD30" s="10">
        <v>80</v>
      </c>
      <c r="CE30" s="10">
        <v>30</v>
      </c>
      <c r="CF30" s="10">
        <v>1</v>
      </c>
      <c r="CG30" s="10">
        <v>0</v>
      </c>
      <c r="CH30" s="10">
        <v>0</v>
      </c>
      <c r="CI30" s="10">
        <v>15</v>
      </c>
      <c r="CJ30" s="10">
        <v>1</v>
      </c>
      <c r="CK30" s="10">
        <v>0</v>
      </c>
      <c r="CL30" s="13">
        <v>1</v>
      </c>
      <c r="CM30" s="13">
        <v>1</v>
      </c>
      <c r="CN30" s="13">
        <v>40269.398310185185</v>
      </c>
    </row>
    <row r="31" spans="1:92" x14ac:dyDescent="0.2">
      <c r="A31" s="10" t="s">
        <v>1158</v>
      </c>
      <c r="B31" s="10" t="s">
        <v>797</v>
      </c>
      <c r="C31" s="10" t="str">
        <f>VLOOKUP(Tabulka_Dotaz_z_MySQLDivadla_110[[#This Row],[Kraj]],Tabulka_Dotaz_z_SQL3[],3,TRUE)</f>
        <v>Ústecký kraj</v>
      </c>
      <c r="D31" s="10" t="str">
        <f>TRIM(VLOOKUP(Tabulka_Dotaz_z_MySQLDivadla_110[[#This Row],[StatID]],Tabulka_Dotaz_z_SqlDivadla[#All],7,FALSE))</f>
        <v>30</v>
      </c>
      <c r="E31" s="10" t="str">
        <f>VLOOKUP(Tabulka_Dotaz_z_MySQLDivadla_110[[#This Row],[kodZriz]],Tabulka_Dotaz_z_SQL[],8,TRUE)</f>
        <v>stati</v>
      </c>
      <c r="F31" s="10">
        <v>100</v>
      </c>
      <c r="G31" s="10">
        <v>2</v>
      </c>
      <c r="H31" s="10">
        <v>0</v>
      </c>
      <c r="I31" s="10" t="s">
        <v>243</v>
      </c>
      <c r="J31" s="10">
        <v>332</v>
      </c>
      <c r="K31" s="10" t="s">
        <v>681</v>
      </c>
      <c r="L31" s="10">
        <v>100</v>
      </c>
      <c r="M31" s="10" t="s">
        <v>163</v>
      </c>
      <c r="N31" s="10">
        <v>0</v>
      </c>
      <c r="O31" s="10" t="s">
        <v>163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 t="str">
        <f>IF(Tabulka_Dotaz_z_MySQLDivadla_110[[#This Row],[f0115_1]]=1,"ANO","NE")</f>
        <v>ANO</v>
      </c>
      <c r="AB31" s="10">
        <v>4803.2</v>
      </c>
      <c r="AC31" s="10">
        <v>2108.5</v>
      </c>
      <c r="AD31" s="10">
        <v>0</v>
      </c>
      <c r="AE31" s="10">
        <v>200</v>
      </c>
      <c r="AF31" s="10">
        <v>6205</v>
      </c>
      <c r="AG31" s="10">
        <v>0</v>
      </c>
      <c r="AH31" s="10">
        <v>0</v>
      </c>
      <c r="AI31" s="10">
        <v>0</v>
      </c>
      <c r="AJ31" s="10">
        <v>0</v>
      </c>
      <c r="AK31" s="10">
        <v>117.6</v>
      </c>
      <c r="AL31" s="10">
        <v>11325.8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6158.9</v>
      </c>
      <c r="AU31" s="10">
        <v>20.3</v>
      </c>
      <c r="AV31" s="10">
        <v>2275.6</v>
      </c>
      <c r="AW31" s="10">
        <v>1429.4</v>
      </c>
      <c r="AX31" s="10">
        <v>315.8</v>
      </c>
      <c r="AY31" s="10">
        <v>502.4</v>
      </c>
      <c r="AZ31" s="10">
        <v>28</v>
      </c>
      <c r="BA31" s="10">
        <v>120.4</v>
      </c>
      <c r="BB31" s="10">
        <v>0</v>
      </c>
      <c r="BC31" s="10">
        <v>0</v>
      </c>
      <c r="BD31" s="10">
        <v>378.6</v>
      </c>
      <c r="BE31" s="10">
        <v>140.4</v>
      </c>
      <c r="BF31" s="10">
        <v>9073.9</v>
      </c>
      <c r="BG31" s="10">
        <v>0</v>
      </c>
      <c r="BH31" s="10">
        <v>0</v>
      </c>
      <c r="BI31" s="10">
        <v>0</v>
      </c>
      <c r="BJ31" s="10">
        <v>280</v>
      </c>
      <c r="BK31" s="10">
        <v>10</v>
      </c>
      <c r="BL31" s="10">
        <v>250</v>
      </c>
      <c r="BM31" s="10">
        <v>120</v>
      </c>
      <c r="BN31" s="10">
        <v>0</v>
      </c>
      <c r="BO31" s="10">
        <v>0</v>
      </c>
      <c r="BP31" s="10">
        <v>130</v>
      </c>
      <c r="BQ31" s="10">
        <v>130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10</v>
      </c>
      <c r="BY31" s="10">
        <v>10</v>
      </c>
      <c r="BZ31" s="10">
        <v>0</v>
      </c>
      <c r="CA31" s="10">
        <v>0</v>
      </c>
      <c r="CB31" s="10">
        <v>0</v>
      </c>
      <c r="CC31" s="10">
        <v>0</v>
      </c>
      <c r="CD31" s="10">
        <v>280</v>
      </c>
      <c r="CE31" s="10">
        <v>30</v>
      </c>
      <c r="CF31" s="10">
        <v>1</v>
      </c>
      <c r="CG31" s="10">
        <v>0</v>
      </c>
      <c r="CH31" s="10">
        <v>1</v>
      </c>
      <c r="CI31" s="10">
        <v>0</v>
      </c>
      <c r="CJ31" s="10">
        <v>1</v>
      </c>
      <c r="CK31" s="10">
        <v>0</v>
      </c>
      <c r="CL31" s="13">
        <v>1</v>
      </c>
      <c r="CM31" s="13">
        <v>1</v>
      </c>
      <c r="CN31" s="13">
        <v>40301.457685185182</v>
      </c>
    </row>
    <row r="32" spans="1:92" x14ac:dyDescent="0.2">
      <c r="A32" s="10" t="s">
        <v>1226</v>
      </c>
      <c r="B32" s="10" t="s">
        <v>797</v>
      </c>
      <c r="C32" s="10" t="str">
        <f>VLOOKUP(Tabulka_Dotaz_z_MySQLDivadla_110[[#This Row],[Kraj]],Tabulka_Dotaz_z_SQL3[],3,TRUE)</f>
        <v>Ústecký kraj</v>
      </c>
      <c r="D32" s="10" t="str">
        <f>TRIM(VLOOKUP(Tabulka_Dotaz_z_MySQLDivadla_110[[#This Row],[StatID]],Tabulka_Dotaz_z_SqlDivadla[#All],7,FALSE))</f>
        <v>22</v>
      </c>
      <c r="E32" s="10" t="str">
        <f>VLOOKUP(Tabulka_Dotaz_z_MySQLDivadla_110[[#This Row],[kodZriz]],Tabulka_Dotaz_z_SQL[],8,TRUE)</f>
        <v>stati</v>
      </c>
      <c r="F32" s="10">
        <v>168</v>
      </c>
      <c r="G32" s="10">
        <v>2</v>
      </c>
      <c r="H32" s="10">
        <v>0</v>
      </c>
      <c r="I32" s="10" t="s">
        <v>705</v>
      </c>
      <c r="J32" s="10">
        <v>675</v>
      </c>
      <c r="K32" s="10" t="s">
        <v>706</v>
      </c>
      <c r="L32" s="10">
        <v>720</v>
      </c>
      <c r="M32" s="10" t="s">
        <v>163</v>
      </c>
      <c r="N32" s="10">
        <v>0</v>
      </c>
      <c r="O32" s="10" t="s">
        <v>163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 t="str">
        <f>IF(Tabulka_Dotaz_z_MySQLDivadla_110[[#This Row],[f0115_1]]=1,"ANO","NE")</f>
        <v>ANO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400</v>
      </c>
      <c r="BK32" s="10">
        <v>25</v>
      </c>
      <c r="BL32" s="10">
        <v>400</v>
      </c>
      <c r="BM32" s="10">
        <v>100</v>
      </c>
      <c r="BN32" s="10">
        <v>190</v>
      </c>
      <c r="BO32" s="10">
        <v>100</v>
      </c>
      <c r="BP32" s="10">
        <v>190</v>
      </c>
      <c r="BQ32" s="10">
        <v>100</v>
      </c>
      <c r="BR32" s="10">
        <v>250</v>
      </c>
      <c r="BS32" s="10">
        <v>140</v>
      </c>
      <c r="BT32" s="10">
        <v>190</v>
      </c>
      <c r="BU32" s="10">
        <v>35</v>
      </c>
      <c r="BV32" s="10">
        <v>70</v>
      </c>
      <c r="BW32" s="10">
        <v>30</v>
      </c>
      <c r="BX32" s="10">
        <v>70</v>
      </c>
      <c r="BY32" s="10">
        <v>25</v>
      </c>
      <c r="BZ32" s="10">
        <v>40</v>
      </c>
      <c r="CA32" s="10">
        <v>40</v>
      </c>
      <c r="CB32" s="10">
        <v>140</v>
      </c>
      <c r="CC32" s="10">
        <v>80</v>
      </c>
      <c r="CD32" s="10">
        <v>250</v>
      </c>
      <c r="CE32" s="10">
        <v>250</v>
      </c>
      <c r="CF32" s="10">
        <v>0</v>
      </c>
      <c r="CG32" s="10">
        <v>10</v>
      </c>
      <c r="CH32" s="10">
        <v>0</v>
      </c>
      <c r="CI32" s="10">
        <v>5</v>
      </c>
      <c r="CJ32" s="10">
        <v>0</v>
      </c>
      <c r="CK32" s="10">
        <v>20</v>
      </c>
      <c r="CL32" s="13">
        <v>1</v>
      </c>
      <c r="CM32" s="13">
        <v>1</v>
      </c>
      <c r="CN32" s="13">
        <v>40332.423229166663</v>
      </c>
    </row>
    <row r="33" spans="1:92" x14ac:dyDescent="0.2">
      <c r="A33" s="10" t="s">
        <v>1247</v>
      </c>
      <c r="B33" s="10" t="s">
        <v>797</v>
      </c>
      <c r="C33" s="10" t="str">
        <f>VLOOKUP(Tabulka_Dotaz_z_MySQLDivadla_110[[#This Row],[Kraj]],Tabulka_Dotaz_z_SQL3[],3,TRUE)</f>
        <v>Ústecký kraj</v>
      </c>
      <c r="D33" s="10" t="str">
        <f>TRIM(VLOOKUP(Tabulka_Dotaz_z_MySQLDivadla_110[[#This Row],[StatID]],Tabulka_Dotaz_z_SqlDivadla[#All],7,FALSE))</f>
        <v>30</v>
      </c>
      <c r="E33" s="10" t="str">
        <f>VLOOKUP(Tabulka_Dotaz_z_MySQLDivadla_110[[#This Row],[kodZriz]],Tabulka_Dotaz_z_SQL[],8,TRUE)</f>
        <v>stati</v>
      </c>
      <c r="F33" s="10">
        <v>189</v>
      </c>
      <c r="G33" s="10">
        <v>2</v>
      </c>
      <c r="H33" s="10">
        <v>0</v>
      </c>
      <c r="I33" s="10" t="s">
        <v>715</v>
      </c>
      <c r="J33" s="10">
        <v>400</v>
      </c>
      <c r="K33" s="10" t="s">
        <v>167</v>
      </c>
      <c r="L33" s="10">
        <v>372</v>
      </c>
      <c r="M33" s="10" t="s">
        <v>163</v>
      </c>
      <c r="N33" s="10">
        <v>0</v>
      </c>
      <c r="O33" s="10" t="s">
        <v>163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 t="str">
        <f>IF(Tabulka_Dotaz_z_MySQLDivadla_110[[#This Row],[f0115_1]]=1,"ANO","NE")</f>
        <v>ANO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850</v>
      </c>
      <c r="BK33" s="10">
        <v>50</v>
      </c>
      <c r="BL33" s="10">
        <v>250</v>
      </c>
      <c r="BM33" s="10">
        <v>160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250</v>
      </c>
      <c r="BW33" s="10">
        <v>160</v>
      </c>
      <c r="BX33" s="10">
        <v>50</v>
      </c>
      <c r="BY33" s="10">
        <v>50</v>
      </c>
      <c r="BZ33" s="10">
        <v>0</v>
      </c>
      <c r="CA33" s="10">
        <v>0</v>
      </c>
      <c r="CB33" s="10">
        <v>0</v>
      </c>
      <c r="CC33" s="10">
        <v>0</v>
      </c>
      <c r="CD33" s="10">
        <v>850</v>
      </c>
      <c r="CE33" s="10">
        <v>120</v>
      </c>
      <c r="CF33" s="10">
        <v>1</v>
      </c>
      <c r="CG33" s="10">
        <v>0</v>
      </c>
      <c r="CH33" s="10">
        <v>1</v>
      </c>
      <c r="CI33" s="10">
        <v>0</v>
      </c>
      <c r="CJ33" s="10">
        <v>1</v>
      </c>
      <c r="CK33" s="10">
        <v>0</v>
      </c>
      <c r="CL33" s="13">
        <v>1</v>
      </c>
      <c r="CM33" s="13">
        <v>1</v>
      </c>
      <c r="CN33" s="13">
        <v>40323.403009259258</v>
      </c>
    </row>
    <row r="34" spans="1:92" x14ac:dyDescent="0.2">
      <c r="A34" s="10" t="s">
        <v>1266</v>
      </c>
      <c r="B34" s="10" t="s">
        <v>809</v>
      </c>
      <c r="C34" s="10" t="str">
        <f>VLOOKUP(Tabulka_Dotaz_z_MySQLDivadla_110[[#This Row],[Kraj]],Tabulka_Dotaz_z_SQL3[],3,TRUE)</f>
        <v>Liberecký kraj</v>
      </c>
      <c r="D34" s="10" t="str">
        <f>TRIM(VLOOKUP(Tabulka_Dotaz_z_MySQLDivadla_110[[#This Row],[StatID]],Tabulka_Dotaz_z_SqlDivadla[#All],7,FALSE))</f>
        <v>30</v>
      </c>
      <c r="E34" s="10" t="str">
        <f>VLOOKUP(Tabulka_Dotaz_z_MySQLDivadla_110[[#This Row],[kodZriz]],Tabulka_Dotaz_z_SQL[],8,TRUE)</f>
        <v>stati</v>
      </c>
      <c r="F34" s="10">
        <v>209</v>
      </c>
      <c r="G34" s="10">
        <v>1</v>
      </c>
      <c r="H34" s="10">
        <v>0</v>
      </c>
      <c r="I34" s="10" t="s">
        <v>717</v>
      </c>
      <c r="J34" s="10">
        <v>360</v>
      </c>
      <c r="K34" s="10" t="s">
        <v>163</v>
      </c>
      <c r="L34" s="10">
        <v>0</v>
      </c>
      <c r="M34" s="10" t="s">
        <v>163</v>
      </c>
      <c r="N34" s="10">
        <v>0</v>
      </c>
      <c r="O34" s="10" t="s">
        <v>163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</v>
      </c>
      <c r="AA34" s="10" t="str">
        <f>IF(Tabulka_Dotaz_z_MySQLDivadla_110[[#This Row],[f0115_1]]=1,"ANO","NE")</f>
        <v>ANO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290</v>
      </c>
      <c r="BK34" s="10">
        <v>40</v>
      </c>
      <c r="BL34" s="10">
        <v>290</v>
      </c>
      <c r="BM34" s="10">
        <v>140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190</v>
      </c>
      <c r="BU34" s="10">
        <v>80</v>
      </c>
      <c r="BV34" s="10">
        <v>0</v>
      </c>
      <c r="BW34" s="10">
        <v>0</v>
      </c>
      <c r="BX34" s="10">
        <v>60</v>
      </c>
      <c r="BY34" s="10">
        <v>40</v>
      </c>
      <c r="BZ34" s="10">
        <v>0</v>
      </c>
      <c r="CA34" s="10">
        <v>0</v>
      </c>
      <c r="CB34" s="10">
        <v>0</v>
      </c>
      <c r="CC34" s="10">
        <v>0</v>
      </c>
      <c r="CD34" s="10">
        <v>180</v>
      </c>
      <c r="CE34" s="10">
        <v>100</v>
      </c>
      <c r="CF34" s="10">
        <v>0</v>
      </c>
      <c r="CG34" s="10">
        <v>40</v>
      </c>
      <c r="CH34" s="10">
        <v>0</v>
      </c>
      <c r="CI34" s="10">
        <v>30</v>
      </c>
      <c r="CJ34" s="10">
        <v>1</v>
      </c>
      <c r="CK34" s="10">
        <v>0</v>
      </c>
      <c r="CL34" s="13">
        <v>1</v>
      </c>
      <c r="CM34" s="13">
        <v>1</v>
      </c>
      <c r="CN34" s="13">
        <v>40332.430173611108</v>
      </c>
    </row>
    <row r="35" spans="1:92" x14ac:dyDescent="0.2">
      <c r="A35" s="10" t="s">
        <v>1161</v>
      </c>
      <c r="B35" s="10" t="s">
        <v>809</v>
      </c>
      <c r="C35" s="10" t="str">
        <f>VLOOKUP(Tabulka_Dotaz_z_MySQLDivadla_110[[#This Row],[Kraj]],Tabulka_Dotaz_z_SQL3[],3,TRUE)</f>
        <v>Liberecký kraj</v>
      </c>
      <c r="D35" s="10" t="str">
        <f>TRIM(VLOOKUP(Tabulka_Dotaz_z_MySQLDivadla_110[[#This Row],[StatID]],Tabulka_Dotaz_z_SqlDivadla[#All],7,FALSE))</f>
        <v>71</v>
      </c>
      <c r="E35" s="10" t="str">
        <f>VLOOKUP(Tabulka_Dotaz_z_MySQLDivadla_110[[#This Row],[kodZriz]],Tabulka_Dotaz_z_SQL[],8,TRUE)</f>
        <v>crkve</v>
      </c>
      <c r="F35" s="10">
        <v>103</v>
      </c>
      <c r="G35" s="10">
        <v>1</v>
      </c>
      <c r="H35" s="10">
        <v>0</v>
      </c>
      <c r="I35" s="10" t="s">
        <v>167</v>
      </c>
      <c r="J35" s="10">
        <v>500</v>
      </c>
      <c r="K35" s="10" t="s">
        <v>163</v>
      </c>
      <c r="L35" s="10">
        <v>0</v>
      </c>
      <c r="M35" s="10" t="s">
        <v>163</v>
      </c>
      <c r="N35" s="10">
        <v>0</v>
      </c>
      <c r="O35" s="10" t="s">
        <v>163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</v>
      </c>
      <c r="AA35" s="10" t="str">
        <f>IF(Tabulka_Dotaz_z_MySQLDivadla_110[[#This Row],[f0115_1]]=1,"ANO","NE")</f>
        <v>ANO</v>
      </c>
      <c r="AB35" s="10">
        <v>8027</v>
      </c>
      <c r="AC35" s="10">
        <v>6580</v>
      </c>
      <c r="AD35" s="10">
        <v>67</v>
      </c>
      <c r="AE35" s="10">
        <v>30</v>
      </c>
      <c r="AF35" s="10">
        <v>75</v>
      </c>
      <c r="AG35" s="10">
        <v>0</v>
      </c>
      <c r="AH35" s="10">
        <v>0</v>
      </c>
      <c r="AI35" s="10">
        <v>0</v>
      </c>
      <c r="AJ35" s="10">
        <v>43</v>
      </c>
      <c r="AK35" s="10">
        <v>0</v>
      </c>
      <c r="AL35" s="10">
        <v>8242</v>
      </c>
      <c r="AM35" s="10">
        <v>0</v>
      </c>
      <c r="AN35" s="10">
        <v>0</v>
      </c>
      <c r="AO35" s="10">
        <v>255</v>
      </c>
      <c r="AP35" s="10">
        <v>0</v>
      </c>
      <c r="AQ35" s="10">
        <v>0</v>
      </c>
      <c r="AR35" s="10">
        <v>0</v>
      </c>
      <c r="AS35" s="10">
        <v>255</v>
      </c>
      <c r="AT35" s="10">
        <v>4992</v>
      </c>
      <c r="AU35" s="10">
        <v>1</v>
      </c>
      <c r="AV35" s="10">
        <v>5455</v>
      </c>
      <c r="AW35" s="10">
        <v>3978</v>
      </c>
      <c r="AX35" s="10">
        <v>191</v>
      </c>
      <c r="AY35" s="10">
        <v>1280</v>
      </c>
      <c r="AZ35" s="10">
        <v>6</v>
      </c>
      <c r="BA35" s="10">
        <v>6671</v>
      </c>
      <c r="BB35" s="10">
        <v>15</v>
      </c>
      <c r="BC35" s="10">
        <v>17</v>
      </c>
      <c r="BD35" s="10">
        <v>535</v>
      </c>
      <c r="BE35" s="10">
        <v>363</v>
      </c>
      <c r="BF35" s="10">
        <v>18048</v>
      </c>
      <c r="BG35" s="10">
        <v>563</v>
      </c>
      <c r="BH35" s="10">
        <v>563</v>
      </c>
      <c r="BI35" s="10">
        <v>0</v>
      </c>
      <c r="BJ35" s="10">
        <v>1000</v>
      </c>
      <c r="BK35" s="10">
        <v>30</v>
      </c>
      <c r="BL35" s="10">
        <v>450</v>
      </c>
      <c r="BM35" s="10">
        <v>35</v>
      </c>
      <c r="BN35" s="10">
        <v>260</v>
      </c>
      <c r="BO35" s="10">
        <v>260</v>
      </c>
      <c r="BP35" s="10">
        <v>250</v>
      </c>
      <c r="BQ35" s="10">
        <v>250</v>
      </c>
      <c r="BR35" s="10">
        <v>350</v>
      </c>
      <c r="BS35" s="10">
        <v>45</v>
      </c>
      <c r="BT35" s="10">
        <v>190</v>
      </c>
      <c r="BU35" s="10">
        <v>60</v>
      </c>
      <c r="BV35" s="10">
        <v>200</v>
      </c>
      <c r="BW35" s="10">
        <v>200</v>
      </c>
      <c r="BX35" s="10">
        <v>50</v>
      </c>
      <c r="BY35" s="10">
        <v>35</v>
      </c>
      <c r="BZ35" s="10">
        <v>0</v>
      </c>
      <c r="CA35" s="10">
        <v>0</v>
      </c>
      <c r="CB35" s="10">
        <v>0</v>
      </c>
      <c r="CC35" s="10">
        <v>0</v>
      </c>
      <c r="CD35" s="10">
        <v>1000</v>
      </c>
      <c r="CE35" s="10">
        <v>30</v>
      </c>
      <c r="CF35" s="10">
        <v>1</v>
      </c>
      <c r="CG35" s="10">
        <v>0</v>
      </c>
      <c r="CH35" s="10">
        <v>0</v>
      </c>
      <c r="CI35" s="10">
        <v>20</v>
      </c>
      <c r="CJ35" s="10">
        <v>1</v>
      </c>
      <c r="CK35" s="10">
        <v>0</v>
      </c>
      <c r="CL35" s="13">
        <v>1</v>
      </c>
      <c r="CM35" s="13">
        <v>1</v>
      </c>
      <c r="CN35" s="13">
        <v>40332.414444444446</v>
      </c>
    </row>
    <row r="36" spans="1:92" x14ac:dyDescent="0.2">
      <c r="A36" s="10" t="s">
        <v>1201</v>
      </c>
      <c r="B36" s="10" t="s">
        <v>823</v>
      </c>
      <c r="C36" s="10" t="str">
        <f>VLOOKUP(Tabulka_Dotaz_z_MySQLDivadla_110[[#This Row],[Kraj]],Tabulka_Dotaz_z_SQL3[],3,TRUE)</f>
        <v>Královéhradecký kraj</v>
      </c>
      <c r="D36" s="10" t="str">
        <f>TRIM(VLOOKUP(Tabulka_Dotaz_z_MySQLDivadla_110[[#This Row],[StatID]],Tabulka_Dotaz_z_SqlDivadla[#All],7,FALSE))</f>
        <v>50</v>
      </c>
      <c r="E36" s="10" t="str">
        <f>VLOOKUP(Tabulka_Dotaz_z_MySQLDivadla_110[[#This Row],[kodZriz]],Tabulka_Dotaz_z_SQL[],8,TRUE)</f>
        <v>podnk</v>
      </c>
      <c r="F36" s="10">
        <v>143</v>
      </c>
      <c r="G36" s="10">
        <v>4</v>
      </c>
      <c r="H36" s="10">
        <v>0</v>
      </c>
      <c r="I36" s="10" t="s">
        <v>195</v>
      </c>
      <c r="J36" s="10">
        <v>499</v>
      </c>
      <c r="K36" s="10" t="s">
        <v>662</v>
      </c>
      <c r="L36" s="10">
        <v>120</v>
      </c>
      <c r="M36" s="10" t="s">
        <v>703</v>
      </c>
      <c r="N36" s="10">
        <v>150</v>
      </c>
      <c r="O36" s="10" t="s">
        <v>704</v>
      </c>
      <c r="P36" s="10">
        <v>100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</v>
      </c>
      <c r="AA36" s="10" t="str">
        <f>IF(Tabulka_Dotaz_z_MySQLDivadla_110[[#This Row],[f0115_1]]=1,"ANO","NE")</f>
        <v>ANO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290</v>
      </c>
      <c r="BK36" s="10">
        <v>20</v>
      </c>
      <c r="BL36" s="10">
        <v>290</v>
      </c>
      <c r="BM36" s="10">
        <v>20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220</v>
      </c>
      <c r="BW36" s="10">
        <v>160</v>
      </c>
      <c r="BX36" s="10">
        <v>0</v>
      </c>
      <c r="BY36" s="10">
        <v>0</v>
      </c>
      <c r="BZ36" s="10">
        <v>80</v>
      </c>
      <c r="CA36" s="10">
        <v>40</v>
      </c>
      <c r="CB36" s="10">
        <v>0</v>
      </c>
      <c r="CC36" s="10">
        <v>0</v>
      </c>
      <c r="CD36" s="10">
        <v>0</v>
      </c>
      <c r="CE36" s="10">
        <v>0</v>
      </c>
      <c r="CF36" s="10">
        <v>1</v>
      </c>
      <c r="CG36" s="10">
        <v>0</v>
      </c>
      <c r="CH36" s="10">
        <v>1</v>
      </c>
      <c r="CI36" s="10">
        <v>0</v>
      </c>
      <c r="CJ36" s="10">
        <v>1</v>
      </c>
      <c r="CK36" s="10">
        <v>0</v>
      </c>
      <c r="CL36" s="13">
        <v>1</v>
      </c>
      <c r="CM36" s="13">
        <v>1</v>
      </c>
      <c r="CN36" s="13">
        <v>40275.392511574071</v>
      </c>
    </row>
    <row r="37" spans="1:92" x14ac:dyDescent="0.2">
      <c r="A37" s="10" t="s">
        <v>1088</v>
      </c>
      <c r="B37" s="10" t="s">
        <v>790</v>
      </c>
      <c r="C37" s="10" t="str">
        <f>VLOOKUP(Tabulka_Dotaz_z_MySQLDivadla_110[[#This Row],[Kraj]],Tabulka_Dotaz_z_SQL3[],3,TRUE)</f>
        <v>Pardubický kraj</v>
      </c>
      <c r="D37" s="10" t="str">
        <f>TRIM(VLOOKUP(Tabulka_Dotaz_z_MySQLDivadla_110[[#This Row],[StatID]],Tabulka_Dotaz_z_SqlDivadla[#All],7,FALSE))</f>
        <v>50</v>
      </c>
      <c r="E37" s="10" t="str">
        <f>VLOOKUP(Tabulka_Dotaz_z_MySQLDivadla_110[[#This Row],[kodZriz]],Tabulka_Dotaz_z_SQL[],8,TRUE)</f>
        <v>podnk</v>
      </c>
      <c r="F37" s="10">
        <v>24</v>
      </c>
      <c r="G37" s="10">
        <v>3</v>
      </c>
      <c r="H37" s="10">
        <v>0</v>
      </c>
      <c r="I37" s="10" t="s">
        <v>652</v>
      </c>
      <c r="J37" s="10">
        <v>500</v>
      </c>
      <c r="K37" s="10" t="s">
        <v>653</v>
      </c>
      <c r="L37" s="10">
        <v>488</v>
      </c>
      <c r="M37" s="10" t="s">
        <v>654</v>
      </c>
      <c r="N37" s="10">
        <v>100</v>
      </c>
      <c r="O37" s="10" t="s">
        <v>163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 t="str">
        <f>IF(Tabulka_Dotaz_z_MySQLDivadla_110[[#This Row],[f0115_1]]=1,"ANO","NE")</f>
        <v>ANO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420</v>
      </c>
      <c r="BK37" s="10">
        <v>25</v>
      </c>
      <c r="BL37" s="10">
        <v>420</v>
      </c>
      <c r="BM37" s="10">
        <v>50</v>
      </c>
      <c r="BN37" s="10">
        <v>200</v>
      </c>
      <c r="BO37" s="10">
        <v>50</v>
      </c>
      <c r="BP37" s="10">
        <v>220</v>
      </c>
      <c r="BQ37" s="10">
        <v>60</v>
      </c>
      <c r="BR37" s="10">
        <v>0</v>
      </c>
      <c r="BS37" s="10">
        <v>0</v>
      </c>
      <c r="BT37" s="10">
        <v>190</v>
      </c>
      <c r="BU37" s="10">
        <v>40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370</v>
      </c>
      <c r="CE37" s="10">
        <v>25</v>
      </c>
      <c r="CF37" s="10">
        <v>1</v>
      </c>
      <c r="CG37" s="10">
        <v>0</v>
      </c>
      <c r="CH37" s="10">
        <v>1</v>
      </c>
      <c r="CI37" s="10">
        <v>0</v>
      </c>
      <c r="CJ37" s="10">
        <v>1</v>
      </c>
      <c r="CK37" s="10">
        <v>0</v>
      </c>
      <c r="CL37" s="13">
        <v>1</v>
      </c>
      <c r="CM37" s="13">
        <v>1</v>
      </c>
      <c r="CN37" s="13">
        <v>40282.683935185189</v>
      </c>
    </row>
    <row r="38" spans="1:92" x14ac:dyDescent="0.2">
      <c r="A38" s="10" t="s">
        <v>1275</v>
      </c>
      <c r="B38" s="10" t="s">
        <v>790</v>
      </c>
      <c r="C38" s="10" t="str">
        <f>VLOOKUP(Tabulka_Dotaz_z_MySQLDivadla_110[[#This Row],[Kraj]],Tabulka_Dotaz_z_SQL3[],3,TRUE)</f>
        <v>Pardubický kraj</v>
      </c>
      <c r="D38" s="10" t="str">
        <f>TRIM(VLOOKUP(Tabulka_Dotaz_z_MySQLDivadla_110[[#This Row],[StatID]],Tabulka_Dotaz_z_SqlDivadla[#All],7,FALSE))</f>
        <v>30</v>
      </c>
      <c r="E38" s="10" t="str">
        <f>VLOOKUP(Tabulka_Dotaz_z_MySQLDivadla_110[[#This Row],[kodZriz]],Tabulka_Dotaz_z_SQL[],8,TRUE)</f>
        <v>stati</v>
      </c>
      <c r="F38" s="10">
        <v>218</v>
      </c>
      <c r="G38" s="10">
        <v>1</v>
      </c>
      <c r="H38" s="10">
        <v>0</v>
      </c>
      <c r="I38" s="10" t="s">
        <v>167</v>
      </c>
      <c r="J38" s="10">
        <v>332</v>
      </c>
      <c r="K38" s="10" t="s">
        <v>163</v>
      </c>
      <c r="L38" s="10">
        <v>0</v>
      </c>
      <c r="M38" s="10" t="s">
        <v>163</v>
      </c>
      <c r="N38" s="10">
        <v>0</v>
      </c>
      <c r="O38" s="10" t="s">
        <v>163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1</v>
      </c>
      <c r="AA38" s="10" t="str">
        <f>IF(Tabulka_Dotaz_z_MySQLDivadla_110[[#This Row],[f0115_1]]=1,"ANO","NE")</f>
        <v>ANO</v>
      </c>
      <c r="AB38" s="10">
        <v>1406</v>
      </c>
      <c r="AC38" s="10">
        <v>1189</v>
      </c>
      <c r="AD38" s="10">
        <v>0</v>
      </c>
      <c r="AE38" s="10">
        <v>0</v>
      </c>
      <c r="AF38" s="10">
        <v>1468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2874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802</v>
      </c>
      <c r="AU38" s="10">
        <v>0</v>
      </c>
      <c r="AV38" s="10">
        <v>893</v>
      </c>
      <c r="AW38" s="10">
        <v>571</v>
      </c>
      <c r="AX38" s="10">
        <v>96</v>
      </c>
      <c r="AY38" s="10">
        <v>199</v>
      </c>
      <c r="AZ38" s="10">
        <v>27</v>
      </c>
      <c r="BA38" s="10">
        <v>1114</v>
      </c>
      <c r="BB38" s="10">
        <v>0</v>
      </c>
      <c r="BC38" s="10">
        <v>0</v>
      </c>
      <c r="BD38" s="10">
        <v>65</v>
      </c>
      <c r="BE38" s="10">
        <v>0</v>
      </c>
      <c r="BF38" s="10">
        <v>2874</v>
      </c>
      <c r="BG38" s="10">
        <v>0</v>
      </c>
      <c r="BH38" s="10">
        <v>0</v>
      </c>
      <c r="BI38" s="10">
        <v>0</v>
      </c>
      <c r="BJ38" s="10">
        <v>420</v>
      </c>
      <c r="BK38" s="10">
        <v>10</v>
      </c>
      <c r="BL38" s="10">
        <v>420</v>
      </c>
      <c r="BM38" s="10">
        <v>10</v>
      </c>
      <c r="BN38" s="10">
        <v>0</v>
      </c>
      <c r="BO38" s="10">
        <v>0</v>
      </c>
      <c r="BP38" s="10">
        <v>100</v>
      </c>
      <c r="BQ38" s="10">
        <v>80</v>
      </c>
      <c r="BR38" s="10">
        <v>100</v>
      </c>
      <c r="BS38" s="10">
        <v>80</v>
      </c>
      <c r="BT38" s="10">
        <v>200</v>
      </c>
      <c r="BU38" s="10">
        <v>170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10</v>
      </c>
      <c r="CH38" s="10">
        <v>0</v>
      </c>
      <c r="CI38" s="10">
        <v>5</v>
      </c>
      <c r="CJ38" s="10">
        <v>1</v>
      </c>
      <c r="CK38" s="10">
        <v>0</v>
      </c>
      <c r="CL38" s="13">
        <v>1</v>
      </c>
      <c r="CM38" s="13">
        <v>1</v>
      </c>
      <c r="CN38" s="13">
        <v>40298.431481481479</v>
      </c>
    </row>
    <row r="39" spans="1:92" x14ac:dyDescent="0.2">
      <c r="A39" s="10" t="s">
        <v>1164</v>
      </c>
      <c r="B39" s="10" t="s">
        <v>790</v>
      </c>
      <c r="C39" s="10" t="str">
        <f>VLOOKUP(Tabulka_Dotaz_z_MySQLDivadla_110[[#This Row],[Kraj]],Tabulka_Dotaz_z_SQL3[],3,TRUE)</f>
        <v>Pardubický kraj</v>
      </c>
      <c r="D39" s="10" t="str">
        <f>TRIM(VLOOKUP(Tabulka_Dotaz_z_MySQLDivadla_110[[#This Row],[StatID]],Tabulka_Dotaz_z_SqlDivadla[#All],7,FALSE))</f>
        <v>30</v>
      </c>
      <c r="E39" s="10" t="str">
        <f>VLOOKUP(Tabulka_Dotaz_z_MySQLDivadla_110[[#This Row],[kodZriz]],Tabulka_Dotaz_z_SQL[],8,TRUE)</f>
        <v>stati</v>
      </c>
      <c r="F39" s="10">
        <v>106</v>
      </c>
      <c r="G39" s="10">
        <v>4</v>
      </c>
      <c r="H39" s="10">
        <v>0</v>
      </c>
      <c r="I39" s="10" t="s">
        <v>687</v>
      </c>
      <c r="J39" s="10">
        <v>523</v>
      </c>
      <c r="K39" s="10" t="s">
        <v>688</v>
      </c>
      <c r="L39" s="10">
        <v>400</v>
      </c>
      <c r="M39" s="10" t="s">
        <v>689</v>
      </c>
      <c r="N39" s="10">
        <v>600</v>
      </c>
      <c r="O39" s="10" t="s">
        <v>690</v>
      </c>
      <c r="P39" s="10">
        <v>250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 t="str">
        <f>IF(Tabulka_Dotaz_z_MySQLDivadla_110[[#This Row],[f0115_1]]=1,"ANO","NE")</f>
        <v>ANO</v>
      </c>
      <c r="AB39" s="10">
        <v>13677</v>
      </c>
      <c r="AC39" s="10">
        <v>9819</v>
      </c>
      <c r="AD39" s="10">
        <v>15</v>
      </c>
      <c r="AE39" s="10">
        <v>124</v>
      </c>
      <c r="AF39" s="10">
        <v>18648</v>
      </c>
      <c r="AG39" s="10">
        <v>0</v>
      </c>
      <c r="AH39" s="10">
        <v>0</v>
      </c>
      <c r="AI39" s="10">
        <v>0</v>
      </c>
      <c r="AJ39" s="10">
        <v>0</v>
      </c>
      <c r="AK39" s="10">
        <v>377</v>
      </c>
      <c r="AL39" s="10">
        <v>32841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16230</v>
      </c>
      <c r="AU39" s="10">
        <v>172</v>
      </c>
      <c r="AV39" s="10">
        <v>13719</v>
      </c>
      <c r="AW39" s="10">
        <v>9783</v>
      </c>
      <c r="AX39" s="10">
        <v>658</v>
      </c>
      <c r="AY39" s="10">
        <v>3278</v>
      </c>
      <c r="AZ39" s="10">
        <v>0</v>
      </c>
      <c r="BA39" s="10">
        <v>657</v>
      </c>
      <c r="BB39" s="10">
        <v>0</v>
      </c>
      <c r="BC39" s="10">
        <v>0</v>
      </c>
      <c r="BD39" s="10">
        <v>79</v>
      </c>
      <c r="BE39" s="10">
        <v>631</v>
      </c>
      <c r="BF39" s="10">
        <v>31316</v>
      </c>
      <c r="BG39" s="10">
        <v>0</v>
      </c>
      <c r="BH39" s="10">
        <v>0</v>
      </c>
      <c r="BI39" s="10">
        <v>0</v>
      </c>
      <c r="BJ39" s="10">
        <v>370</v>
      </c>
      <c r="BK39" s="10">
        <v>20</v>
      </c>
      <c r="BL39" s="10">
        <v>370</v>
      </c>
      <c r="BM39" s="10">
        <v>20</v>
      </c>
      <c r="BN39" s="10">
        <v>350</v>
      </c>
      <c r="BO39" s="10">
        <v>270</v>
      </c>
      <c r="BP39" s="10">
        <v>250</v>
      </c>
      <c r="BQ39" s="10">
        <v>110</v>
      </c>
      <c r="BR39" s="10">
        <v>45</v>
      </c>
      <c r="BS39" s="10">
        <v>45</v>
      </c>
      <c r="BT39" s="10">
        <v>350</v>
      </c>
      <c r="BU39" s="10">
        <v>250</v>
      </c>
      <c r="BV39" s="10">
        <v>0</v>
      </c>
      <c r="BW39" s="10">
        <v>0</v>
      </c>
      <c r="BX39" s="10">
        <v>50</v>
      </c>
      <c r="BY39" s="10">
        <v>35</v>
      </c>
      <c r="BZ39" s="10">
        <v>0</v>
      </c>
      <c r="CA39" s="10">
        <v>0</v>
      </c>
      <c r="CB39" s="10">
        <v>0</v>
      </c>
      <c r="CC39" s="10">
        <v>0</v>
      </c>
      <c r="CD39" s="10">
        <v>50</v>
      </c>
      <c r="CE39" s="10">
        <v>40</v>
      </c>
      <c r="CF39" s="10">
        <v>1</v>
      </c>
      <c r="CG39" s="10">
        <v>0</v>
      </c>
      <c r="CH39" s="10">
        <v>1</v>
      </c>
      <c r="CI39" s="10">
        <v>0</v>
      </c>
      <c r="CJ39" s="10">
        <v>1</v>
      </c>
      <c r="CK39" s="10">
        <v>0</v>
      </c>
      <c r="CL39" s="13">
        <v>1</v>
      </c>
      <c r="CM39" s="13">
        <v>1</v>
      </c>
      <c r="CN39" s="13">
        <v>40254.661527777775</v>
      </c>
    </row>
    <row r="40" spans="1:92" x14ac:dyDescent="0.2">
      <c r="A40" s="10" t="s">
        <v>1156</v>
      </c>
      <c r="B40" s="10" t="s">
        <v>786</v>
      </c>
      <c r="C40" s="10" t="str">
        <f>VLOOKUP(Tabulka_Dotaz_z_MySQLDivadla_110[[#This Row],[Kraj]],Tabulka_Dotaz_z_SQL3[],3,TRUE)</f>
        <v>Pardubický kraj</v>
      </c>
      <c r="D40" s="10" t="str">
        <f>TRIM(VLOOKUP(Tabulka_Dotaz_z_MySQLDivadla_110[[#This Row],[StatID]],Tabulka_Dotaz_z_SqlDivadla[#All],7,FALSE))</f>
        <v>50</v>
      </c>
      <c r="E40" s="10" t="str">
        <f>VLOOKUP(Tabulka_Dotaz_z_MySQLDivadla_110[[#This Row],[kodZriz]],Tabulka_Dotaz_z_SQL[],8,TRUE)</f>
        <v>podnk</v>
      </c>
      <c r="F40" s="10">
        <v>98</v>
      </c>
      <c r="G40" s="10">
        <v>1</v>
      </c>
      <c r="H40" s="10">
        <v>0</v>
      </c>
      <c r="I40" s="10" t="s">
        <v>679</v>
      </c>
      <c r="J40" s="10">
        <v>289</v>
      </c>
      <c r="K40" s="10" t="s">
        <v>163</v>
      </c>
      <c r="L40" s="10">
        <v>0</v>
      </c>
      <c r="M40" s="10" t="s">
        <v>163</v>
      </c>
      <c r="N40" s="10">
        <v>0</v>
      </c>
      <c r="O40" s="10" t="s">
        <v>163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</v>
      </c>
      <c r="AA40" s="10" t="str">
        <f>IF(Tabulka_Dotaz_z_MySQLDivadla_110[[#This Row],[f0115_1]]=1,"ANO","NE")</f>
        <v>ANO</v>
      </c>
      <c r="AB40" s="10">
        <v>11474</v>
      </c>
      <c r="AC40" s="10">
        <v>7427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52</v>
      </c>
      <c r="AL40" s="10">
        <v>11526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9556</v>
      </c>
      <c r="AU40" s="10">
        <v>1109</v>
      </c>
      <c r="AV40" s="10">
        <v>1204</v>
      </c>
      <c r="AW40" s="10">
        <v>868</v>
      </c>
      <c r="AX40" s="10">
        <v>169</v>
      </c>
      <c r="AY40" s="10">
        <v>145</v>
      </c>
      <c r="AZ40" s="10">
        <v>22</v>
      </c>
      <c r="BA40" s="10">
        <v>159</v>
      </c>
      <c r="BB40" s="10">
        <v>8</v>
      </c>
      <c r="BC40" s="10">
        <v>0</v>
      </c>
      <c r="BD40" s="10">
        <v>0</v>
      </c>
      <c r="BE40" s="10">
        <v>867</v>
      </c>
      <c r="BF40" s="10">
        <v>11794</v>
      </c>
      <c r="BG40" s="10">
        <v>0</v>
      </c>
      <c r="BH40" s="10">
        <v>0</v>
      </c>
      <c r="BI40" s="10">
        <v>0</v>
      </c>
      <c r="BJ40" s="10">
        <v>350</v>
      </c>
      <c r="BK40" s="10">
        <v>45</v>
      </c>
      <c r="BL40" s="10">
        <v>350</v>
      </c>
      <c r="BM40" s="10">
        <v>230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70</v>
      </c>
      <c r="CE40" s="10">
        <v>45</v>
      </c>
      <c r="CF40" s="10">
        <v>1</v>
      </c>
      <c r="CG40" s="10">
        <v>0</v>
      </c>
      <c r="CH40" s="10">
        <v>0</v>
      </c>
      <c r="CI40" s="10">
        <v>15</v>
      </c>
      <c r="CJ40" s="10">
        <v>1</v>
      </c>
      <c r="CK40" s="10">
        <v>0</v>
      </c>
      <c r="CL40" s="13">
        <v>1</v>
      </c>
      <c r="CM40" s="13">
        <v>0</v>
      </c>
      <c r="CN40" s="13">
        <v>40332.438888888886</v>
      </c>
    </row>
    <row r="41" spans="1:92" x14ac:dyDescent="0.2">
      <c r="A41" s="10" t="s">
        <v>1200</v>
      </c>
      <c r="B41" s="10" t="s">
        <v>786</v>
      </c>
      <c r="C41" s="10" t="str">
        <f>VLOOKUP(Tabulka_Dotaz_z_MySQLDivadla_110[[#This Row],[Kraj]],Tabulka_Dotaz_z_SQL3[],3,TRUE)</f>
        <v>Pardubický kraj</v>
      </c>
      <c r="D41" s="10" t="str">
        <f>TRIM(VLOOKUP(Tabulka_Dotaz_z_MySQLDivadla_110[[#This Row],[StatID]],Tabulka_Dotaz_z_SqlDivadla[#All],7,FALSE))</f>
        <v>30</v>
      </c>
      <c r="E41" s="10" t="str">
        <f>VLOOKUP(Tabulka_Dotaz_z_MySQLDivadla_110[[#This Row],[kodZriz]],Tabulka_Dotaz_z_SQL[],8,TRUE)</f>
        <v>stati</v>
      </c>
      <c r="F41" s="10">
        <v>142</v>
      </c>
      <c r="G41" s="10">
        <v>2</v>
      </c>
      <c r="H41" s="10">
        <v>0</v>
      </c>
      <c r="I41" s="10" t="s">
        <v>701</v>
      </c>
      <c r="J41" s="10">
        <v>300</v>
      </c>
      <c r="K41" s="10" t="s">
        <v>702</v>
      </c>
      <c r="L41" s="10">
        <v>100</v>
      </c>
      <c r="M41" s="10" t="s">
        <v>163</v>
      </c>
      <c r="N41" s="10">
        <v>0</v>
      </c>
      <c r="O41" s="10" t="s">
        <v>163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</v>
      </c>
      <c r="AA41" s="10" t="str">
        <f>IF(Tabulka_Dotaz_z_MySQLDivadla_110[[#This Row],[f0115_1]]=1,"ANO","NE")</f>
        <v>ANO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420</v>
      </c>
      <c r="BK41" s="10">
        <v>40</v>
      </c>
      <c r="BL41" s="10">
        <v>390</v>
      </c>
      <c r="BM41" s="10">
        <v>60</v>
      </c>
      <c r="BN41" s="10">
        <v>300</v>
      </c>
      <c r="BO41" s="10">
        <v>130</v>
      </c>
      <c r="BP41" s="10">
        <v>420</v>
      </c>
      <c r="BQ41" s="10">
        <v>40</v>
      </c>
      <c r="BR41" s="10">
        <v>0</v>
      </c>
      <c r="BS41" s="10">
        <v>0</v>
      </c>
      <c r="BT41" s="10">
        <v>50</v>
      </c>
      <c r="BU41" s="10">
        <v>50</v>
      </c>
      <c r="BV41" s="10">
        <v>50</v>
      </c>
      <c r="BW41" s="10">
        <v>50</v>
      </c>
      <c r="BX41" s="10">
        <v>60</v>
      </c>
      <c r="BY41" s="10">
        <v>1</v>
      </c>
      <c r="BZ41" s="10">
        <v>0</v>
      </c>
      <c r="CA41" s="10">
        <v>0</v>
      </c>
      <c r="CB41" s="10">
        <v>0</v>
      </c>
      <c r="CC41" s="10">
        <v>0</v>
      </c>
      <c r="CD41" s="10">
        <v>200</v>
      </c>
      <c r="CE41" s="10">
        <v>50</v>
      </c>
      <c r="CF41" s="10">
        <v>1</v>
      </c>
      <c r="CG41" s="10">
        <v>0</v>
      </c>
      <c r="CH41" s="10">
        <v>1</v>
      </c>
      <c r="CI41" s="10">
        <v>0</v>
      </c>
      <c r="CJ41" s="10">
        <v>1</v>
      </c>
      <c r="CK41" s="10">
        <v>0</v>
      </c>
      <c r="CL41" s="13">
        <v>1</v>
      </c>
      <c r="CM41" s="13">
        <v>1</v>
      </c>
      <c r="CN41" s="13">
        <v>40274.664039351854</v>
      </c>
    </row>
    <row r="42" spans="1:92" x14ac:dyDescent="0.2">
      <c r="A42" s="10" t="s">
        <v>1150</v>
      </c>
      <c r="B42" s="10" t="s">
        <v>795</v>
      </c>
      <c r="C42" s="10" t="str">
        <f>VLOOKUP(Tabulka_Dotaz_z_MySQLDivadla_110[[#This Row],[Kraj]],Tabulka_Dotaz_z_SQL3[],3,TRUE)</f>
        <v>Olomoucký kraj</v>
      </c>
      <c r="D42" s="10" t="str">
        <f>TRIM(VLOOKUP(Tabulka_Dotaz_z_MySQLDivadla_110[[#This Row],[StatID]],Tabulka_Dotaz_z_SqlDivadla[#All],7,FALSE))</f>
        <v>22</v>
      </c>
      <c r="E42" s="10" t="str">
        <f>VLOOKUP(Tabulka_Dotaz_z_MySQLDivadla_110[[#This Row],[kodZriz]],Tabulka_Dotaz_z_SQL[],8,TRUE)</f>
        <v>stati</v>
      </c>
      <c r="F42" s="10">
        <v>92</v>
      </c>
      <c r="G42" s="10">
        <v>1</v>
      </c>
      <c r="H42" s="10">
        <v>0</v>
      </c>
      <c r="I42" s="10" t="s">
        <v>672</v>
      </c>
      <c r="J42" s="10">
        <v>120</v>
      </c>
      <c r="K42" s="10" t="s">
        <v>163</v>
      </c>
      <c r="L42" s="10">
        <v>0</v>
      </c>
      <c r="M42" s="10" t="s">
        <v>163</v>
      </c>
      <c r="N42" s="10">
        <v>0</v>
      </c>
      <c r="O42" s="10" t="s">
        <v>163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 t="str">
        <f>IF(Tabulka_Dotaz_z_MySQLDivadla_110[[#This Row],[f0115_1]]=1,"ANO","NE")</f>
        <v>ANO</v>
      </c>
      <c r="AB42" s="10">
        <v>1230</v>
      </c>
      <c r="AC42" s="10">
        <v>852</v>
      </c>
      <c r="AD42" s="10">
        <v>0</v>
      </c>
      <c r="AE42" s="10">
        <v>80</v>
      </c>
      <c r="AF42" s="10">
        <v>4415</v>
      </c>
      <c r="AG42" s="10">
        <v>0</v>
      </c>
      <c r="AH42" s="10">
        <v>0</v>
      </c>
      <c r="AI42" s="10">
        <v>0</v>
      </c>
      <c r="AJ42" s="10">
        <v>13</v>
      </c>
      <c r="AK42" s="10">
        <v>0</v>
      </c>
      <c r="AL42" s="10">
        <v>5738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1905</v>
      </c>
      <c r="AU42" s="10">
        <v>89</v>
      </c>
      <c r="AV42" s="10">
        <v>3202</v>
      </c>
      <c r="AW42" s="10">
        <v>2235</v>
      </c>
      <c r="AX42" s="10">
        <v>110</v>
      </c>
      <c r="AY42" s="10">
        <v>764</v>
      </c>
      <c r="AZ42" s="10">
        <v>93</v>
      </c>
      <c r="BA42" s="10">
        <v>83</v>
      </c>
      <c r="BB42" s="10">
        <v>41</v>
      </c>
      <c r="BC42" s="10">
        <v>0</v>
      </c>
      <c r="BD42" s="10">
        <v>61</v>
      </c>
      <c r="BE42" s="10">
        <v>24</v>
      </c>
      <c r="BF42" s="10">
        <v>5316</v>
      </c>
      <c r="BG42" s="10">
        <v>0</v>
      </c>
      <c r="BH42" s="10">
        <v>0</v>
      </c>
      <c r="BI42" s="10">
        <v>0</v>
      </c>
      <c r="BJ42" s="10">
        <v>250</v>
      </c>
      <c r="BK42" s="10">
        <v>20</v>
      </c>
      <c r="BL42" s="10">
        <v>250</v>
      </c>
      <c r="BM42" s="10">
        <v>60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60</v>
      </c>
      <c r="BY42" s="10">
        <v>50</v>
      </c>
      <c r="BZ42" s="10">
        <v>50</v>
      </c>
      <c r="CA42" s="10">
        <v>50</v>
      </c>
      <c r="CB42" s="10">
        <v>0</v>
      </c>
      <c r="CC42" s="10">
        <v>0</v>
      </c>
      <c r="CD42" s="10">
        <v>0</v>
      </c>
      <c r="CE42" s="10">
        <v>0</v>
      </c>
      <c r="CF42" s="10">
        <v>1</v>
      </c>
      <c r="CG42" s="10">
        <v>0</v>
      </c>
      <c r="CH42" s="10">
        <v>0</v>
      </c>
      <c r="CI42" s="10">
        <v>40</v>
      </c>
      <c r="CJ42" s="10">
        <v>1</v>
      </c>
      <c r="CK42" s="10">
        <v>0</v>
      </c>
      <c r="CL42" s="13">
        <v>1</v>
      </c>
      <c r="CM42" s="13">
        <v>1</v>
      </c>
      <c r="CN42" s="13">
        <v>40332.432719907411</v>
      </c>
    </row>
    <row r="43" spans="1:92" x14ac:dyDescent="0.2">
      <c r="A43" s="10" t="s">
        <v>1092</v>
      </c>
      <c r="B43" s="10" t="s">
        <v>795</v>
      </c>
      <c r="C43" s="10" t="str">
        <f>VLOOKUP(Tabulka_Dotaz_z_MySQLDivadla_110[[#This Row],[Kraj]],Tabulka_Dotaz_z_SQL3[],3,TRUE)</f>
        <v>Olomoucký kraj</v>
      </c>
      <c r="D43" s="10" t="str">
        <f>TRIM(VLOOKUP(Tabulka_Dotaz_z_MySQLDivadla_110[[#This Row],[StatID]],Tabulka_Dotaz_z_SqlDivadla[#All],7,FALSE))</f>
        <v>30</v>
      </c>
      <c r="E43" s="10" t="str">
        <f>VLOOKUP(Tabulka_Dotaz_z_MySQLDivadla_110[[#This Row],[kodZriz]],Tabulka_Dotaz_z_SQL[],8,TRUE)</f>
        <v>stati</v>
      </c>
      <c r="F43" s="10">
        <v>28</v>
      </c>
      <c r="G43" s="10">
        <v>2</v>
      </c>
      <c r="H43" s="10">
        <v>0</v>
      </c>
      <c r="I43" s="10" t="s">
        <v>657</v>
      </c>
      <c r="J43" s="10">
        <v>513</v>
      </c>
      <c r="K43" s="10" t="s">
        <v>658</v>
      </c>
      <c r="L43" s="10">
        <v>150</v>
      </c>
      <c r="M43" s="10" t="s">
        <v>163</v>
      </c>
      <c r="N43" s="10">
        <v>0</v>
      </c>
      <c r="O43" s="10" t="s">
        <v>163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</v>
      </c>
      <c r="AA43" s="10" t="str">
        <f>IF(Tabulka_Dotaz_z_MySQLDivadla_110[[#This Row],[f0115_1]]=1,"ANO","NE")</f>
        <v>ANO</v>
      </c>
      <c r="AB43" s="10">
        <v>4889</v>
      </c>
      <c r="AC43" s="10">
        <v>4855</v>
      </c>
      <c r="AD43" s="10">
        <v>0</v>
      </c>
      <c r="AE43" s="10">
        <v>0</v>
      </c>
      <c r="AF43" s="10">
        <v>5726</v>
      </c>
      <c r="AG43" s="10">
        <v>0</v>
      </c>
      <c r="AH43" s="10">
        <v>0</v>
      </c>
      <c r="AI43" s="10">
        <v>0</v>
      </c>
      <c r="AJ43" s="10">
        <v>114</v>
      </c>
      <c r="AK43" s="10">
        <v>225</v>
      </c>
      <c r="AL43" s="10">
        <v>10954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1563</v>
      </c>
      <c r="AU43" s="10">
        <v>0</v>
      </c>
      <c r="AV43" s="10">
        <v>3576</v>
      </c>
      <c r="AW43" s="10">
        <v>2151</v>
      </c>
      <c r="AX43" s="10">
        <v>500</v>
      </c>
      <c r="AY43" s="10">
        <v>820</v>
      </c>
      <c r="AZ43" s="10">
        <v>105</v>
      </c>
      <c r="BA43" s="10">
        <v>4688</v>
      </c>
      <c r="BB43" s="10">
        <v>91</v>
      </c>
      <c r="BC43" s="10">
        <v>13</v>
      </c>
      <c r="BD43" s="10">
        <v>564</v>
      </c>
      <c r="BE43" s="10">
        <v>217</v>
      </c>
      <c r="BF43" s="10">
        <v>10712</v>
      </c>
      <c r="BG43" s="10">
        <v>0</v>
      </c>
      <c r="BH43" s="10">
        <v>0</v>
      </c>
      <c r="BI43" s="10">
        <v>0</v>
      </c>
      <c r="BJ43" s="10">
        <v>390</v>
      </c>
      <c r="BK43" s="10">
        <v>10</v>
      </c>
      <c r="BL43" s="10">
        <v>390</v>
      </c>
      <c r="BM43" s="10">
        <v>10</v>
      </c>
      <c r="BN43" s="10">
        <v>210</v>
      </c>
      <c r="BO43" s="10">
        <v>190</v>
      </c>
      <c r="BP43" s="10">
        <v>220</v>
      </c>
      <c r="BQ43" s="10">
        <v>200</v>
      </c>
      <c r="BR43" s="10">
        <v>0</v>
      </c>
      <c r="BS43" s="10">
        <v>0</v>
      </c>
      <c r="BT43" s="10">
        <v>200</v>
      </c>
      <c r="BU43" s="10">
        <v>180</v>
      </c>
      <c r="BV43" s="10">
        <v>0</v>
      </c>
      <c r="BW43" s="10">
        <v>0</v>
      </c>
      <c r="BX43" s="10">
        <v>120</v>
      </c>
      <c r="BY43" s="10">
        <v>120</v>
      </c>
      <c r="BZ43" s="10">
        <v>80</v>
      </c>
      <c r="CA43" s="10">
        <v>40</v>
      </c>
      <c r="CB43" s="10">
        <v>120</v>
      </c>
      <c r="CC43" s="10">
        <v>120</v>
      </c>
      <c r="CD43" s="10">
        <v>390</v>
      </c>
      <c r="CE43" s="10">
        <v>20</v>
      </c>
      <c r="CF43" s="10">
        <v>1</v>
      </c>
      <c r="CG43" s="10">
        <v>0</v>
      </c>
      <c r="CH43" s="10">
        <v>0</v>
      </c>
      <c r="CI43" s="10">
        <v>4</v>
      </c>
      <c r="CJ43" s="10">
        <v>1</v>
      </c>
      <c r="CK43" s="10">
        <v>0</v>
      </c>
      <c r="CL43" s="13">
        <v>1</v>
      </c>
      <c r="CM43" s="13">
        <v>1</v>
      </c>
      <c r="CN43" s="13">
        <v>40316.455891203703</v>
      </c>
    </row>
    <row r="44" spans="1:92" x14ac:dyDescent="0.2">
      <c r="A44" s="10" t="s">
        <v>1116</v>
      </c>
      <c r="B44" s="10" t="s">
        <v>815</v>
      </c>
      <c r="C44" s="10" t="str">
        <f>VLOOKUP(Tabulka_Dotaz_z_MySQLDivadla_110[[#This Row],[Kraj]],Tabulka_Dotaz_z_SQL3[],3,TRUE)</f>
        <v>Zlínský kraj</v>
      </c>
      <c r="D44" s="10" t="str">
        <f>TRIM(VLOOKUP(Tabulka_Dotaz_z_MySQLDivadla_110[[#This Row],[StatID]],Tabulka_Dotaz_z_SqlDivadla[#All],7,FALSE))</f>
        <v>30</v>
      </c>
      <c r="E44" s="10" t="str">
        <f>VLOOKUP(Tabulka_Dotaz_z_MySQLDivadla_110[[#This Row],[kodZriz]],Tabulka_Dotaz_z_SQL[],8,TRUE)</f>
        <v>stati</v>
      </c>
      <c r="F44" s="10">
        <v>54</v>
      </c>
      <c r="G44" s="10">
        <v>2</v>
      </c>
      <c r="H44" s="10">
        <v>0</v>
      </c>
      <c r="I44" s="10" t="s">
        <v>665</v>
      </c>
      <c r="J44" s="10">
        <v>310</v>
      </c>
      <c r="K44" s="10" t="s">
        <v>666</v>
      </c>
      <c r="L44" s="10">
        <v>307</v>
      </c>
      <c r="M44" s="10" t="s">
        <v>163</v>
      </c>
      <c r="N44" s="10">
        <v>0</v>
      </c>
      <c r="O44" s="10" t="s">
        <v>163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0" t="str">
        <f>IF(Tabulka_Dotaz_z_MySQLDivadla_110[[#This Row],[f0115_1]]=1,"ANO","NE")</f>
        <v>ANO</v>
      </c>
      <c r="AB44" s="10">
        <v>7216</v>
      </c>
      <c r="AC44" s="10">
        <v>2141</v>
      </c>
      <c r="AD44" s="10">
        <v>320</v>
      </c>
      <c r="AE44" s="10">
        <v>115</v>
      </c>
      <c r="AF44" s="10">
        <v>10175</v>
      </c>
      <c r="AG44" s="10">
        <v>0</v>
      </c>
      <c r="AH44" s="10">
        <v>10</v>
      </c>
      <c r="AI44" s="10">
        <v>0</v>
      </c>
      <c r="AJ44" s="10">
        <v>179</v>
      </c>
      <c r="AK44" s="10">
        <v>258</v>
      </c>
      <c r="AL44" s="10">
        <v>18273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10226</v>
      </c>
      <c r="AU44" s="10">
        <v>0</v>
      </c>
      <c r="AV44" s="10">
        <v>7279</v>
      </c>
      <c r="AW44" s="10">
        <v>4357</v>
      </c>
      <c r="AX44" s="10">
        <v>1034</v>
      </c>
      <c r="AY44" s="10">
        <v>1689</v>
      </c>
      <c r="AZ44" s="10">
        <v>199</v>
      </c>
      <c r="BA44" s="10">
        <v>2959</v>
      </c>
      <c r="BB44" s="10">
        <v>3</v>
      </c>
      <c r="BC44" s="10">
        <v>0</v>
      </c>
      <c r="BD44" s="10">
        <v>181</v>
      </c>
      <c r="BE44" s="10">
        <v>563</v>
      </c>
      <c r="BF44" s="10">
        <v>21211</v>
      </c>
      <c r="BG44" s="10">
        <v>70</v>
      </c>
      <c r="BH44" s="10">
        <v>70</v>
      </c>
      <c r="BI44" s="10">
        <v>0</v>
      </c>
      <c r="BJ44" s="10">
        <v>300</v>
      </c>
      <c r="BK44" s="10">
        <v>40</v>
      </c>
      <c r="BL44" s="10">
        <v>300</v>
      </c>
      <c r="BM44" s="10">
        <v>40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40</v>
      </c>
      <c r="BY44" s="10">
        <v>40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1</v>
      </c>
      <c r="CG44" s="10">
        <v>0</v>
      </c>
      <c r="CH44" s="10">
        <v>0</v>
      </c>
      <c r="CI44" s="10">
        <v>10</v>
      </c>
      <c r="CJ44" s="10">
        <v>1</v>
      </c>
      <c r="CK44" s="10">
        <v>0</v>
      </c>
      <c r="CL44" s="13">
        <v>1</v>
      </c>
      <c r="CM44" s="13">
        <v>1</v>
      </c>
      <c r="CN44" s="13">
        <v>40214.532175925924</v>
      </c>
    </row>
    <row r="45" spans="1:92" x14ac:dyDescent="0.2">
      <c r="A45" s="10" t="s">
        <v>1091</v>
      </c>
      <c r="B45" s="10" t="s">
        <v>794</v>
      </c>
      <c r="C45" s="10" t="str">
        <f>VLOOKUP(Tabulka_Dotaz_z_MySQLDivadla_110[[#This Row],[Kraj]],Tabulka_Dotaz_z_SQL3[],3,TRUE)</f>
        <v>Moravskoslezský kraj</v>
      </c>
      <c r="D45" s="10" t="str">
        <f>TRIM(VLOOKUP(Tabulka_Dotaz_z_MySQLDivadla_110[[#This Row],[StatID]],Tabulka_Dotaz_z_SqlDivadla[#All],7,FALSE))</f>
        <v>30</v>
      </c>
      <c r="E45" s="10" t="str">
        <f>VLOOKUP(Tabulka_Dotaz_z_MySQLDivadla_110[[#This Row],[kodZriz]],Tabulka_Dotaz_z_SQL[],8,TRUE)</f>
        <v>stati</v>
      </c>
      <c r="F45" s="10">
        <v>27</v>
      </c>
      <c r="G45" s="10">
        <v>2</v>
      </c>
      <c r="H45" s="10">
        <v>0</v>
      </c>
      <c r="I45" s="10" t="s">
        <v>655</v>
      </c>
      <c r="J45" s="10">
        <v>346</v>
      </c>
      <c r="K45" s="10" t="s">
        <v>656</v>
      </c>
      <c r="L45" s="10">
        <v>100</v>
      </c>
      <c r="M45" s="10" t="s">
        <v>163</v>
      </c>
      <c r="N45" s="10">
        <v>0</v>
      </c>
      <c r="O45" s="10" t="s">
        <v>163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1</v>
      </c>
      <c r="AA45" s="10" t="str">
        <f>IF(Tabulka_Dotaz_z_MySQLDivadla_110[[#This Row],[f0115_1]]=1,"ANO","NE")</f>
        <v>ANO</v>
      </c>
      <c r="AB45" s="10">
        <v>1663</v>
      </c>
      <c r="AC45" s="10">
        <v>1014</v>
      </c>
      <c r="AD45" s="10">
        <v>0</v>
      </c>
      <c r="AE45" s="10">
        <v>0</v>
      </c>
      <c r="AF45" s="10">
        <v>1170</v>
      </c>
      <c r="AG45" s="10">
        <v>10</v>
      </c>
      <c r="AH45" s="10">
        <v>321</v>
      </c>
      <c r="AI45" s="10">
        <v>321</v>
      </c>
      <c r="AJ45" s="10">
        <v>8</v>
      </c>
      <c r="AK45" s="10">
        <v>0</v>
      </c>
      <c r="AL45" s="10">
        <v>3172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2778</v>
      </c>
      <c r="AU45" s="10">
        <v>124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85</v>
      </c>
      <c r="BB45" s="10">
        <v>0</v>
      </c>
      <c r="BC45" s="10">
        <v>0</v>
      </c>
      <c r="BD45" s="10">
        <v>0</v>
      </c>
      <c r="BE45" s="10">
        <v>0</v>
      </c>
      <c r="BF45" s="10">
        <v>2863</v>
      </c>
      <c r="BG45" s="10">
        <v>0</v>
      </c>
      <c r="BH45" s="10">
        <v>0</v>
      </c>
      <c r="BI45" s="10">
        <v>0</v>
      </c>
      <c r="BJ45" s="10">
        <v>260</v>
      </c>
      <c r="BK45" s="10">
        <v>1</v>
      </c>
      <c r="BL45" s="10">
        <v>180</v>
      </c>
      <c r="BM45" s="10">
        <v>1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100</v>
      </c>
      <c r="BU45" s="10">
        <v>30</v>
      </c>
      <c r="BV45" s="10">
        <v>260</v>
      </c>
      <c r="BW45" s="10">
        <v>200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200</v>
      </c>
      <c r="CE45" s="10">
        <v>30</v>
      </c>
      <c r="CF45" s="10">
        <v>1</v>
      </c>
      <c r="CG45" s="10">
        <v>0</v>
      </c>
      <c r="CH45" s="10">
        <v>0</v>
      </c>
      <c r="CI45" s="10">
        <v>2988</v>
      </c>
      <c r="CJ45" s="10">
        <v>1</v>
      </c>
      <c r="CK45" s="10">
        <v>0</v>
      </c>
      <c r="CL45" s="13">
        <v>1</v>
      </c>
      <c r="CM45" s="13">
        <v>1</v>
      </c>
      <c r="CN45" s="13">
        <v>40316.468009259261</v>
      </c>
    </row>
    <row r="46" spans="1:92" x14ac:dyDescent="0.2">
      <c r="A46" s="10" t="s">
        <v>1155</v>
      </c>
      <c r="B46" s="10" t="s">
        <v>794</v>
      </c>
      <c r="C46" s="10" t="str">
        <f>VLOOKUP(Tabulka_Dotaz_z_MySQLDivadla_110[[#This Row],[Kraj]],Tabulka_Dotaz_z_SQL3[],3,TRUE)</f>
        <v>Moravskoslezský kraj</v>
      </c>
      <c r="D46" s="10" t="str">
        <f>TRIM(VLOOKUP(Tabulka_Dotaz_z_MySQLDivadla_110[[#This Row],[StatID]],Tabulka_Dotaz_z_SqlDivadla[#All],7,FALSE))</f>
        <v>22</v>
      </c>
      <c r="E46" s="10" t="str">
        <f>VLOOKUP(Tabulka_Dotaz_z_MySQLDivadla_110[[#This Row],[kodZriz]],Tabulka_Dotaz_z_SQL[],8,TRUE)</f>
        <v>stati</v>
      </c>
      <c r="F46" s="10">
        <v>97</v>
      </c>
      <c r="G46" s="10">
        <v>2</v>
      </c>
      <c r="H46" s="10">
        <v>0</v>
      </c>
      <c r="I46" s="10" t="s">
        <v>677</v>
      </c>
      <c r="J46" s="10">
        <v>588</v>
      </c>
      <c r="K46" s="10" t="s">
        <v>678</v>
      </c>
      <c r="L46" s="10">
        <v>85</v>
      </c>
      <c r="M46" s="10" t="s">
        <v>163</v>
      </c>
      <c r="N46" s="10">
        <v>0</v>
      </c>
      <c r="O46" s="10" t="s">
        <v>163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 t="str">
        <f>IF(Tabulka_Dotaz_z_MySQLDivadla_110[[#This Row],[f0115_1]]=1,"ANO","NE")</f>
        <v>ANO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265</v>
      </c>
      <c r="BK46" s="10">
        <v>10</v>
      </c>
      <c r="BL46" s="10">
        <v>255</v>
      </c>
      <c r="BM46" s="10">
        <v>10</v>
      </c>
      <c r="BN46" s="10">
        <v>0</v>
      </c>
      <c r="BO46" s="10">
        <v>0</v>
      </c>
      <c r="BP46" s="10">
        <v>0</v>
      </c>
      <c r="BQ46" s="10">
        <v>0</v>
      </c>
      <c r="BR46" s="10">
        <v>75</v>
      </c>
      <c r="BS46" s="10">
        <v>30</v>
      </c>
      <c r="BT46" s="10">
        <v>0</v>
      </c>
      <c r="BU46" s="10">
        <v>0</v>
      </c>
      <c r="BV46" s="10">
        <v>185</v>
      </c>
      <c r="BW46" s="10">
        <v>25</v>
      </c>
      <c r="BX46" s="10">
        <v>130</v>
      </c>
      <c r="BY46" s="10">
        <v>100</v>
      </c>
      <c r="BZ46" s="10">
        <v>0</v>
      </c>
      <c r="CA46" s="10">
        <v>0</v>
      </c>
      <c r="CB46" s="10">
        <v>0</v>
      </c>
      <c r="CC46" s="10">
        <v>0</v>
      </c>
      <c r="CD46" s="10">
        <v>265</v>
      </c>
      <c r="CE46" s="10">
        <v>22</v>
      </c>
      <c r="CF46" s="10">
        <v>1</v>
      </c>
      <c r="CG46" s="10">
        <v>0</v>
      </c>
      <c r="CH46" s="10">
        <v>0</v>
      </c>
      <c r="CI46" s="10">
        <v>5</v>
      </c>
      <c r="CJ46" s="10">
        <v>1</v>
      </c>
      <c r="CK46" s="10">
        <v>0</v>
      </c>
      <c r="CL46" s="13">
        <v>1</v>
      </c>
      <c r="CM46" s="13">
        <v>1</v>
      </c>
      <c r="CN46" s="13">
        <v>40332.434201388889</v>
      </c>
    </row>
    <row r="47" spans="1:92" x14ac:dyDescent="0.2">
      <c r="A47" s="10" t="s">
        <v>1112</v>
      </c>
      <c r="B47" s="10" t="s">
        <v>794</v>
      </c>
      <c r="C47" s="10" t="str">
        <f>VLOOKUP(Tabulka_Dotaz_z_MySQLDivadla_110[[#This Row],[Kraj]],Tabulka_Dotaz_z_SQL3[],3,TRUE)</f>
        <v>Moravskoslezský kraj</v>
      </c>
      <c r="D47" s="10" t="str">
        <f>TRIM(VLOOKUP(Tabulka_Dotaz_z_MySQLDivadla_110[[#This Row],[StatID]],Tabulka_Dotaz_z_SqlDivadla[#All],7,FALSE))</f>
        <v>30</v>
      </c>
      <c r="E47" s="10" t="str">
        <f>VLOOKUP(Tabulka_Dotaz_z_MySQLDivadla_110[[#This Row],[kodZriz]],Tabulka_Dotaz_z_SQL[],8,TRUE)</f>
        <v>stati</v>
      </c>
      <c r="F47" s="10">
        <v>50</v>
      </c>
      <c r="G47" s="10">
        <v>2</v>
      </c>
      <c r="H47" s="10">
        <v>0</v>
      </c>
      <c r="I47" s="10" t="s">
        <v>662</v>
      </c>
      <c r="J47" s="10">
        <v>111</v>
      </c>
      <c r="K47" s="10" t="s">
        <v>195</v>
      </c>
      <c r="L47" s="10">
        <v>391</v>
      </c>
      <c r="M47" s="10" t="s">
        <v>163</v>
      </c>
      <c r="N47" s="10">
        <v>0</v>
      </c>
      <c r="O47" s="10" t="s">
        <v>163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</v>
      </c>
      <c r="AA47" s="10" t="str">
        <f>IF(Tabulka_Dotaz_z_MySQLDivadla_110[[#This Row],[f0115_1]]=1,"ANO","NE")</f>
        <v>ANO</v>
      </c>
      <c r="AB47" s="10">
        <v>4303</v>
      </c>
      <c r="AC47" s="10">
        <v>3792</v>
      </c>
      <c r="AD47" s="10">
        <v>0</v>
      </c>
      <c r="AE47" s="10">
        <v>0</v>
      </c>
      <c r="AF47" s="10">
        <v>10442</v>
      </c>
      <c r="AG47" s="10">
        <v>0</v>
      </c>
      <c r="AH47" s="10">
        <v>0</v>
      </c>
      <c r="AI47" s="10">
        <v>0</v>
      </c>
      <c r="AJ47" s="10">
        <v>0</v>
      </c>
      <c r="AK47" s="10">
        <v>380</v>
      </c>
      <c r="AL47" s="10">
        <v>15125</v>
      </c>
      <c r="AM47" s="10">
        <v>0</v>
      </c>
      <c r="AN47" s="10">
        <v>0</v>
      </c>
      <c r="AO47" s="10">
        <v>79</v>
      </c>
      <c r="AP47" s="10">
        <v>0</v>
      </c>
      <c r="AQ47" s="10">
        <v>0</v>
      </c>
      <c r="AR47" s="10">
        <v>0</v>
      </c>
      <c r="AS47" s="10">
        <v>79</v>
      </c>
      <c r="AT47" s="10">
        <v>7325</v>
      </c>
      <c r="AU47" s="10">
        <v>35</v>
      </c>
      <c r="AV47" s="10">
        <v>5283</v>
      </c>
      <c r="AW47" s="10">
        <v>3648</v>
      </c>
      <c r="AX47" s="10">
        <v>240</v>
      </c>
      <c r="AY47" s="10">
        <v>1231</v>
      </c>
      <c r="AZ47" s="10">
        <v>164</v>
      </c>
      <c r="BA47" s="10">
        <v>0</v>
      </c>
      <c r="BB47" s="10">
        <v>1</v>
      </c>
      <c r="BC47" s="10">
        <v>0</v>
      </c>
      <c r="BD47" s="10">
        <v>268</v>
      </c>
      <c r="BE47" s="10">
        <v>172</v>
      </c>
      <c r="BF47" s="10">
        <v>13049</v>
      </c>
      <c r="BG47" s="10">
        <v>2086</v>
      </c>
      <c r="BH47" s="10">
        <v>2086</v>
      </c>
      <c r="BI47" s="10">
        <v>0</v>
      </c>
      <c r="BJ47" s="10">
        <v>350</v>
      </c>
      <c r="BK47" s="10">
        <v>40</v>
      </c>
      <c r="BL47" s="10">
        <v>350</v>
      </c>
      <c r="BM47" s="10">
        <v>40</v>
      </c>
      <c r="BN47" s="10">
        <v>250</v>
      </c>
      <c r="BO47" s="10">
        <v>190</v>
      </c>
      <c r="BP47" s="10">
        <v>250</v>
      </c>
      <c r="BQ47" s="10">
        <v>190</v>
      </c>
      <c r="BR47" s="10">
        <v>70</v>
      </c>
      <c r="BS47" s="10">
        <v>70</v>
      </c>
      <c r="BT47" s="10">
        <v>0</v>
      </c>
      <c r="BU47" s="10">
        <v>0</v>
      </c>
      <c r="BV47" s="10">
        <v>230</v>
      </c>
      <c r="BW47" s="10">
        <v>180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1</v>
      </c>
      <c r="CG47" s="10">
        <v>0</v>
      </c>
      <c r="CH47" s="10">
        <v>1</v>
      </c>
      <c r="CI47" s="10">
        <v>0</v>
      </c>
      <c r="CJ47" s="10">
        <v>1</v>
      </c>
      <c r="CK47" s="10">
        <v>0</v>
      </c>
      <c r="CL47" s="13">
        <v>1</v>
      </c>
      <c r="CM47" s="13">
        <v>1</v>
      </c>
      <c r="CN47" s="13">
        <v>40212.404710648145</v>
      </c>
    </row>
    <row r="48" spans="1:92" x14ac:dyDescent="0.2">
      <c r="A48" s="10" t="s">
        <v>1106</v>
      </c>
      <c r="B48" s="10" t="s">
        <v>782</v>
      </c>
      <c r="C48" s="10" t="str">
        <f>VLOOKUP(Tabulka_Dotaz_z_MySQLDivadla_110[[#This Row],[Kraj]],Tabulka_Dotaz_z_SQL3[],3,TRUE)</f>
        <v>Hlavní město Praha</v>
      </c>
      <c r="D48" s="10" t="str">
        <f>TRIM(VLOOKUP(Tabulka_Dotaz_z_MySQLDivadla_110[[#This Row],[StatID]],Tabulka_Dotaz_z_SqlDivadla[#All],7,FALSE))</f>
        <v>70</v>
      </c>
      <c r="E48" s="10" t="str">
        <f>VLOOKUP(Tabulka_Dotaz_z_MySQLDivadla_110[[#This Row],[kodZriz]],Tabulka_Dotaz_z_SQL[],8,TRUE)</f>
        <v>crkve</v>
      </c>
      <c r="F48" s="10">
        <v>44</v>
      </c>
      <c r="G48" s="10">
        <v>1</v>
      </c>
      <c r="H48" s="10">
        <v>0</v>
      </c>
      <c r="I48" s="10" t="s">
        <v>660</v>
      </c>
      <c r="J48" s="10">
        <v>110</v>
      </c>
      <c r="K48" s="10" t="s">
        <v>163</v>
      </c>
      <c r="L48" s="10">
        <v>0</v>
      </c>
      <c r="M48" s="10" t="s">
        <v>163</v>
      </c>
      <c r="N48" s="10">
        <v>0</v>
      </c>
      <c r="O48" s="10" t="s">
        <v>163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 t="str">
        <f>IF(Tabulka_Dotaz_z_MySQLDivadla_110[[#This Row],[f0115_1]]=1,"ANO","NE")</f>
        <v>ANO</v>
      </c>
      <c r="AB48" s="10">
        <v>3038</v>
      </c>
      <c r="AC48" s="10">
        <v>1927</v>
      </c>
      <c r="AD48" s="10">
        <v>830</v>
      </c>
      <c r="AE48" s="10">
        <v>5000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5</v>
      </c>
      <c r="AL48" s="10">
        <v>8873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6487</v>
      </c>
      <c r="AU48" s="10">
        <v>204</v>
      </c>
      <c r="AV48" s="10">
        <v>559</v>
      </c>
      <c r="AW48" s="10">
        <v>300</v>
      </c>
      <c r="AX48" s="10">
        <v>160</v>
      </c>
      <c r="AY48" s="10">
        <v>99</v>
      </c>
      <c r="AZ48" s="10">
        <v>0</v>
      </c>
      <c r="BA48" s="10">
        <v>1343</v>
      </c>
      <c r="BB48" s="10">
        <v>0</v>
      </c>
      <c r="BC48" s="10">
        <v>0</v>
      </c>
      <c r="BD48" s="10">
        <v>252</v>
      </c>
      <c r="BE48" s="10">
        <v>0</v>
      </c>
      <c r="BF48" s="10">
        <v>8641</v>
      </c>
      <c r="BG48" s="10">
        <v>0</v>
      </c>
      <c r="BH48" s="10">
        <v>0</v>
      </c>
      <c r="BI48" s="10">
        <v>0</v>
      </c>
      <c r="BJ48" s="10">
        <v>350</v>
      </c>
      <c r="BK48" s="10">
        <v>40</v>
      </c>
      <c r="BL48" s="10">
        <v>350</v>
      </c>
      <c r="BM48" s="10">
        <v>250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290</v>
      </c>
      <c r="BW48" s="10">
        <v>40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196</v>
      </c>
      <c r="CE48" s="10">
        <v>80</v>
      </c>
      <c r="CF48" s="10">
        <v>0</v>
      </c>
      <c r="CG48" s="10">
        <v>80</v>
      </c>
      <c r="CH48" s="10">
        <v>0</v>
      </c>
      <c r="CI48" s="10">
        <v>10</v>
      </c>
      <c r="CJ48" s="10">
        <v>0</v>
      </c>
      <c r="CK48" s="10">
        <v>1</v>
      </c>
      <c r="CL48" s="13">
        <v>1</v>
      </c>
      <c r="CM48" s="13">
        <v>1</v>
      </c>
      <c r="CN48" s="13">
        <v>40296.635706018518</v>
      </c>
    </row>
    <row r="49" spans="1:92" x14ac:dyDescent="0.2">
      <c r="A49" s="10" t="s">
        <v>1227</v>
      </c>
      <c r="B49" s="10" t="s">
        <v>782</v>
      </c>
      <c r="C49" s="10" t="str">
        <f>VLOOKUP(Tabulka_Dotaz_z_MySQLDivadla_110[[#This Row],[Kraj]],Tabulka_Dotaz_z_SQL3[],3,TRUE)</f>
        <v>Hlavní město Praha</v>
      </c>
      <c r="D49" s="10" t="str">
        <f>TRIM(VLOOKUP(Tabulka_Dotaz_z_MySQLDivadla_110[[#This Row],[StatID]],Tabulka_Dotaz_z_SqlDivadla[#All],7,FALSE))</f>
        <v>70</v>
      </c>
      <c r="E49" s="10" t="str">
        <f>VLOOKUP(Tabulka_Dotaz_z_MySQLDivadla_110[[#This Row],[kodZriz]],Tabulka_Dotaz_z_SQL[],8,TRUE)</f>
        <v>crkve</v>
      </c>
      <c r="F49" s="10">
        <v>169</v>
      </c>
      <c r="G49" s="10">
        <v>1</v>
      </c>
      <c r="H49" s="10">
        <v>0</v>
      </c>
      <c r="I49" s="10" t="s">
        <v>707</v>
      </c>
      <c r="J49" s="10">
        <v>346</v>
      </c>
      <c r="K49" s="10" t="s">
        <v>163</v>
      </c>
      <c r="L49" s="10">
        <v>0</v>
      </c>
      <c r="M49" s="10" t="s">
        <v>163</v>
      </c>
      <c r="N49" s="10">
        <v>0</v>
      </c>
      <c r="O49" s="10" t="s">
        <v>163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1</v>
      </c>
      <c r="AA49" s="10" t="str">
        <f>IF(Tabulka_Dotaz_z_MySQLDivadla_110[[#This Row],[f0115_1]]=1,"ANO","NE")</f>
        <v>ANO</v>
      </c>
      <c r="AB49" s="10">
        <v>10058</v>
      </c>
      <c r="AC49" s="10">
        <v>9736</v>
      </c>
      <c r="AD49" s="10">
        <v>0</v>
      </c>
      <c r="AE49" s="10">
        <v>0</v>
      </c>
      <c r="AF49" s="10">
        <v>800</v>
      </c>
      <c r="AG49" s="10">
        <v>0</v>
      </c>
      <c r="AH49" s="10">
        <v>0</v>
      </c>
      <c r="AI49" s="10">
        <v>0</v>
      </c>
      <c r="AJ49" s="10">
        <v>1000</v>
      </c>
      <c r="AK49" s="10">
        <v>0</v>
      </c>
      <c r="AL49" s="10">
        <v>11858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9777</v>
      </c>
      <c r="AU49" s="10">
        <v>32</v>
      </c>
      <c r="AV49" s="10">
        <v>1447</v>
      </c>
      <c r="AW49" s="10">
        <v>869</v>
      </c>
      <c r="AX49" s="10">
        <v>284</v>
      </c>
      <c r="AY49" s="10">
        <v>294</v>
      </c>
      <c r="AZ49" s="10">
        <v>0</v>
      </c>
      <c r="BA49" s="10">
        <v>616</v>
      </c>
      <c r="BB49" s="10">
        <v>0</v>
      </c>
      <c r="BC49" s="10">
        <v>0</v>
      </c>
      <c r="BD49" s="10">
        <v>14</v>
      </c>
      <c r="BE49" s="10">
        <v>65</v>
      </c>
      <c r="BF49" s="10">
        <v>11919</v>
      </c>
      <c r="BG49" s="10">
        <v>0</v>
      </c>
      <c r="BH49" s="10">
        <v>0</v>
      </c>
      <c r="BI49" s="10">
        <v>0</v>
      </c>
      <c r="BJ49" s="10">
        <v>500</v>
      </c>
      <c r="BK49" s="10">
        <v>1</v>
      </c>
      <c r="BL49" s="10">
        <v>500</v>
      </c>
      <c r="BM49" s="10">
        <v>1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80</v>
      </c>
      <c r="BW49" s="10">
        <v>1</v>
      </c>
      <c r="BX49" s="10">
        <v>80</v>
      </c>
      <c r="BY49" s="10">
        <v>1</v>
      </c>
      <c r="BZ49" s="10">
        <v>0</v>
      </c>
      <c r="CA49" s="10">
        <v>0</v>
      </c>
      <c r="CB49" s="10">
        <v>0</v>
      </c>
      <c r="CC49" s="10">
        <v>0</v>
      </c>
      <c r="CD49" s="10">
        <v>500</v>
      </c>
      <c r="CE49" s="10">
        <v>1</v>
      </c>
      <c r="CF49" s="10">
        <v>0</v>
      </c>
      <c r="CG49" s="10">
        <v>30</v>
      </c>
      <c r="CH49" s="10">
        <v>0</v>
      </c>
      <c r="CI49" s="10">
        <v>60</v>
      </c>
      <c r="CJ49" s="10">
        <v>0</v>
      </c>
      <c r="CK49" s="10">
        <v>5</v>
      </c>
      <c r="CL49" s="13">
        <v>1</v>
      </c>
      <c r="CM49" s="13">
        <v>0</v>
      </c>
      <c r="CN49" s="13">
        <v>40281.500578703701</v>
      </c>
    </row>
    <row r="50" spans="1:92" x14ac:dyDescent="0.2">
      <c r="A50" s="10" t="s">
        <v>1203</v>
      </c>
      <c r="B50" s="10" t="s">
        <v>797</v>
      </c>
      <c r="C50" s="10" t="str">
        <f>VLOOKUP(Tabulka_Dotaz_z_MySQLDivadla_110[[#This Row],[Kraj]],Tabulka_Dotaz_z_SQL3[],3,TRUE)</f>
        <v>Ústecký kraj</v>
      </c>
      <c r="D50" s="10" t="str">
        <f>TRIM(VLOOKUP(Tabulka_Dotaz_z_MySQLDivadla_110[[#This Row],[StatID]],Tabulka_Dotaz_z_SqlDivadla[#All],7,FALSE))</f>
        <v>30</v>
      </c>
      <c r="E50" s="10" t="str">
        <f>VLOOKUP(Tabulka_Dotaz_z_MySQLDivadla_110[[#This Row],[kodZriz]],Tabulka_Dotaz_z_SQL[],8,TRUE)</f>
        <v>stati</v>
      </c>
      <c r="F50" s="10">
        <v>145</v>
      </c>
      <c r="G50" s="10">
        <v>2</v>
      </c>
      <c r="H50" s="10">
        <v>0</v>
      </c>
      <c r="I50" s="10" t="s">
        <v>195</v>
      </c>
      <c r="J50" s="10">
        <v>260</v>
      </c>
      <c r="K50" s="10" t="s">
        <v>680</v>
      </c>
      <c r="L50" s="10">
        <v>110</v>
      </c>
      <c r="M50" s="10" t="s">
        <v>163</v>
      </c>
      <c r="N50" s="10">
        <v>0</v>
      </c>
      <c r="O50" s="10" t="s">
        <v>163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1</v>
      </c>
      <c r="AA50" s="10" t="str">
        <f>IF(Tabulka_Dotaz_z_MySQLDivadla_110[[#This Row],[f0115_1]]=1,"ANO","NE")</f>
        <v>ANO</v>
      </c>
      <c r="AB50" s="10">
        <v>2900</v>
      </c>
      <c r="AC50" s="10">
        <v>2582</v>
      </c>
      <c r="AD50" s="10">
        <v>12</v>
      </c>
      <c r="AE50" s="10">
        <v>40</v>
      </c>
      <c r="AF50" s="10">
        <v>5223</v>
      </c>
      <c r="AG50" s="10">
        <v>0</v>
      </c>
      <c r="AH50" s="10">
        <v>0</v>
      </c>
      <c r="AI50" s="10">
        <v>0</v>
      </c>
      <c r="AJ50" s="10">
        <v>9</v>
      </c>
      <c r="AK50" s="10">
        <v>152</v>
      </c>
      <c r="AL50" s="10">
        <v>8336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4687</v>
      </c>
      <c r="AU50" s="10">
        <v>0</v>
      </c>
      <c r="AV50" s="10">
        <v>2912</v>
      </c>
      <c r="AW50" s="10">
        <v>1779</v>
      </c>
      <c r="AX50" s="10">
        <v>400</v>
      </c>
      <c r="AY50" s="10">
        <v>697</v>
      </c>
      <c r="AZ50" s="10">
        <v>36</v>
      </c>
      <c r="BA50" s="10">
        <v>253</v>
      </c>
      <c r="BB50" s="10">
        <v>0</v>
      </c>
      <c r="BC50" s="10">
        <v>0</v>
      </c>
      <c r="BD50" s="10">
        <v>53</v>
      </c>
      <c r="BE50" s="10">
        <v>63</v>
      </c>
      <c r="BF50" s="10">
        <v>7968</v>
      </c>
      <c r="BG50" s="10">
        <v>0</v>
      </c>
      <c r="BH50" s="10">
        <v>0</v>
      </c>
      <c r="BI50" s="10">
        <v>0</v>
      </c>
      <c r="BJ50" s="10">
        <v>350</v>
      </c>
      <c r="BK50" s="10">
        <v>30</v>
      </c>
      <c r="BL50" s="10">
        <v>350</v>
      </c>
      <c r="BM50" s="10">
        <v>30</v>
      </c>
      <c r="BN50" s="10">
        <v>0</v>
      </c>
      <c r="BO50" s="10">
        <v>0</v>
      </c>
      <c r="BP50" s="10">
        <v>250</v>
      </c>
      <c r="BQ50" s="10">
        <v>250</v>
      </c>
      <c r="BR50" s="10">
        <v>0</v>
      </c>
      <c r="BS50" s="10">
        <v>0</v>
      </c>
      <c r="BT50" s="10">
        <v>150</v>
      </c>
      <c r="BU50" s="10">
        <v>150</v>
      </c>
      <c r="BV50" s="10">
        <v>100</v>
      </c>
      <c r="BW50" s="10">
        <v>40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300</v>
      </c>
      <c r="CE50" s="10">
        <v>40</v>
      </c>
      <c r="CF50" s="10">
        <v>1</v>
      </c>
      <c r="CG50" s="10">
        <v>0</v>
      </c>
      <c r="CH50" s="10">
        <v>0</v>
      </c>
      <c r="CI50" s="10">
        <v>5</v>
      </c>
      <c r="CJ50" s="10">
        <v>1</v>
      </c>
      <c r="CK50" s="10">
        <v>0</v>
      </c>
      <c r="CL50" s="13">
        <v>1</v>
      </c>
      <c r="CM50" s="13">
        <v>1</v>
      </c>
      <c r="CN50" s="13">
        <v>40275.425474537034</v>
      </c>
    </row>
    <row r="51" spans="1:92" x14ac:dyDescent="0.2">
      <c r="A51" s="10" t="s">
        <v>1199</v>
      </c>
      <c r="B51" s="10" t="s">
        <v>823</v>
      </c>
      <c r="C51" s="10" t="str">
        <f>VLOOKUP(Tabulka_Dotaz_z_MySQLDivadla_110[[#This Row],[Kraj]],Tabulka_Dotaz_z_SQL3[],3,TRUE)</f>
        <v>Královéhradecký kraj</v>
      </c>
      <c r="D51" s="10" t="str">
        <f>TRIM(VLOOKUP(Tabulka_Dotaz_z_MySQLDivadla_110[[#This Row],[StatID]],Tabulka_Dotaz_z_SqlDivadla[#All],7,FALSE))</f>
        <v>30</v>
      </c>
      <c r="E51" s="10" t="str">
        <f>VLOOKUP(Tabulka_Dotaz_z_MySQLDivadla_110[[#This Row],[kodZriz]],Tabulka_Dotaz_z_SQL[],8,TRUE)</f>
        <v>stati</v>
      </c>
      <c r="F51" s="10">
        <v>141</v>
      </c>
      <c r="G51" s="10">
        <v>3</v>
      </c>
      <c r="H51" s="10">
        <v>0</v>
      </c>
      <c r="I51" s="10" t="s">
        <v>698</v>
      </c>
      <c r="J51" s="10">
        <v>399</v>
      </c>
      <c r="K51" s="10" t="s">
        <v>699</v>
      </c>
      <c r="L51" s="10">
        <v>78</v>
      </c>
      <c r="M51" s="10" t="s">
        <v>700</v>
      </c>
      <c r="N51" s="10">
        <v>216</v>
      </c>
      <c r="O51" s="10" t="s">
        <v>163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 t="str">
        <f>IF(Tabulka_Dotaz_z_MySQLDivadla_110[[#This Row],[f0115_1]]=1,"ANO","NE")</f>
        <v>ANO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250</v>
      </c>
      <c r="BK51" s="10">
        <v>40</v>
      </c>
      <c r="BL51" s="10">
        <v>220</v>
      </c>
      <c r="BM51" s="10">
        <v>40</v>
      </c>
      <c r="BN51" s="10">
        <v>0</v>
      </c>
      <c r="BO51" s="10">
        <v>0</v>
      </c>
      <c r="BP51" s="10">
        <v>240</v>
      </c>
      <c r="BQ51" s="10">
        <v>200</v>
      </c>
      <c r="BR51" s="10">
        <v>250</v>
      </c>
      <c r="BS51" s="10">
        <v>240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1</v>
      </c>
      <c r="CG51" s="10">
        <v>0</v>
      </c>
      <c r="CH51" s="10">
        <v>1</v>
      </c>
      <c r="CI51" s="10">
        <v>0</v>
      </c>
      <c r="CJ51" s="10">
        <v>1</v>
      </c>
      <c r="CK51" s="10">
        <v>0</v>
      </c>
      <c r="CL51" s="13">
        <v>1</v>
      </c>
      <c r="CM51" s="13">
        <v>0</v>
      </c>
      <c r="CN51" s="13">
        <v>40274.630335648151</v>
      </c>
    </row>
    <row r="52" spans="1:92" x14ac:dyDescent="0.2">
      <c r="A52" s="10" t="s">
        <v>1152</v>
      </c>
      <c r="B52" s="10" t="s">
        <v>789</v>
      </c>
      <c r="C52" s="10" t="str">
        <f>VLOOKUP(Tabulka_Dotaz_z_MySQLDivadla_110[[#This Row],[Kraj]],Tabulka_Dotaz_z_SQL3[],3,TRUE)</f>
        <v>Jihočeský kraj</v>
      </c>
      <c r="D52" s="10" t="str">
        <f>TRIM(VLOOKUP(Tabulka_Dotaz_z_MySQLDivadla_110[[#This Row],[StatID]],Tabulka_Dotaz_z_SqlDivadla[#All],7,FALSE))</f>
        <v>71</v>
      </c>
      <c r="E52" s="10" t="str">
        <f>VLOOKUP(Tabulka_Dotaz_z_MySQLDivadla_110[[#This Row],[kodZriz]],Tabulka_Dotaz_z_SQL[],8,TRUE)</f>
        <v>crkve</v>
      </c>
      <c r="F52" s="10">
        <v>94</v>
      </c>
      <c r="G52" s="10">
        <v>2</v>
      </c>
      <c r="H52" s="10">
        <v>0</v>
      </c>
      <c r="I52" s="10" t="s">
        <v>673</v>
      </c>
      <c r="J52" s="10">
        <v>450</v>
      </c>
      <c r="K52" s="10" t="s">
        <v>674</v>
      </c>
      <c r="L52" s="10">
        <v>150</v>
      </c>
      <c r="M52" s="10" t="s">
        <v>163</v>
      </c>
      <c r="N52" s="10">
        <v>0</v>
      </c>
      <c r="O52" s="10" t="s">
        <v>163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1</v>
      </c>
      <c r="AA52" s="10" t="str">
        <f>IF(Tabulka_Dotaz_z_MySQLDivadla_110[[#This Row],[f0115_1]]=1,"ANO","NE")</f>
        <v>ANO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600</v>
      </c>
      <c r="BK52" s="10">
        <v>40</v>
      </c>
      <c r="BL52" s="10">
        <v>350</v>
      </c>
      <c r="BM52" s="10">
        <v>80</v>
      </c>
      <c r="BN52" s="10">
        <v>0</v>
      </c>
      <c r="BO52" s="10">
        <v>0</v>
      </c>
      <c r="BP52" s="10">
        <v>0</v>
      </c>
      <c r="BQ52" s="10">
        <v>0</v>
      </c>
      <c r="BR52" s="10">
        <v>600</v>
      </c>
      <c r="BS52" s="10">
        <v>150</v>
      </c>
      <c r="BT52" s="10">
        <v>0</v>
      </c>
      <c r="BU52" s="10">
        <v>0</v>
      </c>
      <c r="BV52" s="10">
        <v>180</v>
      </c>
      <c r="BW52" s="10">
        <v>80</v>
      </c>
      <c r="BX52" s="10">
        <v>60</v>
      </c>
      <c r="BY52" s="10">
        <v>60</v>
      </c>
      <c r="BZ52" s="10">
        <v>40</v>
      </c>
      <c r="CA52" s="10">
        <v>40</v>
      </c>
      <c r="CB52" s="10">
        <v>0</v>
      </c>
      <c r="CC52" s="10">
        <v>0</v>
      </c>
      <c r="CD52" s="10">
        <v>180</v>
      </c>
      <c r="CE52" s="10">
        <v>80</v>
      </c>
      <c r="CF52" s="10">
        <v>0</v>
      </c>
      <c r="CG52" s="10">
        <v>30</v>
      </c>
      <c r="CH52" s="10">
        <v>0</v>
      </c>
      <c r="CI52" s="10">
        <v>30</v>
      </c>
      <c r="CJ52" s="10">
        <v>1</v>
      </c>
      <c r="CK52" s="10">
        <v>0</v>
      </c>
      <c r="CL52" s="13">
        <v>1</v>
      </c>
      <c r="CM52" s="13">
        <v>1</v>
      </c>
      <c r="CN52" s="13">
        <v>40332.414004629631</v>
      </c>
    </row>
    <row r="53" spans="1:92" x14ac:dyDescent="0.2">
      <c r="A53" s="10" t="s">
        <v>1243</v>
      </c>
      <c r="B53" s="10" t="s">
        <v>782</v>
      </c>
      <c r="C53" s="10" t="str">
        <f>VLOOKUP(Tabulka_Dotaz_z_MySQLDivadla_110[[#This Row],[Kraj]],Tabulka_Dotaz_z_SQL3[],3,TRUE)</f>
        <v>Hlavní město Praha</v>
      </c>
      <c r="D53" s="10" t="str">
        <f>TRIM(VLOOKUP(Tabulka_Dotaz_z_MySQLDivadla_110[[#This Row],[StatID]],Tabulka_Dotaz_z_SqlDivadla[#All],7,FALSE))</f>
        <v>50</v>
      </c>
      <c r="E53" s="10" t="str">
        <f>VLOOKUP(Tabulka_Dotaz_z_MySQLDivadla_110[[#This Row],[kodZriz]],Tabulka_Dotaz_z_SQL[],8,TRUE)</f>
        <v>podnk</v>
      </c>
      <c r="F53" s="10">
        <v>185</v>
      </c>
      <c r="G53" s="10">
        <v>1</v>
      </c>
      <c r="H53" s="10">
        <v>0</v>
      </c>
      <c r="I53" s="10" t="s">
        <v>195</v>
      </c>
      <c r="J53" s="10">
        <v>260</v>
      </c>
      <c r="K53" s="10" t="s">
        <v>163</v>
      </c>
      <c r="L53" s="10">
        <v>0</v>
      </c>
      <c r="M53" s="10" t="s">
        <v>163</v>
      </c>
      <c r="N53" s="10">
        <v>0</v>
      </c>
      <c r="O53" s="10" t="s">
        <v>163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 t="str">
        <f>IF(Tabulka_Dotaz_z_MySQLDivadla_110[[#This Row],[f0115_1]]=1,"ANO","NE")</f>
        <v>ANO</v>
      </c>
      <c r="AB53" s="10">
        <v>1525</v>
      </c>
      <c r="AC53" s="10">
        <v>726</v>
      </c>
      <c r="AD53" s="10">
        <v>0</v>
      </c>
      <c r="AE53" s="10">
        <v>0</v>
      </c>
      <c r="AF53" s="10">
        <v>1597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3122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2679</v>
      </c>
      <c r="AU53" s="10">
        <v>241</v>
      </c>
      <c r="AV53" s="10">
        <v>290</v>
      </c>
      <c r="AW53" s="10">
        <v>249</v>
      </c>
      <c r="AX53" s="10">
        <v>0</v>
      </c>
      <c r="AY53" s="10">
        <v>41</v>
      </c>
      <c r="AZ53" s="10">
        <v>0</v>
      </c>
      <c r="BA53" s="10">
        <v>177</v>
      </c>
      <c r="BB53" s="10">
        <v>1</v>
      </c>
      <c r="BC53" s="10">
        <v>0</v>
      </c>
      <c r="BD53" s="10">
        <v>145</v>
      </c>
      <c r="BE53" s="10">
        <v>1</v>
      </c>
      <c r="BF53" s="10">
        <v>3293</v>
      </c>
      <c r="BG53" s="10">
        <v>808</v>
      </c>
      <c r="BH53" s="10">
        <v>807</v>
      </c>
      <c r="BI53" s="10">
        <v>1</v>
      </c>
      <c r="BJ53" s="10">
        <v>250</v>
      </c>
      <c r="BK53" s="10">
        <v>90</v>
      </c>
      <c r="BL53" s="10">
        <v>250</v>
      </c>
      <c r="BM53" s="10">
        <v>90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190</v>
      </c>
      <c r="BW53" s="10">
        <v>90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190</v>
      </c>
      <c r="CE53" s="10">
        <v>110</v>
      </c>
      <c r="CF53" s="10">
        <v>1</v>
      </c>
      <c r="CG53" s="10">
        <v>0</v>
      </c>
      <c r="CH53" s="10">
        <v>0</v>
      </c>
      <c r="CI53" s="10">
        <v>10</v>
      </c>
      <c r="CJ53" s="10">
        <v>1</v>
      </c>
      <c r="CK53" s="10">
        <v>0</v>
      </c>
      <c r="CL53" s="13">
        <v>1</v>
      </c>
      <c r="CM53" s="13">
        <v>1</v>
      </c>
      <c r="CN53" s="13">
        <v>40332.435636574075</v>
      </c>
    </row>
    <row r="54" spans="1:92" x14ac:dyDescent="0.2">
      <c r="A54" s="10" t="s">
        <v>1272</v>
      </c>
      <c r="B54" s="10" t="s">
        <v>782</v>
      </c>
      <c r="C54" s="10" t="str">
        <f>VLOOKUP(Tabulka_Dotaz_z_MySQLDivadla_110[[#This Row],[Kraj]],Tabulka_Dotaz_z_SQL3[],3,TRUE)</f>
        <v>Hlavní město Praha</v>
      </c>
      <c r="D54" s="10" t="str">
        <f>TRIM(VLOOKUP(Tabulka_Dotaz_z_MySQLDivadla_110[[#This Row],[StatID]],Tabulka_Dotaz_z_SqlDivadla[#All],7,FALSE))</f>
        <v>50</v>
      </c>
      <c r="E54" s="10" t="str">
        <f>VLOOKUP(Tabulka_Dotaz_z_MySQLDivadla_110[[#This Row],[kodZriz]],Tabulka_Dotaz_z_SQL[],8,TRUE)</f>
        <v>podnk</v>
      </c>
      <c r="F54" s="10">
        <v>215</v>
      </c>
      <c r="G54" s="10">
        <v>1</v>
      </c>
      <c r="H54" s="10">
        <v>0</v>
      </c>
      <c r="I54" s="10" t="s">
        <v>722</v>
      </c>
      <c r="J54" s="10">
        <v>98</v>
      </c>
      <c r="K54" s="10" t="s">
        <v>163</v>
      </c>
      <c r="L54" s="10">
        <v>0</v>
      </c>
      <c r="M54" s="10" t="s">
        <v>163</v>
      </c>
      <c r="N54" s="10">
        <v>0</v>
      </c>
      <c r="O54" s="10" t="s">
        <v>163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0" t="str">
        <f>IF(Tabulka_Dotaz_z_MySQLDivadla_110[[#This Row],[f0115_1]]=1,"ANO","NE")</f>
        <v>ANO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400</v>
      </c>
      <c r="BK54" s="10">
        <v>50</v>
      </c>
      <c r="BL54" s="10">
        <v>400</v>
      </c>
      <c r="BM54" s="10">
        <v>50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400</v>
      </c>
      <c r="CE54" s="10">
        <v>50</v>
      </c>
      <c r="CF54" s="10">
        <v>1</v>
      </c>
      <c r="CG54" s="10">
        <v>0</v>
      </c>
      <c r="CH54" s="10">
        <v>1</v>
      </c>
      <c r="CI54" s="10">
        <v>0</v>
      </c>
      <c r="CJ54" s="10">
        <v>1</v>
      </c>
      <c r="CK54" s="10">
        <v>0</v>
      </c>
      <c r="CL54" s="13">
        <v>1</v>
      </c>
      <c r="CM54" s="13">
        <v>1</v>
      </c>
      <c r="CN54" s="13">
        <v>40297.470532407409</v>
      </c>
    </row>
    <row r="55" spans="1:92" x14ac:dyDescent="0.2">
      <c r="A55" s="10" t="s">
        <v>1245</v>
      </c>
      <c r="B55" s="10" t="s">
        <v>789</v>
      </c>
      <c r="C55" s="10" t="str">
        <f>VLOOKUP(Tabulka_Dotaz_z_MySQLDivadla_110[[#This Row],[Kraj]],Tabulka_Dotaz_z_SQL3[],3,TRUE)</f>
        <v>Jihočeský kraj</v>
      </c>
      <c r="D55" s="10" t="str">
        <f>TRIM(VLOOKUP(Tabulka_Dotaz_z_MySQLDivadla_110[[#This Row],[StatID]],Tabulka_Dotaz_z_SqlDivadla[#All],7,FALSE))</f>
        <v>30</v>
      </c>
      <c r="E55" s="10" t="str">
        <f>VLOOKUP(Tabulka_Dotaz_z_MySQLDivadla_110[[#This Row],[kodZriz]],Tabulka_Dotaz_z_SQL[],8,TRUE)</f>
        <v>stati</v>
      </c>
      <c r="F55" s="10">
        <v>187</v>
      </c>
      <c r="G55" s="10">
        <v>3</v>
      </c>
      <c r="H55" s="10">
        <v>1</v>
      </c>
      <c r="I55" s="10" t="s">
        <v>712</v>
      </c>
      <c r="J55" s="10">
        <v>50</v>
      </c>
      <c r="K55" s="10" t="s">
        <v>713</v>
      </c>
      <c r="L55" s="10">
        <v>250</v>
      </c>
      <c r="M55" s="10" t="s">
        <v>163</v>
      </c>
      <c r="N55" s="10">
        <v>0</v>
      </c>
      <c r="O55" s="10" t="s">
        <v>163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 t="str">
        <f>IF(Tabulka_Dotaz_z_MySQLDivadla_110[[#This Row],[f0115_1]]=1,"ANO","NE")</f>
        <v>ANO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360</v>
      </c>
      <c r="BK55" s="10">
        <v>35</v>
      </c>
      <c r="BL55" s="10">
        <v>250</v>
      </c>
      <c r="BM55" s="10">
        <v>35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100</v>
      </c>
      <c r="BW55" s="10">
        <v>100</v>
      </c>
      <c r="BX55" s="10">
        <v>0</v>
      </c>
      <c r="BY55" s="10">
        <v>0</v>
      </c>
      <c r="BZ55" s="10">
        <v>0</v>
      </c>
      <c r="CA55" s="10">
        <v>0</v>
      </c>
      <c r="CB55" s="10">
        <v>1</v>
      </c>
      <c r="CC55" s="10">
        <v>1</v>
      </c>
      <c r="CD55" s="10">
        <v>360</v>
      </c>
      <c r="CE55" s="10">
        <v>50</v>
      </c>
      <c r="CF55" s="10">
        <v>1</v>
      </c>
      <c r="CG55" s="10">
        <v>0</v>
      </c>
      <c r="CH55" s="10">
        <v>1</v>
      </c>
      <c r="CI55" s="10">
        <v>0</v>
      </c>
      <c r="CJ55" s="10">
        <v>1</v>
      </c>
      <c r="CK55" s="10">
        <v>0</v>
      </c>
      <c r="CL55" s="13">
        <v>1</v>
      </c>
      <c r="CM55" s="13">
        <v>1</v>
      </c>
      <c r="CN55" s="13">
        <v>40285.735277777778</v>
      </c>
    </row>
    <row r="56" spans="1:92" x14ac:dyDescent="0.2">
      <c r="A56" s="10" t="s">
        <v>1271</v>
      </c>
      <c r="B56" s="10" t="s">
        <v>790</v>
      </c>
      <c r="C56" s="10" t="str">
        <f>VLOOKUP(Tabulka_Dotaz_z_MySQLDivadla_110[[#This Row],[Kraj]],Tabulka_Dotaz_z_SQL3[],3,TRUE)</f>
        <v>Pardubický kraj</v>
      </c>
      <c r="D56" s="10" t="str">
        <f>TRIM(VLOOKUP(Tabulka_Dotaz_z_MySQLDivadla_110[[#This Row],[StatID]],Tabulka_Dotaz_z_SqlDivadla[#All],7,FALSE))</f>
        <v>30</v>
      </c>
      <c r="E56" s="10" t="str">
        <f>VLOOKUP(Tabulka_Dotaz_z_MySQLDivadla_110[[#This Row],[kodZriz]],Tabulka_Dotaz_z_SQL[],8,TRUE)</f>
        <v>stati</v>
      </c>
      <c r="F56" s="10">
        <v>214</v>
      </c>
      <c r="G56" s="10">
        <v>2</v>
      </c>
      <c r="H56" s="10">
        <v>0</v>
      </c>
      <c r="I56" s="10" t="s">
        <v>167</v>
      </c>
      <c r="J56" s="10">
        <v>285</v>
      </c>
      <c r="K56" s="10" t="s">
        <v>721</v>
      </c>
      <c r="L56" s="10">
        <v>980</v>
      </c>
      <c r="M56" s="10" t="s">
        <v>163</v>
      </c>
      <c r="N56" s="10">
        <v>0</v>
      </c>
      <c r="O56" s="10" t="s">
        <v>163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</v>
      </c>
      <c r="AA56" s="10" t="str">
        <f>IF(Tabulka_Dotaz_z_MySQLDivadla_110[[#This Row],[f0115_1]]=1,"ANO","NE")</f>
        <v>ANO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370</v>
      </c>
      <c r="BK56" s="10">
        <v>30</v>
      </c>
      <c r="BL56" s="10">
        <v>370</v>
      </c>
      <c r="BM56" s="10">
        <v>50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30</v>
      </c>
      <c r="BY56" s="10">
        <v>30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1</v>
      </c>
      <c r="CH56" s="10">
        <v>0</v>
      </c>
      <c r="CI56" s="10">
        <v>1</v>
      </c>
      <c r="CJ56" s="10">
        <v>0</v>
      </c>
      <c r="CK56" s="10">
        <v>1</v>
      </c>
      <c r="CL56" s="13">
        <v>1</v>
      </c>
      <c r="CM56" s="13">
        <v>1</v>
      </c>
      <c r="CN56" s="13">
        <v>40297.454918981479</v>
      </c>
    </row>
    <row r="57" spans="1:92" x14ac:dyDescent="0.2">
      <c r="A57" s="10" t="s">
        <v>1202</v>
      </c>
      <c r="B57" s="10" t="s">
        <v>803</v>
      </c>
      <c r="C57" s="10" t="str">
        <f>VLOOKUP(Tabulka_Dotaz_z_MySQLDivadla_110[[#This Row],[Kraj]],Tabulka_Dotaz_z_SQL3[],3,TRUE)</f>
        <v>Karlovarský kraj</v>
      </c>
      <c r="D57" s="10" t="str">
        <f>TRIM(VLOOKUP(Tabulka_Dotaz_z_MySQLDivadla_110[[#This Row],[StatID]],Tabulka_Dotaz_z_SqlDivadla[#All],7,FALSE))</f>
        <v>50</v>
      </c>
      <c r="E57" s="10" t="str">
        <f>VLOOKUP(Tabulka_Dotaz_z_MySQLDivadla_110[[#This Row],[kodZriz]],Tabulka_Dotaz_z_SQL[],8,TRUE)</f>
        <v>podnk</v>
      </c>
      <c r="F57" s="10">
        <v>144</v>
      </c>
      <c r="G57" s="10">
        <v>2</v>
      </c>
      <c r="H57" s="10">
        <v>1</v>
      </c>
      <c r="I57" s="10" t="s">
        <v>167</v>
      </c>
      <c r="J57" s="10">
        <v>320</v>
      </c>
      <c r="K57" s="10" t="s">
        <v>163</v>
      </c>
      <c r="L57" s="10">
        <v>0</v>
      </c>
      <c r="M57" s="10" t="s">
        <v>163</v>
      </c>
      <c r="N57" s="10">
        <v>0</v>
      </c>
      <c r="O57" s="10" t="s">
        <v>163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 t="str">
        <f>IF(Tabulka_Dotaz_z_MySQLDivadla_110[[#This Row],[f0115_1]]=1,"ANO","NE")</f>
        <v>NE</v>
      </c>
      <c r="AB57" s="10">
        <v>3307</v>
      </c>
      <c r="AC57" s="10">
        <v>3307</v>
      </c>
      <c r="AD57" s="10">
        <v>0</v>
      </c>
      <c r="AE57" s="10">
        <v>0</v>
      </c>
      <c r="AF57" s="10">
        <v>4150</v>
      </c>
      <c r="AG57" s="10">
        <v>0</v>
      </c>
      <c r="AH57" s="10">
        <v>0</v>
      </c>
      <c r="AI57" s="10">
        <v>0</v>
      </c>
      <c r="AJ57" s="10">
        <v>0</v>
      </c>
      <c r="AK57" s="10">
        <v>87</v>
      </c>
      <c r="AL57" s="10">
        <v>7544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711</v>
      </c>
      <c r="AU57" s="10">
        <v>0</v>
      </c>
      <c r="AV57" s="10">
        <v>1763</v>
      </c>
      <c r="AW57" s="10">
        <v>1350</v>
      </c>
      <c r="AX57" s="10">
        <v>0</v>
      </c>
      <c r="AY57" s="10">
        <v>405</v>
      </c>
      <c r="AZ57" s="10">
        <v>8</v>
      </c>
      <c r="BA57" s="10">
        <v>2593</v>
      </c>
      <c r="BB57" s="10">
        <v>23</v>
      </c>
      <c r="BC57" s="10">
        <v>0</v>
      </c>
      <c r="BD57" s="10">
        <v>19</v>
      </c>
      <c r="BE57" s="10">
        <v>1051</v>
      </c>
      <c r="BF57" s="10">
        <v>6160</v>
      </c>
      <c r="BG57" s="10">
        <v>0</v>
      </c>
      <c r="BH57" s="10">
        <v>0</v>
      </c>
      <c r="BI57" s="10">
        <v>0</v>
      </c>
      <c r="BJ57" s="10">
        <v>350</v>
      </c>
      <c r="BK57" s="10">
        <v>30</v>
      </c>
      <c r="BL57" s="10">
        <v>300</v>
      </c>
      <c r="BM57" s="10">
        <v>30</v>
      </c>
      <c r="BN57" s="10">
        <v>0</v>
      </c>
      <c r="BO57" s="10">
        <v>0</v>
      </c>
      <c r="BP57" s="10">
        <v>250</v>
      </c>
      <c r="BQ57" s="10">
        <v>100</v>
      </c>
      <c r="BR57" s="10">
        <v>220</v>
      </c>
      <c r="BS57" s="10">
        <v>100</v>
      </c>
      <c r="BT57" s="10">
        <v>0</v>
      </c>
      <c r="BU57" s="10">
        <v>0</v>
      </c>
      <c r="BV57" s="10">
        <v>350</v>
      </c>
      <c r="BW57" s="10">
        <v>150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250</v>
      </c>
      <c r="CE57" s="10">
        <v>100</v>
      </c>
      <c r="CF57" s="10">
        <v>1</v>
      </c>
      <c r="CG57" s="10">
        <v>0</v>
      </c>
      <c r="CH57" s="10">
        <v>0</v>
      </c>
      <c r="CI57" s="10">
        <v>10</v>
      </c>
      <c r="CJ57" s="10">
        <v>0</v>
      </c>
      <c r="CK57" s="10">
        <v>15</v>
      </c>
      <c r="CL57" s="13">
        <v>1</v>
      </c>
      <c r="CM57" s="13">
        <v>1</v>
      </c>
      <c r="CN57" s="13">
        <v>40332.439606481479</v>
      </c>
    </row>
    <row r="58" spans="1:92" x14ac:dyDescent="0.2">
      <c r="A58" s="10" t="s">
        <v>1131</v>
      </c>
      <c r="B58" s="10" t="s">
        <v>789</v>
      </c>
      <c r="C58" s="10" t="str">
        <f>VLOOKUP(Tabulka_Dotaz_z_MySQLDivadla_110[[#This Row],[Kraj]],Tabulka_Dotaz_z_SQL3[],3,TRUE)</f>
        <v>Jihočeský kraj</v>
      </c>
      <c r="D58" s="10" t="str">
        <f>TRIM(VLOOKUP(Tabulka_Dotaz_z_MySQLDivadla_110[[#This Row],[StatID]],Tabulka_Dotaz_z_SqlDivadla[#All],7,FALSE))</f>
        <v>30</v>
      </c>
      <c r="E58" s="10" t="str">
        <f>VLOOKUP(Tabulka_Dotaz_z_MySQLDivadla_110[[#This Row],[kodZriz]],Tabulka_Dotaz_z_SQL[],8,TRUE)</f>
        <v>stati</v>
      </c>
      <c r="F58" s="10">
        <v>70</v>
      </c>
      <c r="G58" s="10">
        <v>1</v>
      </c>
      <c r="H58" s="10">
        <v>0</v>
      </c>
      <c r="I58" s="10" t="s">
        <v>668</v>
      </c>
      <c r="J58" s="10">
        <v>250</v>
      </c>
      <c r="K58" s="10" t="s">
        <v>163</v>
      </c>
      <c r="L58" s="10">
        <v>0</v>
      </c>
      <c r="M58" s="10" t="s">
        <v>163</v>
      </c>
      <c r="N58" s="10">
        <v>0</v>
      </c>
      <c r="O58" s="10" t="s">
        <v>163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</v>
      </c>
      <c r="AA58" s="10" t="str">
        <f>IF(Tabulka_Dotaz_z_MySQLDivadla_110[[#This Row],[f0115_1]]=1,"ANO","NE")</f>
        <v>ANO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300</v>
      </c>
      <c r="BK58" s="10">
        <v>20</v>
      </c>
      <c r="BL58" s="10">
        <v>300</v>
      </c>
      <c r="BM58" s="10">
        <v>180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80</v>
      </c>
      <c r="BW58" s="10">
        <v>50</v>
      </c>
      <c r="BX58" s="10">
        <v>50</v>
      </c>
      <c r="BY58" s="10">
        <v>20</v>
      </c>
      <c r="BZ58" s="10">
        <v>80</v>
      </c>
      <c r="CA58" s="10">
        <v>80</v>
      </c>
      <c r="CB58" s="10">
        <v>0</v>
      </c>
      <c r="CC58" s="10">
        <v>0</v>
      </c>
      <c r="CD58" s="10">
        <v>300</v>
      </c>
      <c r="CE58" s="10">
        <v>50</v>
      </c>
      <c r="CF58" s="10">
        <v>1</v>
      </c>
      <c r="CG58" s="10">
        <v>0</v>
      </c>
      <c r="CH58" s="10">
        <v>1</v>
      </c>
      <c r="CI58" s="10">
        <v>0</v>
      </c>
      <c r="CJ58" s="10">
        <v>1</v>
      </c>
      <c r="CK58" s="10">
        <v>0</v>
      </c>
      <c r="CL58" s="13">
        <v>1</v>
      </c>
      <c r="CM58" s="13">
        <v>1</v>
      </c>
      <c r="CN58" s="13">
        <v>40316.484189814815</v>
      </c>
    </row>
    <row r="59" spans="1:92" x14ac:dyDescent="0.2">
      <c r="A59" s="10" t="s">
        <v>1114</v>
      </c>
      <c r="B59" s="10" t="s">
        <v>791</v>
      </c>
      <c r="C59" s="10" t="str">
        <f>VLOOKUP(Tabulka_Dotaz_z_MySQLDivadla_110[[#This Row],[Kraj]],Tabulka_Dotaz_z_SQL3[],3,TRUE)</f>
        <v>Pardubický kraj</v>
      </c>
      <c r="D59" s="10" t="str">
        <f>TRIM(VLOOKUP(Tabulka_Dotaz_z_MySQLDivadla_110[[#This Row],[StatID]],Tabulka_Dotaz_z_SqlDivadla[#All],7,FALSE))</f>
        <v>30</v>
      </c>
      <c r="E59" s="10" t="str">
        <f>VLOOKUP(Tabulka_Dotaz_z_MySQLDivadla_110[[#This Row],[kodZriz]],Tabulka_Dotaz_z_SQL[],8,TRUE)</f>
        <v>stati</v>
      </c>
      <c r="F59" s="10">
        <v>52</v>
      </c>
      <c r="G59" s="10">
        <v>2</v>
      </c>
      <c r="H59" s="10">
        <v>0</v>
      </c>
      <c r="I59" s="10" t="s">
        <v>663</v>
      </c>
      <c r="J59" s="10">
        <v>472</v>
      </c>
      <c r="K59" s="10" t="s">
        <v>664</v>
      </c>
      <c r="L59" s="10">
        <v>900</v>
      </c>
      <c r="M59" s="10" t="s">
        <v>163</v>
      </c>
      <c r="N59" s="10">
        <v>0</v>
      </c>
      <c r="O59" s="10" t="s">
        <v>163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 t="str">
        <f>IF(Tabulka_Dotaz_z_MySQLDivadla_110[[#This Row],[f0115_1]]=1,"ANO","NE")</f>
        <v>ANO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270</v>
      </c>
      <c r="BK59" s="10">
        <v>29</v>
      </c>
      <c r="BL59" s="10">
        <v>270</v>
      </c>
      <c r="BM59" s="10">
        <v>30</v>
      </c>
      <c r="BN59" s="10">
        <v>0</v>
      </c>
      <c r="BO59" s="10">
        <v>0</v>
      </c>
      <c r="BP59" s="10">
        <v>220</v>
      </c>
      <c r="BQ59" s="10">
        <v>220</v>
      </c>
      <c r="BR59" s="10">
        <v>0</v>
      </c>
      <c r="BS59" s="10">
        <v>0</v>
      </c>
      <c r="BT59" s="10">
        <v>0</v>
      </c>
      <c r="BU59" s="10">
        <v>0</v>
      </c>
      <c r="BV59" s="10">
        <v>110</v>
      </c>
      <c r="BW59" s="10">
        <v>50</v>
      </c>
      <c r="BX59" s="10">
        <v>0</v>
      </c>
      <c r="BY59" s="10">
        <v>0</v>
      </c>
      <c r="BZ59" s="10">
        <v>50</v>
      </c>
      <c r="CA59" s="10">
        <v>50</v>
      </c>
      <c r="CB59" s="10">
        <v>0</v>
      </c>
      <c r="CC59" s="10">
        <v>0</v>
      </c>
      <c r="CD59" s="10">
        <v>29</v>
      </c>
      <c r="CE59" s="10">
        <v>29</v>
      </c>
      <c r="CF59" s="10">
        <v>1</v>
      </c>
      <c r="CG59" s="10">
        <v>0</v>
      </c>
      <c r="CH59" s="10">
        <v>1</v>
      </c>
      <c r="CI59" s="10">
        <v>0</v>
      </c>
      <c r="CJ59" s="10">
        <v>1</v>
      </c>
      <c r="CK59" s="10">
        <v>0</v>
      </c>
      <c r="CL59" s="13">
        <v>1</v>
      </c>
      <c r="CM59" s="13">
        <v>1</v>
      </c>
      <c r="CN59" s="13">
        <v>40254.607835648145</v>
      </c>
    </row>
    <row r="60" spans="1:92" x14ac:dyDescent="0.2">
      <c r="A60" s="10" t="s">
        <v>1249</v>
      </c>
      <c r="B60" s="10" t="s">
        <v>809</v>
      </c>
      <c r="C60" s="10" t="str">
        <f>VLOOKUP(Tabulka_Dotaz_z_MySQLDivadla_110[[#This Row],[Kraj]],Tabulka_Dotaz_z_SQL3[],3,TRUE)</f>
        <v>Liberecký kraj</v>
      </c>
      <c r="D60" s="10" t="str">
        <f>TRIM(VLOOKUP(Tabulka_Dotaz_z_MySQLDivadla_110[[#This Row],[StatID]],Tabulka_Dotaz_z_SqlDivadla[#All],7,FALSE))</f>
        <v>50</v>
      </c>
      <c r="E60" s="10" t="str">
        <f>VLOOKUP(Tabulka_Dotaz_z_MySQLDivadla_110[[#This Row],[kodZriz]],Tabulka_Dotaz_z_SQL[],8,TRUE)</f>
        <v>podnk</v>
      </c>
      <c r="F60" s="10">
        <v>191</v>
      </c>
      <c r="G60" s="10">
        <v>3</v>
      </c>
      <c r="H60" s="10">
        <v>0</v>
      </c>
      <c r="I60" s="10" t="s">
        <v>195</v>
      </c>
      <c r="J60" s="10">
        <v>400</v>
      </c>
      <c r="K60" s="10" t="s">
        <v>662</v>
      </c>
      <c r="L60" s="10">
        <v>100</v>
      </c>
      <c r="M60" s="10" t="s">
        <v>716</v>
      </c>
      <c r="N60" s="10">
        <v>300</v>
      </c>
      <c r="O60" s="10" t="s">
        <v>163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0" t="str">
        <f>IF(Tabulka_Dotaz_z_MySQLDivadla_110[[#This Row],[f0115_1]]=1,"ANO","NE")</f>
        <v>ANO</v>
      </c>
      <c r="AB60" s="10">
        <v>7414.8</v>
      </c>
      <c r="AC60" s="10">
        <v>3483.6</v>
      </c>
      <c r="AD60" s="10">
        <v>0</v>
      </c>
      <c r="AE60" s="10">
        <v>0</v>
      </c>
      <c r="AF60" s="10">
        <v>4823</v>
      </c>
      <c r="AG60" s="10">
        <v>0</v>
      </c>
      <c r="AH60" s="10">
        <v>90</v>
      </c>
      <c r="AI60" s="10">
        <v>0</v>
      </c>
      <c r="AJ60" s="10">
        <v>0</v>
      </c>
      <c r="AK60" s="10">
        <v>0</v>
      </c>
      <c r="AL60" s="10">
        <v>12327.8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10120.700000000001</v>
      </c>
      <c r="AU60" s="10">
        <v>349.6</v>
      </c>
      <c r="AV60" s="10">
        <v>5322.4</v>
      </c>
      <c r="AW60" s="10">
        <v>4028.8</v>
      </c>
      <c r="AX60" s="10">
        <v>0</v>
      </c>
      <c r="AY60" s="10">
        <v>1155.7</v>
      </c>
      <c r="AZ60" s="10">
        <v>137.9</v>
      </c>
      <c r="BA60" s="10">
        <v>0</v>
      </c>
      <c r="BB60" s="10">
        <v>206.2</v>
      </c>
      <c r="BC60" s="10">
        <v>0</v>
      </c>
      <c r="BD60" s="10">
        <v>3683.9</v>
      </c>
      <c r="BE60" s="10">
        <v>558.79999999999995</v>
      </c>
      <c r="BF60" s="10">
        <v>19892</v>
      </c>
      <c r="BG60" s="10">
        <v>775.2</v>
      </c>
      <c r="BH60" s="10">
        <v>775.2</v>
      </c>
      <c r="BI60" s="10">
        <v>0</v>
      </c>
      <c r="BJ60" s="10">
        <v>290</v>
      </c>
      <c r="BK60" s="10">
        <v>15</v>
      </c>
      <c r="BL60" s="10">
        <v>290</v>
      </c>
      <c r="BM60" s="10">
        <v>15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30</v>
      </c>
      <c r="BY60" s="10">
        <v>15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1</v>
      </c>
      <c r="CG60" s="10">
        <v>0</v>
      </c>
      <c r="CH60" s="10">
        <v>1</v>
      </c>
      <c r="CI60" s="10">
        <v>0</v>
      </c>
      <c r="CJ60" s="10">
        <v>1</v>
      </c>
      <c r="CK60" s="10">
        <v>0</v>
      </c>
      <c r="CL60" s="13">
        <v>1</v>
      </c>
      <c r="CM60" s="13">
        <v>0</v>
      </c>
      <c r="CN60" s="13">
        <v>40285.782395833332</v>
      </c>
    </row>
    <row r="61" spans="1:92" x14ac:dyDescent="0.2">
      <c r="A61" s="10" t="s">
        <v>1233</v>
      </c>
      <c r="B61" s="10" t="s">
        <v>809</v>
      </c>
      <c r="C61" s="10" t="str">
        <f>VLOOKUP(Tabulka_Dotaz_z_MySQLDivadla_110[[#This Row],[Kraj]],Tabulka_Dotaz_z_SQL3[],3,TRUE)</f>
        <v>Liberecký kraj</v>
      </c>
      <c r="D61" s="10" t="str">
        <f>TRIM(VLOOKUP(Tabulka_Dotaz_z_MySQLDivadla_110[[#This Row],[StatID]],Tabulka_Dotaz_z_SqlDivadla[#All],7,FALSE))</f>
        <v>50</v>
      </c>
      <c r="E61" s="10" t="str">
        <f>VLOOKUP(Tabulka_Dotaz_z_MySQLDivadla_110[[#This Row],[kodZriz]],Tabulka_Dotaz_z_SQL[],8,TRUE)</f>
        <v>podnk</v>
      </c>
      <c r="F61" s="10">
        <v>175</v>
      </c>
      <c r="G61" s="10">
        <v>2</v>
      </c>
      <c r="H61" s="10">
        <v>0</v>
      </c>
      <c r="I61" s="10" t="s">
        <v>167</v>
      </c>
      <c r="J61" s="10">
        <v>387</v>
      </c>
      <c r="K61" s="10" t="s">
        <v>709</v>
      </c>
      <c r="L61" s="10">
        <v>90</v>
      </c>
      <c r="M61" s="10" t="s">
        <v>163</v>
      </c>
      <c r="N61" s="10">
        <v>0</v>
      </c>
      <c r="O61" s="10" t="s">
        <v>163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0" t="str">
        <f>IF(Tabulka_Dotaz_z_MySQLDivadla_110[[#This Row],[f0115_1]]=1,"ANO","NE")</f>
        <v>ANO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270</v>
      </c>
      <c r="BK61" s="10">
        <v>50</v>
      </c>
      <c r="BL61" s="10">
        <v>270</v>
      </c>
      <c r="BM61" s="10">
        <v>190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90</v>
      </c>
      <c r="CE61" s="10">
        <v>50</v>
      </c>
      <c r="CF61" s="10">
        <v>0</v>
      </c>
      <c r="CG61" s="10">
        <v>30</v>
      </c>
      <c r="CH61" s="10">
        <v>1</v>
      </c>
      <c r="CI61" s="10">
        <v>0</v>
      </c>
      <c r="CJ61" s="10">
        <v>1</v>
      </c>
      <c r="CK61" s="10">
        <v>0</v>
      </c>
      <c r="CL61" s="13">
        <v>1</v>
      </c>
      <c r="CM61" s="13">
        <v>1</v>
      </c>
      <c r="CN61" s="13">
        <v>40282.680104166669</v>
      </c>
    </row>
    <row r="62" spans="1:92" x14ac:dyDescent="0.2">
      <c r="A62" s="10" t="s">
        <v>1267</v>
      </c>
      <c r="B62" s="10" t="s">
        <v>782</v>
      </c>
      <c r="C62" s="10" t="str">
        <f>VLOOKUP(Tabulka_Dotaz_z_MySQLDivadla_110[[#This Row],[Kraj]],Tabulka_Dotaz_z_SQL3[],3,TRUE)</f>
        <v>Hlavní město Praha</v>
      </c>
      <c r="D62" s="10" t="str">
        <f>TRIM(VLOOKUP(Tabulka_Dotaz_z_MySQLDivadla_110[[#This Row],[StatID]],Tabulka_Dotaz_z_SqlDivadla[#All],7,FALSE))</f>
        <v>30</v>
      </c>
      <c r="E62" s="10" t="str">
        <f>VLOOKUP(Tabulka_Dotaz_z_MySQLDivadla_110[[#This Row],[kodZriz]],Tabulka_Dotaz_z_SQL[],8,TRUE)</f>
        <v>stati</v>
      </c>
      <c r="F62" s="10">
        <v>210</v>
      </c>
      <c r="G62" s="10">
        <v>1</v>
      </c>
      <c r="H62" s="10">
        <v>0</v>
      </c>
      <c r="I62" s="10" t="s">
        <v>718</v>
      </c>
      <c r="J62" s="10">
        <v>176</v>
      </c>
      <c r="K62" s="10" t="s">
        <v>163</v>
      </c>
      <c r="L62" s="10">
        <v>0</v>
      </c>
      <c r="M62" s="10" t="s">
        <v>163</v>
      </c>
      <c r="N62" s="10">
        <v>0</v>
      </c>
      <c r="O62" s="10" t="s">
        <v>163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</v>
      </c>
      <c r="AA62" s="10" t="str">
        <f>IF(Tabulka_Dotaz_z_MySQLDivadla_110[[#This Row],[f0115_1]]=1,"ANO","NE")</f>
        <v>ANO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300</v>
      </c>
      <c r="BK62" s="10">
        <v>50</v>
      </c>
      <c r="BL62" s="10">
        <v>300</v>
      </c>
      <c r="BM62" s="10">
        <v>50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70</v>
      </c>
      <c r="BU62" s="10">
        <v>50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30</v>
      </c>
      <c r="CH62" s="10">
        <v>1</v>
      </c>
      <c r="CI62" s="10">
        <v>0</v>
      </c>
      <c r="CJ62" s="10">
        <v>1</v>
      </c>
      <c r="CK62" s="10">
        <v>0</v>
      </c>
      <c r="CL62" s="13">
        <v>1</v>
      </c>
      <c r="CM62" s="13">
        <v>1</v>
      </c>
      <c r="CN62" s="13">
        <v>40295.506712962961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92D050"/>
  </sheetPr>
  <dimension ref="A3:GN102"/>
  <sheetViews>
    <sheetView workbookViewId="0">
      <pane xSplit="1" ySplit="4" topLeftCell="B5" activePane="bottomRight" state="frozen"/>
      <selection activeCell="BB49" sqref="BB49"/>
      <selection pane="topRight" activeCell="BB49" sqref="BB49"/>
      <selection pane="bottomLeft" activeCell="BB49" sqref="BB49"/>
      <selection pane="bottomRight" activeCell="E6" sqref="E6"/>
    </sheetView>
  </sheetViews>
  <sheetFormatPr defaultRowHeight="11.25" x14ac:dyDescent="0.2"/>
  <cols>
    <col min="1" max="1" width="15.7109375" style="10" customWidth="1"/>
    <col min="2" max="2" width="18.85546875" style="10" bestFit="1" customWidth="1"/>
    <col min="3" max="17" width="15.5703125" style="10" bestFit="1" customWidth="1"/>
    <col min="18" max="18" width="14.5703125" style="10" bestFit="1" customWidth="1"/>
    <col min="19" max="35" width="15.5703125" style="12" bestFit="1" customWidth="1"/>
    <col min="36" max="160" width="15.5703125" style="10" bestFit="1" customWidth="1"/>
    <col min="161" max="161" width="18.85546875" style="10" bestFit="1" customWidth="1"/>
    <col min="162" max="162" width="17.5703125" style="10" customWidth="1"/>
    <col min="163" max="163" width="17.5703125" style="10" bestFit="1" customWidth="1"/>
    <col min="164" max="165" width="17.5703125" style="10" customWidth="1"/>
    <col min="166" max="199" width="17.5703125" style="10" bestFit="1" customWidth="1"/>
    <col min="200" max="200" width="17.5703125" style="10" customWidth="1"/>
    <col min="201" max="267" width="17.5703125" style="10" bestFit="1" customWidth="1"/>
    <col min="268" max="286" width="17.5703125" style="10" customWidth="1"/>
    <col min="287" max="2212" width="17.5703125" style="10" bestFit="1" customWidth="1"/>
    <col min="2213" max="2227" width="23" style="10" bestFit="1" customWidth="1"/>
    <col min="2228" max="2228" width="22" style="10" bestFit="1" customWidth="1"/>
    <col min="2229" max="2370" width="23" style="10" bestFit="1" customWidth="1"/>
    <col min="2371" max="2377" width="4" style="10" bestFit="1" customWidth="1"/>
    <col min="2378" max="2378" width="15.5703125" style="10" bestFit="1" customWidth="1"/>
    <col min="2379" max="2456" width="3" style="10" bestFit="1" customWidth="1"/>
    <col min="2457" max="2575" width="4" style="10" bestFit="1" customWidth="1"/>
    <col min="2576" max="2576" width="15.5703125" style="10" bestFit="1" customWidth="1"/>
    <col min="2577" max="2654" width="3" style="10" bestFit="1" customWidth="1"/>
    <col min="2655" max="2773" width="4" style="10" bestFit="1" customWidth="1"/>
    <col min="2774" max="2774" width="15.5703125" style="10" bestFit="1" customWidth="1"/>
    <col min="2775" max="2852" width="3" style="10" bestFit="1" customWidth="1"/>
    <col min="2853" max="2971" width="4" style="10" bestFit="1" customWidth="1"/>
    <col min="2972" max="2972" width="15.5703125" style="10" bestFit="1" customWidth="1"/>
    <col min="2973" max="3011" width="3" style="10" bestFit="1" customWidth="1"/>
    <col min="3012" max="3012" width="5" style="10" bestFit="1" customWidth="1"/>
    <col min="3013" max="3031" width="3" style="10" bestFit="1" customWidth="1"/>
    <col min="3032" max="3032" width="5" style="10" bestFit="1" customWidth="1"/>
    <col min="3033" max="3050" width="3" style="10" bestFit="1" customWidth="1"/>
    <col min="3051" max="3061" width="4" style="10" bestFit="1" customWidth="1"/>
    <col min="3062" max="3062" width="5" style="10" bestFit="1" customWidth="1"/>
    <col min="3063" max="3068" width="4" style="10" bestFit="1" customWidth="1"/>
    <col min="3069" max="3069" width="5" style="10" bestFit="1" customWidth="1"/>
    <col min="3070" max="3078" width="4" style="10" bestFit="1" customWidth="1"/>
    <col min="3079" max="3079" width="5" style="10" bestFit="1" customWidth="1"/>
    <col min="3080" max="3107" width="4" style="10" bestFit="1" customWidth="1"/>
    <col min="3108" max="3108" width="5" style="10" bestFit="1" customWidth="1"/>
    <col min="3109" max="3120" width="4" style="10" bestFit="1" customWidth="1"/>
    <col min="3121" max="3121" width="5" style="10" bestFit="1" customWidth="1"/>
    <col min="3122" max="3127" width="4" style="10" bestFit="1" customWidth="1"/>
    <col min="3128" max="3129" width="5" style="10" bestFit="1" customWidth="1"/>
    <col min="3130" max="3169" width="4" style="10" bestFit="1" customWidth="1"/>
    <col min="3170" max="3170" width="15.5703125" style="10" bestFit="1" customWidth="1"/>
    <col min="3171" max="3171" width="3" style="10" bestFit="1" customWidth="1"/>
    <col min="3172" max="3172" width="5" style="10" bestFit="1" customWidth="1"/>
    <col min="3173" max="3183" width="3" style="10" bestFit="1" customWidth="1"/>
    <col min="3184" max="3184" width="5" style="10" bestFit="1" customWidth="1"/>
    <col min="3185" max="3248" width="3" style="10" bestFit="1" customWidth="1"/>
    <col min="3249" max="3304" width="4" style="10" bestFit="1" customWidth="1"/>
    <col min="3305" max="3305" width="5" style="10" bestFit="1" customWidth="1"/>
    <col min="3306" max="3315" width="4" style="10" bestFit="1" customWidth="1"/>
    <col min="3316" max="3316" width="5" style="10" bestFit="1" customWidth="1"/>
    <col min="3317" max="3367" width="4" style="10" bestFit="1" customWidth="1"/>
    <col min="3368" max="3368" width="15.5703125" style="10" bestFit="1" customWidth="1"/>
    <col min="3369" max="3369" width="3" style="10" bestFit="1" customWidth="1"/>
    <col min="3370" max="3370" width="5" style="10" bestFit="1" customWidth="1"/>
    <col min="3371" max="3381" width="3" style="10" bestFit="1" customWidth="1"/>
    <col min="3382" max="3382" width="4" style="10" bestFit="1" customWidth="1"/>
    <col min="3383" max="3383" width="5" style="10" bestFit="1" customWidth="1"/>
    <col min="3384" max="3446" width="3" style="10" bestFit="1" customWidth="1"/>
    <col min="3447" max="3502" width="4" style="10" bestFit="1" customWidth="1"/>
    <col min="3503" max="3503" width="5" style="10" bestFit="1" customWidth="1"/>
    <col min="3504" max="3565" width="4" style="10" bestFit="1" customWidth="1"/>
    <col min="3566" max="3566" width="15.5703125" style="10" bestFit="1" customWidth="1"/>
    <col min="3567" max="3567" width="3" style="10" bestFit="1" customWidth="1"/>
    <col min="3568" max="3568" width="5" style="10" bestFit="1" customWidth="1"/>
    <col min="3569" max="3579" width="3" style="10" bestFit="1" customWidth="1"/>
    <col min="3580" max="3580" width="5" style="10" bestFit="1" customWidth="1"/>
    <col min="3581" max="3592" width="3" style="10" bestFit="1" customWidth="1"/>
    <col min="3593" max="3593" width="5" style="10" bestFit="1" customWidth="1"/>
    <col min="3594" max="3644" width="3" style="10" bestFit="1" customWidth="1"/>
    <col min="3645" max="3672" width="4" style="10" bestFit="1" customWidth="1"/>
    <col min="3673" max="3673" width="5" style="10" bestFit="1" customWidth="1"/>
    <col min="3674" max="3700" width="4" style="10" bestFit="1" customWidth="1"/>
    <col min="3701" max="3701" width="5" style="10" bestFit="1" customWidth="1"/>
    <col min="3702" max="3714" width="4" style="10" bestFit="1" customWidth="1"/>
    <col min="3715" max="3715" width="5" style="10" bestFit="1" customWidth="1"/>
    <col min="3716" max="3763" width="4" style="10" bestFit="1" customWidth="1"/>
    <col min="3764" max="3782" width="23" style="10" bestFit="1" customWidth="1"/>
    <col min="3783" max="16384" width="9.140625" style="10"/>
  </cols>
  <sheetData>
    <row r="3" spans="1:196" ht="15" x14ac:dyDescent="0.25">
      <c r="A3"/>
      <c r="B3" s="17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96" ht="15" x14ac:dyDescent="0.25">
      <c r="A4" s="17" t="s">
        <v>918</v>
      </c>
      <c r="B4" t="s">
        <v>5790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t="s">
        <v>936</v>
      </c>
      <c r="T4" t="s">
        <v>937</v>
      </c>
      <c r="U4" t="s">
        <v>938</v>
      </c>
      <c r="V4" t="s">
        <v>939</v>
      </c>
      <c r="W4" t="s">
        <v>952</v>
      </c>
      <c r="X4" t="s">
        <v>940</v>
      </c>
      <c r="Y4" t="s">
        <v>941</v>
      </c>
      <c r="Z4" t="s">
        <v>942</v>
      </c>
      <c r="AA4" t="s">
        <v>943</v>
      </c>
      <c r="AB4" t="s">
        <v>944</v>
      </c>
      <c r="AC4" t="s">
        <v>945</v>
      </c>
      <c r="AD4" t="s">
        <v>946</v>
      </c>
      <c r="AE4" t="s">
        <v>947</v>
      </c>
      <c r="AF4" t="s">
        <v>948</v>
      </c>
      <c r="AG4" t="s">
        <v>953</v>
      </c>
      <c r="AH4" t="s">
        <v>954</v>
      </c>
      <c r="AI4" t="s">
        <v>955</v>
      </c>
      <c r="AJ4" t="s">
        <v>949</v>
      </c>
      <c r="AK4" t="s">
        <v>956</v>
      </c>
      <c r="AL4" t="s">
        <v>950</v>
      </c>
      <c r="AM4" t="s">
        <v>957</v>
      </c>
      <c r="AN4" t="s">
        <v>958</v>
      </c>
      <c r="AO4" t="s">
        <v>959</v>
      </c>
      <c r="AP4" t="s">
        <v>960</v>
      </c>
      <c r="AQ4" t="s">
        <v>961</v>
      </c>
      <c r="AR4" t="s">
        <v>962</v>
      </c>
      <c r="AS4" t="s">
        <v>963</v>
      </c>
      <c r="AT4" t="s">
        <v>964</v>
      </c>
      <c r="AU4" t="s">
        <v>965</v>
      </c>
      <c r="AV4" t="s">
        <v>966</v>
      </c>
      <c r="AW4" t="s">
        <v>967</v>
      </c>
      <c r="AX4" t="s">
        <v>968</v>
      </c>
      <c r="AY4" t="s">
        <v>969</v>
      </c>
      <c r="AZ4" t="s">
        <v>970</v>
      </c>
      <c r="BA4" t="s">
        <v>971</v>
      </c>
      <c r="BB4" t="s">
        <v>972</v>
      </c>
      <c r="BC4" t="s">
        <v>973</v>
      </c>
      <c r="BD4" t="s">
        <v>974</v>
      </c>
      <c r="BE4" t="s">
        <v>975</v>
      </c>
      <c r="BF4" t="s">
        <v>976</v>
      </c>
      <c r="BG4" t="s">
        <v>977</v>
      </c>
      <c r="BH4" t="s">
        <v>978</v>
      </c>
      <c r="BI4" t="s">
        <v>979</v>
      </c>
      <c r="BJ4" t="s">
        <v>980</v>
      </c>
      <c r="BK4" t="s">
        <v>981</v>
      </c>
      <c r="BL4" t="s">
        <v>982</v>
      </c>
      <c r="BM4" t="s">
        <v>983</v>
      </c>
      <c r="BN4" t="s">
        <v>984</v>
      </c>
      <c r="BO4" t="s">
        <v>985</v>
      </c>
      <c r="BP4" t="s">
        <v>986</v>
      </c>
      <c r="BQ4" t="s">
        <v>987</v>
      </c>
      <c r="BR4" t="s">
        <v>988</v>
      </c>
      <c r="BS4" t="s">
        <v>989</v>
      </c>
      <c r="BT4" t="s">
        <v>990</v>
      </c>
      <c r="BU4" t="s">
        <v>991</v>
      </c>
      <c r="BV4" t="s">
        <v>992</v>
      </c>
      <c r="BW4" t="s">
        <v>993</v>
      </c>
      <c r="BX4" t="s">
        <v>994</v>
      </c>
      <c r="BY4" t="s">
        <v>995</v>
      </c>
      <c r="BZ4" t="s">
        <v>996</v>
      </c>
      <c r="CA4" t="s">
        <v>997</v>
      </c>
      <c r="CB4" t="s">
        <v>998</v>
      </c>
      <c r="CC4" t="s">
        <v>999</v>
      </c>
      <c r="CD4" t="s">
        <v>1000</v>
      </c>
      <c r="CE4" t="s">
        <v>1001</v>
      </c>
      <c r="CF4" t="s">
        <v>1002</v>
      </c>
      <c r="CG4" t="s">
        <v>1003</v>
      </c>
      <c r="CH4" t="s">
        <v>1004</v>
      </c>
      <c r="CI4" t="s">
        <v>1005</v>
      </c>
      <c r="CJ4" t="s">
        <v>1006</v>
      </c>
      <c r="CK4" t="s">
        <v>1007</v>
      </c>
      <c r="CL4" t="s">
        <v>1008</v>
      </c>
      <c r="CM4" t="s">
        <v>1009</v>
      </c>
      <c r="CN4" t="s">
        <v>1010</v>
      </c>
      <c r="CO4" t="s">
        <v>1011</v>
      </c>
      <c r="CP4" t="s">
        <v>1012</v>
      </c>
      <c r="CQ4" t="s">
        <v>1013</v>
      </c>
      <c r="CR4" t="s">
        <v>1014</v>
      </c>
      <c r="CS4" t="s">
        <v>1015</v>
      </c>
      <c r="CT4" t="s">
        <v>1016</v>
      </c>
      <c r="CU4" t="s">
        <v>1017</v>
      </c>
      <c r="CV4" t="s">
        <v>1018</v>
      </c>
      <c r="CW4" t="s">
        <v>1019</v>
      </c>
      <c r="CX4" t="s">
        <v>1020</v>
      </c>
      <c r="CY4" t="s">
        <v>1021</v>
      </c>
      <c r="CZ4" t="s">
        <v>1022</v>
      </c>
      <c r="DA4" t="s">
        <v>1023</v>
      </c>
      <c r="DB4" t="s">
        <v>1024</v>
      </c>
      <c r="DC4" t="s">
        <v>1025</v>
      </c>
      <c r="DD4" t="s">
        <v>1026</v>
      </c>
      <c r="DE4" t="s">
        <v>1027</v>
      </c>
      <c r="DF4" t="s">
        <v>1028</v>
      </c>
      <c r="DG4" t="s">
        <v>1029</v>
      </c>
      <c r="DH4" t="s">
        <v>1030</v>
      </c>
      <c r="DI4" t="s">
        <v>1031</v>
      </c>
      <c r="DJ4" t="s">
        <v>1032</v>
      </c>
      <c r="DK4" t="s">
        <v>1033</v>
      </c>
      <c r="DL4" t="s">
        <v>1034</v>
      </c>
      <c r="DM4" t="s">
        <v>1035</v>
      </c>
      <c r="DN4" t="s">
        <v>1036</v>
      </c>
      <c r="DO4" t="s">
        <v>1037</v>
      </c>
      <c r="DP4" t="s">
        <v>1038</v>
      </c>
      <c r="DQ4" t="s">
        <v>1039</v>
      </c>
      <c r="DR4" t="s">
        <v>1040</v>
      </c>
      <c r="DS4" t="s">
        <v>1041</v>
      </c>
      <c r="DT4" t="s">
        <v>1042</v>
      </c>
      <c r="DU4" t="s">
        <v>1043</v>
      </c>
      <c r="DV4" t="s">
        <v>1044</v>
      </c>
      <c r="DW4" t="s">
        <v>1045</v>
      </c>
      <c r="DX4" t="s">
        <v>1046</v>
      </c>
      <c r="DY4" t="s">
        <v>1047</v>
      </c>
      <c r="DZ4" t="s">
        <v>1048</v>
      </c>
      <c r="EA4" t="s">
        <v>1049</v>
      </c>
      <c r="EB4" t="s">
        <v>1050</v>
      </c>
      <c r="EC4" t="s">
        <v>1051</v>
      </c>
      <c r="ED4" t="s">
        <v>1052</v>
      </c>
      <c r="EE4" t="s">
        <v>1053</v>
      </c>
      <c r="EF4" t="s">
        <v>1054</v>
      </c>
      <c r="EG4" t="s">
        <v>1055</v>
      </c>
      <c r="EH4" t="s">
        <v>1056</v>
      </c>
      <c r="EI4" t="s">
        <v>1057</v>
      </c>
      <c r="EJ4" t="s">
        <v>1058</v>
      </c>
      <c r="EK4" t="s">
        <v>1059</v>
      </c>
      <c r="EL4" t="s">
        <v>1060</v>
      </c>
      <c r="EM4" t="s">
        <v>1061</v>
      </c>
      <c r="EN4" t="s">
        <v>1062</v>
      </c>
      <c r="EO4" t="s">
        <v>1063</v>
      </c>
      <c r="EP4" t="s">
        <v>1064</v>
      </c>
      <c r="EQ4" t="s">
        <v>1065</v>
      </c>
      <c r="ER4" t="s">
        <v>1066</v>
      </c>
      <c r="ES4" t="s">
        <v>1067</v>
      </c>
      <c r="ET4" t="s">
        <v>1068</v>
      </c>
      <c r="EU4" t="s">
        <v>1069</v>
      </c>
      <c r="EV4" t="s">
        <v>1070</v>
      </c>
      <c r="EW4" t="s">
        <v>1071</v>
      </c>
      <c r="EX4" t="s">
        <v>1072</v>
      </c>
      <c r="EY4" t="s">
        <v>1073</v>
      </c>
      <c r="EZ4" t="s">
        <v>1074</v>
      </c>
      <c r="FA4" t="s">
        <v>1075</v>
      </c>
      <c r="FB4" t="s">
        <v>1076</v>
      </c>
      <c r="FC4" t="s">
        <v>1077</v>
      </c>
      <c r="FD4" t="s">
        <v>1078</v>
      </c>
    </row>
    <row r="5" spans="1:196" ht="15" x14ac:dyDescent="0.25">
      <c r="A5" s="130" t="s">
        <v>5757</v>
      </c>
      <c r="B5" s="20">
        <v>50</v>
      </c>
      <c r="C5" s="20">
        <v>38</v>
      </c>
      <c r="D5" s="20">
        <v>2</v>
      </c>
      <c r="E5" s="20">
        <v>3420</v>
      </c>
      <c r="F5" s="20">
        <v>580</v>
      </c>
      <c r="G5" s="20">
        <v>50</v>
      </c>
      <c r="H5" s="20">
        <v>120</v>
      </c>
      <c r="I5" s="20">
        <v>39</v>
      </c>
      <c r="J5" s="20">
        <v>18</v>
      </c>
      <c r="K5" s="20">
        <v>1</v>
      </c>
      <c r="L5" s="20">
        <v>0</v>
      </c>
      <c r="M5" s="20">
        <v>0</v>
      </c>
      <c r="N5" s="20">
        <v>1</v>
      </c>
      <c r="O5" s="20">
        <v>3</v>
      </c>
      <c r="P5" s="20">
        <v>11</v>
      </c>
      <c r="Q5" s="20">
        <v>5</v>
      </c>
      <c r="R5" s="20">
        <v>50</v>
      </c>
      <c r="S5" s="19">
        <v>75.3</v>
      </c>
      <c r="T5" s="19">
        <v>3</v>
      </c>
      <c r="U5" s="19">
        <v>0</v>
      </c>
      <c r="V5" s="19">
        <v>65</v>
      </c>
      <c r="W5" s="19">
        <v>0</v>
      </c>
      <c r="X5" s="19">
        <v>0</v>
      </c>
      <c r="Y5" s="19">
        <v>0</v>
      </c>
      <c r="Z5" s="19">
        <v>52.3</v>
      </c>
      <c r="AA5" s="19">
        <v>195.6</v>
      </c>
      <c r="AB5" s="19">
        <v>795</v>
      </c>
      <c r="AC5" s="19">
        <v>112.8</v>
      </c>
      <c r="AD5" s="19">
        <v>0</v>
      </c>
      <c r="AE5" s="19">
        <v>54.3</v>
      </c>
      <c r="AF5" s="19">
        <v>0</v>
      </c>
      <c r="AG5" s="19">
        <v>32.9</v>
      </c>
      <c r="AH5" s="19">
        <v>123</v>
      </c>
      <c r="AI5" s="19">
        <v>395.59999999999997</v>
      </c>
      <c r="AJ5" s="20">
        <v>918</v>
      </c>
      <c r="AK5" s="20">
        <v>253</v>
      </c>
      <c r="AL5" s="20">
        <v>65</v>
      </c>
      <c r="AM5" s="20">
        <v>2523</v>
      </c>
      <c r="AN5" s="20">
        <v>1989</v>
      </c>
      <c r="AO5" s="20">
        <v>18</v>
      </c>
      <c r="AP5" s="20">
        <v>410</v>
      </c>
      <c r="AQ5" s="20">
        <v>395</v>
      </c>
      <c r="AR5" s="20">
        <v>110</v>
      </c>
      <c r="AS5" s="20">
        <v>8</v>
      </c>
      <c r="AT5" s="20">
        <v>2</v>
      </c>
      <c r="AU5" s="20">
        <v>32</v>
      </c>
      <c r="AV5" s="20">
        <v>0</v>
      </c>
      <c r="AW5" s="20">
        <v>0</v>
      </c>
      <c r="AX5" s="20">
        <v>3</v>
      </c>
      <c r="AY5" s="20">
        <v>3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1</v>
      </c>
      <c r="BJ5" s="20">
        <v>1</v>
      </c>
      <c r="BK5" s="20">
        <v>19</v>
      </c>
      <c r="BL5" s="20">
        <v>19</v>
      </c>
      <c r="BM5" s="20">
        <v>0</v>
      </c>
      <c r="BN5" s="20">
        <v>0</v>
      </c>
      <c r="BO5" s="20">
        <v>0</v>
      </c>
      <c r="BP5" s="20">
        <v>0</v>
      </c>
      <c r="BQ5" s="20">
        <v>6</v>
      </c>
      <c r="BR5" s="20">
        <v>1</v>
      </c>
      <c r="BS5" s="20">
        <v>24</v>
      </c>
      <c r="BT5" s="20">
        <v>0</v>
      </c>
      <c r="BU5" s="20">
        <v>4</v>
      </c>
      <c r="BV5" s="20">
        <v>0</v>
      </c>
      <c r="BW5" s="20">
        <v>0</v>
      </c>
      <c r="BX5" s="20">
        <v>0</v>
      </c>
      <c r="BY5" s="20">
        <v>61</v>
      </c>
      <c r="BZ5" s="20">
        <v>22</v>
      </c>
      <c r="CA5" s="20">
        <v>240</v>
      </c>
      <c r="CB5" s="20">
        <v>61</v>
      </c>
      <c r="CC5" s="20">
        <v>45</v>
      </c>
      <c r="CD5" s="20">
        <v>37</v>
      </c>
      <c r="CE5" s="20">
        <v>35</v>
      </c>
      <c r="CF5" s="20">
        <v>8</v>
      </c>
      <c r="CG5" s="20">
        <v>129</v>
      </c>
      <c r="CH5" s="20">
        <v>16</v>
      </c>
      <c r="CI5" s="20">
        <v>1348</v>
      </c>
      <c r="CJ5" s="20">
        <v>255</v>
      </c>
      <c r="CK5" s="20">
        <v>63</v>
      </c>
      <c r="CL5" s="20">
        <v>38</v>
      </c>
      <c r="CM5" s="20">
        <v>34</v>
      </c>
      <c r="CN5" s="20">
        <v>1</v>
      </c>
      <c r="CO5" s="20">
        <v>13</v>
      </c>
      <c r="CP5" s="20">
        <v>9</v>
      </c>
      <c r="CQ5" s="20">
        <v>14</v>
      </c>
      <c r="CR5" s="20">
        <v>7</v>
      </c>
      <c r="CS5" s="20">
        <v>0</v>
      </c>
      <c r="CT5" s="20">
        <v>14</v>
      </c>
      <c r="CU5" s="20">
        <v>14</v>
      </c>
      <c r="CV5" s="20">
        <v>0</v>
      </c>
      <c r="CW5" s="20">
        <v>5</v>
      </c>
      <c r="CX5" s="20">
        <v>0</v>
      </c>
      <c r="CY5" s="20">
        <v>23</v>
      </c>
      <c r="CZ5" s="20">
        <v>7</v>
      </c>
      <c r="DA5" s="20">
        <v>0</v>
      </c>
      <c r="DB5" s="20">
        <v>0</v>
      </c>
      <c r="DC5" s="20">
        <v>0</v>
      </c>
      <c r="DD5" s="20">
        <v>0</v>
      </c>
      <c r="DE5" s="20">
        <v>89</v>
      </c>
      <c r="DF5" s="20">
        <v>26</v>
      </c>
      <c r="DG5" s="20">
        <v>437</v>
      </c>
      <c r="DH5" s="20">
        <v>297</v>
      </c>
      <c r="DI5" s="20">
        <v>120</v>
      </c>
      <c r="DJ5" s="20">
        <v>70</v>
      </c>
      <c r="DK5" s="20">
        <v>51</v>
      </c>
      <c r="DL5" s="20">
        <v>6</v>
      </c>
      <c r="DM5" s="20">
        <v>565</v>
      </c>
      <c r="DN5" s="20">
        <v>142</v>
      </c>
      <c r="DO5" s="20">
        <v>4660</v>
      </c>
      <c r="DP5" s="20">
        <v>2635</v>
      </c>
      <c r="DQ5" s="20">
        <v>250</v>
      </c>
      <c r="DR5" s="20">
        <v>572</v>
      </c>
      <c r="DS5" s="20">
        <v>532</v>
      </c>
      <c r="DT5" s="20">
        <v>125</v>
      </c>
      <c r="DU5" s="20">
        <v>216</v>
      </c>
      <c r="DV5" s="20">
        <v>49</v>
      </c>
      <c r="DW5" s="20">
        <v>2143</v>
      </c>
      <c r="DX5" s="20">
        <v>964</v>
      </c>
      <c r="DY5" s="20">
        <v>77</v>
      </c>
      <c r="DZ5" s="20">
        <v>133</v>
      </c>
      <c r="EA5" s="20">
        <v>101</v>
      </c>
      <c r="EB5" s="20">
        <v>14</v>
      </c>
      <c r="EC5" s="20">
        <v>2392</v>
      </c>
      <c r="ED5" s="20">
        <v>217511</v>
      </c>
      <c r="EE5" s="20">
        <v>272</v>
      </c>
      <c r="EF5" s="20">
        <v>28459</v>
      </c>
      <c r="EG5" s="20">
        <v>177</v>
      </c>
      <c r="EH5" s="20">
        <v>20520</v>
      </c>
      <c r="EI5" s="20">
        <v>52</v>
      </c>
      <c r="EJ5" s="20">
        <v>5615</v>
      </c>
      <c r="EK5" s="20">
        <v>96</v>
      </c>
      <c r="EL5" s="20">
        <v>5018</v>
      </c>
      <c r="EM5" s="20">
        <v>237</v>
      </c>
      <c r="EN5" s="20">
        <v>24875</v>
      </c>
      <c r="EO5" s="20">
        <v>122</v>
      </c>
      <c r="EP5" s="20">
        <v>21174</v>
      </c>
      <c r="EQ5" s="20">
        <v>449</v>
      </c>
      <c r="ER5" s="20">
        <v>93645</v>
      </c>
      <c r="ES5" s="20">
        <v>105</v>
      </c>
      <c r="ET5" s="20">
        <v>23686</v>
      </c>
      <c r="EU5" s="20">
        <v>66</v>
      </c>
      <c r="EV5" s="20">
        <v>12135</v>
      </c>
      <c r="EW5" s="20">
        <v>490</v>
      </c>
      <c r="EX5" s="20">
        <v>57059</v>
      </c>
      <c r="EY5" s="20">
        <v>65</v>
      </c>
      <c r="EZ5" s="20">
        <v>8815</v>
      </c>
      <c r="FA5" s="20">
        <v>50</v>
      </c>
      <c r="FB5" s="20">
        <v>5538</v>
      </c>
      <c r="FC5" s="20">
        <v>87</v>
      </c>
      <c r="FD5" s="20">
        <v>15783</v>
      </c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</row>
    <row r="6" spans="1:196" ht="15" x14ac:dyDescent="0.25">
      <c r="A6" s="130" t="s">
        <v>5762</v>
      </c>
      <c r="B6" s="20">
        <v>45</v>
      </c>
      <c r="C6" s="20">
        <v>33</v>
      </c>
      <c r="D6" s="20">
        <v>2</v>
      </c>
      <c r="E6" s="20">
        <v>5955</v>
      </c>
      <c r="F6" s="20">
        <v>1300</v>
      </c>
      <c r="G6" s="20">
        <v>282</v>
      </c>
      <c r="H6" s="20">
        <v>138</v>
      </c>
      <c r="I6" s="20">
        <v>34</v>
      </c>
      <c r="J6" s="20">
        <v>16</v>
      </c>
      <c r="K6" s="20">
        <v>0</v>
      </c>
      <c r="L6" s="20">
        <v>0</v>
      </c>
      <c r="M6" s="20">
        <v>0</v>
      </c>
      <c r="N6" s="20">
        <v>1</v>
      </c>
      <c r="O6" s="20">
        <v>2</v>
      </c>
      <c r="P6" s="20">
        <v>8</v>
      </c>
      <c r="Q6" s="20">
        <v>7</v>
      </c>
      <c r="R6" s="20">
        <v>45</v>
      </c>
      <c r="S6" s="19">
        <v>35</v>
      </c>
      <c r="T6" s="19">
        <v>25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12</v>
      </c>
      <c r="AA6" s="19">
        <v>72</v>
      </c>
      <c r="AB6" s="19">
        <v>937</v>
      </c>
      <c r="AC6" s="19">
        <v>105</v>
      </c>
      <c r="AD6" s="19">
        <v>0</v>
      </c>
      <c r="AE6" s="19">
        <v>75</v>
      </c>
      <c r="AF6" s="19">
        <v>0</v>
      </c>
      <c r="AG6" s="19">
        <v>78</v>
      </c>
      <c r="AH6" s="19">
        <v>78</v>
      </c>
      <c r="AI6" s="19">
        <v>330</v>
      </c>
      <c r="AJ6" s="20">
        <v>1015</v>
      </c>
      <c r="AK6" s="20">
        <v>288</v>
      </c>
      <c r="AL6" s="20">
        <v>65</v>
      </c>
      <c r="AM6" s="20">
        <v>4324</v>
      </c>
      <c r="AN6" s="20">
        <v>2073</v>
      </c>
      <c r="AO6" s="20">
        <v>136</v>
      </c>
      <c r="AP6" s="20">
        <v>263</v>
      </c>
      <c r="AQ6" s="20">
        <v>263</v>
      </c>
      <c r="AR6" s="20">
        <v>39</v>
      </c>
      <c r="AS6" s="20">
        <v>7</v>
      </c>
      <c r="AT6" s="20">
        <v>1</v>
      </c>
      <c r="AU6" s="20">
        <v>123</v>
      </c>
      <c r="AV6" s="20">
        <v>4</v>
      </c>
      <c r="AW6" s="20">
        <v>6</v>
      </c>
      <c r="AX6" s="20">
        <v>3</v>
      </c>
      <c r="AY6" s="20">
        <v>3</v>
      </c>
      <c r="AZ6" s="20">
        <v>0</v>
      </c>
      <c r="BA6" s="20">
        <v>2</v>
      </c>
      <c r="BB6" s="20">
        <v>2</v>
      </c>
      <c r="BC6" s="20">
        <v>22</v>
      </c>
      <c r="BD6" s="20">
        <v>17</v>
      </c>
      <c r="BE6" s="20">
        <v>4</v>
      </c>
      <c r="BF6" s="20">
        <v>3</v>
      </c>
      <c r="BG6" s="20">
        <v>3</v>
      </c>
      <c r="BH6" s="20">
        <v>0</v>
      </c>
      <c r="BI6" s="20">
        <v>44</v>
      </c>
      <c r="BJ6" s="20">
        <v>8</v>
      </c>
      <c r="BK6" s="20">
        <v>615</v>
      </c>
      <c r="BL6" s="20">
        <v>409</v>
      </c>
      <c r="BM6" s="20">
        <v>63</v>
      </c>
      <c r="BN6" s="20">
        <v>0</v>
      </c>
      <c r="BO6" s="20">
        <v>0</v>
      </c>
      <c r="BP6" s="20">
        <v>0</v>
      </c>
      <c r="BQ6" s="20">
        <v>13</v>
      </c>
      <c r="BR6" s="20">
        <v>1</v>
      </c>
      <c r="BS6" s="20">
        <v>59</v>
      </c>
      <c r="BT6" s="20">
        <v>2</v>
      </c>
      <c r="BU6" s="20">
        <v>9</v>
      </c>
      <c r="BV6" s="20">
        <v>1</v>
      </c>
      <c r="BW6" s="20">
        <v>1</v>
      </c>
      <c r="BX6" s="20">
        <v>0</v>
      </c>
      <c r="BY6" s="20">
        <v>19</v>
      </c>
      <c r="BZ6" s="20">
        <v>3</v>
      </c>
      <c r="CA6" s="20">
        <v>563</v>
      </c>
      <c r="CB6" s="20">
        <v>492</v>
      </c>
      <c r="CC6" s="20">
        <v>67</v>
      </c>
      <c r="CD6" s="20">
        <v>0</v>
      </c>
      <c r="CE6" s="20">
        <v>0</v>
      </c>
      <c r="CF6" s="20">
        <v>0</v>
      </c>
      <c r="CG6" s="20">
        <v>104</v>
      </c>
      <c r="CH6" s="20">
        <v>10</v>
      </c>
      <c r="CI6" s="20">
        <v>1948</v>
      </c>
      <c r="CJ6" s="20">
        <v>812</v>
      </c>
      <c r="CK6" s="20">
        <v>27</v>
      </c>
      <c r="CL6" s="20">
        <v>28</v>
      </c>
      <c r="CM6" s="20">
        <v>24</v>
      </c>
      <c r="CN6" s="20">
        <v>0</v>
      </c>
      <c r="CO6" s="20">
        <v>0</v>
      </c>
      <c r="CP6" s="20">
        <v>0</v>
      </c>
      <c r="CQ6" s="20">
        <v>0</v>
      </c>
      <c r="CR6" s="20">
        <v>0</v>
      </c>
      <c r="CS6" s="20">
        <v>0</v>
      </c>
      <c r="CT6" s="20">
        <v>1</v>
      </c>
      <c r="CU6" s="20">
        <v>1</v>
      </c>
      <c r="CV6" s="20">
        <v>0</v>
      </c>
      <c r="CW6" s="20">
        <v>4</v>
      </c>
      <c r="CX6" s="20">
        <v>0</v>
      </c>
      <c r="CY6" s="20">
        <v>991</v>
      </c>
      <c r="CZ6" s="20">
        <v>988</v>
      </c>
      <c r="DA6" s="20">
        <v>0</v>
      </c>
      <c r="DB6" s="20">
        <v>0</v>
      </c>
      <c r="DC6" s="20">
        <v>0</v>
      </c>
      <c r="DD6" s="20">
        <v>0</v>
      </c>
      <c r="DE6" s="20">
        <v>64</v>
      </c>
      <c r="DF6" s="20">
        <v>10</v>
      </c>
      <c r="DG6" s="20">
        <v>946</v>
      </c>
      <c r="DH6" s="20">
        <v>492</v>
      </c>
      <c r="DI6" s="20">
        <v>13</v>
      </c>
      <c r="DJ6" s="20">
        <v>103</v>
      </c>
      <c r="DK6" s="20">
        <v>102</v>
      </c>
      <c r="DL6" s="20">
        <v>0</v>
      </c>
      <c r="DM6" s="20">
        <v>545</v>
      </c>
      <c r="DN6" s="20">
        <v>100</v>
      </c>
      <c r="DO6" s="20">
        <v>9591</v>
      </c>
      <c r="DP6" s="20">
        <v>5289</v>
      </c>
      <c r="DQ6" s="20">
        <v>325</v>
      </c>
      <c r="DR6" s="20">
        <v>402</v>
      </c>
      <c r="DS6" s="20">
        <v>397</v>
      </c>
      <c r="DT6" s="20">
        <v>39</v>
      </c>
      <c r="DU6" s="20">
        <v>244</v>
      </c>
      <c r="DV6" s="20">
        <v>42</v>
      </c>
      <c r="DW6" s="20">
        <v>3002</v>
      </c>
      <c r="DX6" s="20">
        <v>1028</v>
      </c>
      <c r="DY6" s="20">
        <v>83</v>
      </c>
      <c r="DZ6" s="20">
        <v>66</v>
      </c>
      <c r="EA6" s="20">
        <v>60</v>
      </c>
      <c r="EB6" s="20">
        <v>0</v>
      </c>
      <c r="EC6" s="20">
        <v>5529</v>
      </c>
      <c r="ED6" s="20">
        <v>766751</v>
      </c>
      <c r="EE6" s="20">
        <v>341</v>
      </c>
      <c r="EF6" s="20">
        <v>58871</v>
      </c>
      <c r="EG6" s="20">
        <v>258</v>
      </c>
      <c r="EH6" s="20">
        <v>41291</v>
      </c>
      <c r="EI6" s="20">
        <v>145</v>
      </c>
      <c r="EJ6" s="20">
        <v>29716</v>
      </c>
      <c r="EK6" s="20">
        <v>200</v>
      </c>
      <c r="EL6" s="20">
        <v>40621</v>
      </c>
      <c r="EM6" s="20">
        <v>1134</v>
      </c>
      <c r="EN6" s="20">
        <v>174382</v>
      </c>
      <c r="EO6" s="20">
        <v>254</v>
      </c>
      <c r="EP6" s="20">
        <v>40659</v>
      </c>
      <c r="EQ6" s="20">
        <v>238</v>
      </c>
      <c r="ER6" s="20">
        <v>28746</v>
      </c>
      <c r="ES6" s="20">
        <v>121</v>
      </c>
      <c r="ET6" s="20">
        <v>23473</v>
      </c>
      <c r="EU6" s="20">
        <v>139</v>
      </c>
      <c r="EV6" s="20">
        <v>26517</v>
      </c>
      <c r="EW6" s="20">
        <v>446</v>
      </c>
      <c r="EX6" s="20">
        <v>71578</v>
      </c>
      <c r="EY6" s="20">
        <v>340</v>
      </c>
      <c r="EZ6" s="20">
        <v>61341</v>
      </c>
      <c r="FA6" s="20">
        <v>185</v>
      </c>
      <c r="FB6" s="20">
        <v>44959</v>
      </c>
      <c r="FC6" s="20">
        <v>261</v>
      </c>
      <c r="FD6" s="20">
        <v>49209</v>
      </c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</row>
    <row r="7" spans="1:196" ht="15" x14ac:dyDescent="0.25">
      <c r="A7" s="130" t="s">
        <v>5721</v>
      </c>
      <c r="B7" s="20">
        <v>42</v>
      </c>
      <c r="C7" s="20">
        <v>84</v>
      </c>
      <c r="D7" s="20">
        <v>1</v>
      </c>
      <c r="E7" s="20">
        <v>16078</v>
      </c>
      <c r="F7" s="20">
        <v>5623</v>
      </c>
      <c r="G7" s="20">
        <v>1436</v>
      </c>
      <c r="H7" s="20">
        <v>1051</v>
      </c>
      <c r="I7" s="20">
        <v>73</v>
      </c>
      <c r="J7" s="20">
        <v>34</v>
      </c>
      <c r="K7" s="20">
        <v>11</v>
      </c>
      <c r="L7" s="20">
        <v>3</v>
      </c>
      <c r="M7" s="20">
        <v>3</v>
      </c>
      <c r="N7" s="20">
        <v>10</v>
      </c>
      <c r="O7" s="20">
        <v>0</v>
      </c>
      <c r="P7" s="20">
        <v>10</v>
      </c>
      <c r="Q7" s="20">
        <v>2</v>
      </c>
      <c r="R7" s="20">
        <v>42</v>
      </c>
      <c r="S7" s="19">
        <v>722.90000000000009</v>
      </c>
      <c r="T7" s="19">
        <v>332</v>
      </c>
      <c r="U7" s="19">
        <v>99.4</v>
      </c>
      <c r="V7" s="19">
        <v>657.9</v>
      </c>
      <c r="W7" s="19">
        <v>223.1</v>
      </c>
      <c r="X7" s="19">
        <v>769.30000000000007</v>
      </c>
      <c r="Y7" s="19">
        <v>175.5</v>
      </c>
      <c r="Z7" s="19">
        <v>425.4</v>
      </c>
      <c r="AA7" s="19">
        <v>2907.5</v>
      </c>
      <c r="AB7" s="19">
        <v>2662</v>
      </c>
      <c r="AC7" s="19">
        <v>1861</v>
      </c>
      <c r="AD7" s="19">
        <v>0</v>
      </c>
      <c r="AE7" s="19">
        <v>763.8</v>
      </c>
      <c r="AF7" s="19">
        <v>0</v>
      </c>
      <c r="AG7" s="19">
        <v>936.90000000000009</v>
      </c>
      <c r="AH7" s="19">
        <v>271.89999999999998</v>
      </c>
      <c r="AI7" s="19">
        <v>6469.1999999999989</v>
      </c>
      <c r="AJ7" s="20">
        <v>2933.9</v>
      </c>
      <c r="AK7" s="20">
        <v>619</v>
      </c>
      <c r="AL7" s="20">
        <v>205</v>
      </c>
      <c r="AM7" s="20">
        <v>6668</v>
      </c>
      <c r="AN7" s="20">
        <v>5916</v>
      </c>
      <c r="AO7" s="20">
        <v>113</v>
      </c>
      <c r="AP7" s="20">
        <v>766</v>
      </c>
      <c r="AQ7" s="20">
        <v>709</v>
      </c>
      <c r="AR7" s="20">
        <v>47</v>
      </c>
      <c r="AS7" s="20">
        <v>166</v>
      </c>
      <c r="AT7" s="20">
        <v>46</v>
      </c>
      <c r="AU7" s="20">
        <v>1089</v>
      </c>
      <c r="AV7" s="20">
        <v>980</v>
      </c>
      <c r="AW7" s="20">
        <v>84</v>
      </c>
      <c r="AX7" s="20">
        <v>9</v>
      </c>
      <c r="AY7" s="20">
        <v>7</v>
      </c>
      <c r="AZ7" s="20">
        <v>5</v>
      </c>
      <c r="BA7" s="20">
        <v>61</v>
      </c>
      <c r="BB7" s="20">
        <v>16</v>
      </c>
      <c r="BC7" s="20">
        <v>590</v>
      </c>
      <c r="BD7" s="20">
        <v>538</v>
      </c>
      <c r="BE7" s="20">
        <v>1</v>
      </c>
      <c r="BF7" s="20">
        <v>10</v>
      </c>
      <c r="BG7" s="20">
        <v>10</v>
      </c>
      <c r="BH7" s="20">
        <v>2</v>
      </c>
      <c r="BI7" s="20">
        <v>57</v>
      </c>
      <c r="BJ7" s="20">
        <v>14</v>
      </c>
      <c r="BK7" s="20">
        <v>724</v>
      </c>
      <c r="BL7" s="20">
        <v>629</v>
      </c>
      <c r="BM7" s="20">
        <v>103</v>
      </c>
      <c r="BN7" s="20">
        <v>33</v>
      </c>
      <c r="BO7" s="20">
        <v>31</v>
      </c>
      <c r="BP7" s="20">
        <v>2</v>
      </c>
      <c r="BQ7" s="20">
        <v>70</v>
      </c>
      <c r="BR7" s="20">
        <v>19</v>
      </c>
      <c r="BS7" s="20">
        <v>498</v>
      </c>
      <c r="BT7" s="20">
        <v>465</v>
      </c>
      <c r="BU7" s="20">
        <v>22</v>
      </c>
      <c r="BV7" s="20">
        <v>40</v>
      </c>
      <c r="BW7" s="20">
        <v>37</v>
      </c>
      <c r="BX7" s="20">
        <v>5</v>
      </c>
      <c r="BY7" s="20">
        <v>16</v>
      </c>
      <c r="BZ7" s="20">
        <v>9</v>
      </c>
      <c r="CA7" s="20">
        <v>73</v>
      </c>
      <c r="CB7" s="20">
        <v>56</v>
      </c>
      <c r="CC7" s="20">
        <v>1</v>
      </c>
      <c r="CD7" s="20">
        <v>52</v>
      </c>
      <c r="CE7" s="20">
        <v>44</v>
      </c>
      <c r="CF7" s="20">
        <v>11</v>
      </c>
      <c r="CG7" s="20">
        <v>160</v>
      </c>
      <c r="CH7" s="20">
        <v>34</v>
      </c>
      <c r="CI7" s="20">
        <v>2546</v>
      </c>
      <c r="CJ7" s="20">
        <v>2169</v>
      </c>
      <c r="CK7" s="20">
        <v>141</v>
      </c>
      <c r="CL7" s="20">
        <v>290</v>
      </c>
      <c r="CM7" s="20">
        <v>264</v>
      </c>
      <c r="CN7" s="20">
        <v>31</v>
      </c>
      <c r="CO7" s="20">
        <v>10</v>
      </c>
      <c r="CP7" s="20">
        <v>5</v>
      </c>
      <c r="CQ7" s="20">
        <v>19</v>
      </c>
      <c r="CR7" s="20">
        <v>13</v>
      </c>
      <c r="CS7" s="20">
        <v>0</v>
      </c>
      <c r="CT7" s="20">
        <v>113</v>
      </c>
      <c r="CU7" s="20">
        <v>112</v>
      </c>
      <c r="CV7" s="20">
        <v>31</v>
      </c>
      <c r="CW7" s="20">
        <v>12</v>
      </c>
      <c r="CX7" s="20">
        <v>6</v>
      </c>
      <c r="CY7" s="20">
        <v>228</v>
      </c>
      <c r="CZ7" s="20">
        <v>227</v>
      </c>
      <c r="DA7" s="20">
        <v>3</v>
      </c>
      <c r="DB7" s="20">
        <v>9</v>
      </c>
      <c r="DC7" s="20">
        <v>7</v>
      </c>
      <c r="DD7" s="20">
        <v>2</v>
      </c>
      <c r="DE7" s="20">
        <v>79</v>
      </c>
      <c r="DF7" s="20">
        <v>16</v>
      </c>
      <c r="DG7" s="20">
        <v>235</v>
      </c>
      <c r="DH7" s="20">
        <v>198</v>
      </c>
      <c r="DI7" s="20">
        <v>7</v>
      </c>
      <c r="DJ7" s="20">
        <v>222</v>
      </c>
      <c r="DK7" s="20">
        <v>211</v>
      </c>
      <c r="DL7" s="20">
        <v>23</v>
      </c>
      <c r="DM7" s="20">
        <v>1250</v>
      </c>
      <c r="DN7" s="20">
        <v>370</v>
      </c>
      <c r="DO7" s="20">
        <v>12670</v>
      </c>
      <c r="DP7" s="20">
        <v>11191</v>
      </c>
      <c r="DQ7" s="20">
        <v>475</v>
      </c>
      <c r="DR7" s="20">
        <v>1544</v>
      </c>
      <c r="DS7" s="20">
        <v>1432</v>
      </c>
      <c r="DT7" s="20">
        <v>159</v>
      </c>
      <c r="DU7" s="20">
        <v>331</v>
      </c>
      <c r="DV7" s="20">
        <v>69</v>
      </c>
      <c r="DW7" s="20">
        <v>3898</v>
      </c>
      <c r="DX7" s="20">
        <v>3320</v>
      </c>
      <c r="DY7" s="20">
        <v>175</v>
      </c>
      <c r="DZ7" s="20">
        <v>636</v>
      </c>
      <c r="EA7" s="20">
        <v>555</v>
      </c>
      <c r="EB7" s="20">
        <v>32</v>
      </c>
      <c r="EC7" s="20">
        <v>4036</v>
      </c>
      <c r="ED7" s="20">
        <v>1355114</v>
      </c>
      <c r="EE7" s="20">
        <v>766</v>
      </c>
      <c r="EF7" s="20">
        <v>173929</v>
      </c>
      <c r="EG7" s="20">
        <v>590</v>
      </c>
      <c r="EH7" s="20">
        <v>165899</v>
      </c>
      <c r="EI7" s="20">
        <v>810</v>
      </c>
      <c r="EJ7" s="20">
        <v>217344</v>
      </c>
      <c r="EK7" s="20">
        <v>220</v>
      </c>
      <c r="EL7" s="20">
        <v>28191</v>
      </c>
      <c r="EM7" s="20">
        <v>183</v>
      </c>
      <c r="EN7" s="20">
        <v>61166</v>
      </c>
      <c r="EO7" s="20">
        <v>588</v>
      </c>
      <c r="EP7" s="20">
        <v>102241</v>
      </c>
      <c r="EQ7" s="20">
        <v>77</v>
      </c>
      <c r="ER7" s="20">
        <v>28556</v>
      </c>
      <c r="ES7" s="20">
        <v>348</v>
      </c>
      <c r="ET7" s="20">
        <v>129603</v>
      </c>
      <c r="EU7" s="20">
        <v>234</v>
      </c>
      <c r="EV7" s="20">
        <v>66489</v>
      </c>
      <c r="EW7" s="20">
        <v>1965</v>
      </c>
      <c r="EX7" s="20">
        <v>573412</v>
      </c>
      <c r="EY7" s="20">
        <v>366</v>
      </c>
      <c r="EZ7" s="20">
        <v>109863</v>
      </c>
      <c r="FA7" s="20">
        <v>574</v>
      </c>
      <c r="FB7" s="20">
        <v>194192</v>
      </c>
      <c r="FC7" s="20">
        <v>1913</v>
      </c>
      <c r="FD7" s="20">
        <v>452790</v>
      </c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</row>
    <row r="8" spans="1:196" ht="15" x14ac:dyDescent="0.25">
      <c r="A8" s="130" t="s">
        <v>919</v>
      </c>
      <c r="B8" s="20">
        <v>137</v>
      </c>
      <c r="C8" s="20">
        <v>155</v>
      </c>
      <c r="D8" s="20">
        <v>5</v>
      </c>
      <c r="E8" s="20">
        <v>25453</v>
      </c>
      <c r="F8" s="20">
        <v>7503</v>
      </c>
      <c r="G8" s="20">
        <v>1768</v>
      </c>
      <c r="H8" s="20">
        <v>1309</v>
      </c>
      <c r="I8" s="20">
        <v>146</v>
      </c>
      <c r="J8" s="20">
        <v>68</v>
      </c>
      <c r="K8" s="20">
        <v>12</v>
      </c>
      <c r="L8" s="20">
        <v>3</v>
      </c>
      <c r="M8" s="20">
        <v>3</v>
      </c>
      <c r="N8" s="20">
        <v>12</v>
      </c>
      <c r="O8" s="20">
        <v>5</v>
      </c>
      <c r="P8" s="20">
        <v>29</v>
      </c>
      <c r="Q8" s="20">
        <v>14</v>
      </c>
      <c r="R8" s="20">
        <v>137</v>
      </c>
      <c r="S8" s="19">
        <v>833.2</v>
      </c>
      <c r="T8" s="19">
        <v>360</v>
      </c>
      <c r="U8" s="19">
        <v>99.4</v>
      </c>
      <c r="V8" s="19">
        <v>722.90000000000009</v>
      </c>
      <c r="W8" s="19">
        <v>223.1</v>
      </c>
      <c r="X8" s="19">
        <v>769.30000000000007</v>
      </c>
      <c r="Y8" s="19">
        <v>175.5</v>
      </c>
      <c r="Z8" s="19">
        <v>489.69999999999993</v>
      </c>
      <c r="AA8" s="19">
        <v>3175.1000000000004</v>
      </c>
      <c r="AB8" s="19">
        <v>4394</v>
      </c>
      <c r="AC8" s="19">
        <v>2078.7999999999993</v>
      </c>
      <c r="AD8" s="19">
        <v>0</v>
      </c>
      <c r="AE8" s="19">
        <v>893.09999999999991</v>
      </c>
      <c r="AF8" s="19">
        <v>0</v>
      </c>
      <c r="AG8" s="19">
        <v>1047.8000000000002</v>
      </c>
      <c r="AH8" s="19">
        <v>472.9</v>
      </c>
      <c r="AI8" s="19">
        <v>7194.7999999999993</v>
      </c>
      <c r="AJ8" s="20">
        <v>4866.8999999999996</v>
      </c>
      <c r="AK8" s="20">
        <v>1160</v>
      </c>
      <c r="AL8" s="20">
        <v>335</v>
      </c>
      <c r="AM8" s="20">
        <v>13515</v>
      </c>
      <c r="AN8" s="20">
        <v>9978</v>
      </c>
      <c r="AO8" s="20">
        <v>267</v>
      </c>
      <c r="AP8" s="20">
        <v>1439</v>
      </c>
      <c r="AQ8" s="20">
        <v>1367</v>
      </c>
      <c r="AR8" s="20">
        <v>196</v>
      </c>
      <c r="AS8" s="20">
        <v>181</v>
      </c>
      <c r="AT8" s="20">
        <v>49</v>
      </c>
      <c r="AU8" s="20">
        <v>1244</v>
      </c>
      <c r="AV8" s="20">
        <v>984</v>
      </c>
      <c r="AW8" s="20">
        <v>90</v>
      </c>
      <c r="AX8" s="20">
        <v>15</v>
      </c>
      <c r="AY8" s="20">
        <v>13</v>
      </c>
      <c r="AZ8" s="20">
        <v>5</v>
      </c>
      <c r="BA8" s="20">
        <v>63</v>
      </c>
      <c r="BB8" s="20">
        <v>18</v>
      </c>
      <c r="BC8" s="20">
        <v>612</v>
      </c>
      <c r="BD8" s="20">
        <v>555</v>
      </c>
      <c r="BE8" s="20">
        <v>5</v>
      </c>
      <c r="BF8" s="20">
        <v>13</v>
      </c>
      <c r="BG8" s="20">
        <v>13</v>
      </c>
      <c r="BH8" s="20">
        <v>2</v>
      </c>
      <c r="BI8" s="20">
        <v>102</v>
      </c>
      <c r="BJ8" s="20">
        <v>23</v>
      </c>
      <c r="BK8" s="20">
        <v>1358</v>
      </c>
      <c r="BL8" s="20">
        <v>1057</v>
      </c>
      <c r="BM8" s="20">
        <v>166</v>
      </c>
      <c r="BN8" s="20">
        <v>33</v>
      </c>
      <c r="BO8" s="20">
        <v>31</v>
      </c>
      <c r="BP8" s="20">
        <v>2</v>
      </c>
      <c r="BQ8" s="20">
        <v>89</v>
      </c>
      <c r="BR8" s="20">
        <v>21</v>
      </c>
      <c r="BS8" s="20">
        <v>581</v>
      </c>
      <c r="BT8" s="20">
        <v>467</v>
      </c>
      <c r="BU8" s="20">
        <v>35</v>
      </c>
      <c r="BV8" s="20">
        <v>41</v>
      </c>
      <c r="BW8" s="20">
        <v>38</v>
      </c>
      <c r="BX8" s="20">
        <v>5</v>
      </c>
      <c r="BY8" s="20">
        <v>96</v>
      </c>
      <c r="BZ8" s="20">
        <v>34</v>
      </c>
      <c r="CA8" s="20">
        <v>876</v>
      </c>
      <c r="CB8" s="20">
        <v>609</v>
      </c>
      <c r="CC8" s="20">
        <v>113</v>
      </c>
      <c r="CD8" s="20">
        <v>89</v>
      </c>
      <c r="CE8" s="20">
        <v>79</v>
      </c>
      <c r="CF8" s="20">
        <v>19</v>
      </c>
      <c r="CG8" s="20">
        <v>393</v>
      </c>
      <c r="CH8" s="20">
        <v>60</v>
      </c>
      <c r="CI8" s="20">
        <v>5842</v>
      </c>
      <c r="CJ8" s="20">
        <v>3236</v>
      </c>
      <c r="CK8" s="20">
        <v>231</v>
      </c>
      <c r="CL8" s="20">
        <v>356</v>
      </c>
      <c r="CM8" s="20">
        <v>322</v>
      </c>
      <c r="CN8" s="20">
        <v>32</v>
      </c>
      <c r="CO8" s="20">
        <v>23</v>
      </c>
      <c r="CP8" s="20">
        <v>14</v>
      </c>
      <c r="CQ8" s="20">
        <v>33</v>
      </c>
      <c r="CR8" s="20">
        <v>20</v>
      </c>
      <c r="CS8" s="20">
        <v>0</v>
      </c>
      <c r="CT8" s="20">
        <v>128</v>
      </c>
      <c r="CU8" s="20">
        <v>127</v>
      </c>
      <c r="CV8" s="20">
        <v>31</v>
      </c>
      <c r="CW8" s="20">
        <v>21</v>
      </c>
      <c r="CX8" s="20">
        <v>6</v>
      </c>
      <c r="CY8" s="20">
        <v>1242</v>
      </c>
      <c r="CZ8" s="20">
        <v>1222</v>
      </c>
      <c r="DA8" s="20">
        <v>3</v>
      </c>
      <c r="DB8" s="20">
        <v>9</v>
      </c>
      <c r="DC8" s="20">
        <v>7</v>
      </c>
      <c r="DD8" s="20">
        <v>2</v>
      </c>
      <c r="DE8" s="20">
        <v>232</v>
      </c>
      <c r="DF8" s="20">
        <v>52</v>
      </c>
      <c r="DG8" s="20">
        <v>1618</v>
      </c>
      <c r="DH8" s="20">
        <v>987</v>
      </c>
      <c r="DI8" s="20">
        <v>140</v>
      </c>
      <c r="DJ8" s="20">
        <v>395</v>
      </c>
      <c r="DK8" s="20">
        <v>364</v>
      </c>
      <c r="DL8" s="20">
        <v>29</v>
      </c>
      <c r="DM8" s="20">
        <v>2360</v>
      </c>
      <c r="DN8" s="20">
        <v>612</v>
      </c>
      <c r="DO8" s="20">
        <v>26921</v>
      </c>
      <c r="DP8" s="20">
        <v>19115</v>
      </c>
      <c r="DQ8" s="20">
        <v>1050</v>
      </c>
      <c r="DR8" s="20">
        <v>2518</v>
      </c>
      <c r="DS8" s="20">
        <v>2361</v>
      </c>
      <c r="DT8" s="20">
        <v>323</v>
      </c>
      <c r="DU8" s="20">
        <v>791</v>
      </c>
      <c r="DV8" s="20">
        <v>160</v>
      </c>
      <c r="DW8" s="20">
        <v>9043</v>
      </c>
      <c r="DX8" s="20">
        <v>5312</v>
      </c>
      <c r="DY8" s="20">
        <v>335</v>
      </c>
      <c r="DZ8" s="20">
        <v>835</v>
      </c>
      <c r="EA8" s="20">
        <v>716</v>
      </c>
      <c r="EB8" s="20">
        <v>46</v>
      </c>
      <c r="EC8" s="20">
        <v>11957</v>
      </c>
      <c r="ED8" s="20">
        <v>2339376</v>
      </c>
      <c r="EE8" s="20">
        <v>1379</v>
      </c>
      <c r="EF8" s="20">
        <v>261259</v>
      </c>
      <c r="EG8" s="20">
        <v>1025</v>
      </c>
      <c r="EH8" s="20">
        <v>227710</v>
      </c>
      <c r="EI8" s="20">
        <v>1007</v>
      </c>
      <c r="EJ8" s="20">
        <v>252675</v>
      </c>
      <c r="EK8" s="20">
        <v>516</v>
      </c>
      <c r="EL8" s="20">
        <v>73830</v>
      </c>
      <c r="EM8" s="20">
        <v>1554</v>
      </c>
      <c r="EN8" s="20">
        <v>260423</v>
      </c>
      <c r="EO8" s="20">
        <v>964</v>
      </c>
      <c r="EP8" s="20">
        <v>164074</v>
      </c>
      <c r="EQ8" s="20">
        <v>764</v>
      </c>
      <c r="ER8" s="20">
        <v>150947</v>
      </c>
      <c r="ES8" s="20">
        <v>574</v>
      </c>
      <c r="ET8" s="20">
        <v>176762</v>
      </c>
      <c r="EU8" s="20">
        <v>439</v>
      </c>
      <c r="EV8" s="20">
        <v>105141</v>
      </c>
      <c r="EW8" s="20">
        <v>2901</v>
      </c>
      <c r="EX8" s="20">
        <v>702049</v>
      </c>
      <c r="EY8" s="20">
        <v>771</v>
      </c>
      <c r="EZ8" s="20">
        <v>180019</v>
      </c>
      <c r="FA8" s="20">
        <v>809</v>
      </c>
      <c r="FB8" s="20">
        <v>244689</v>
      </c>
      <c r="FC8" s="20">
        <v>2261</v>
      </c>
      <c r="FD8" s="20">
        <v>517782</v>
      </c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</row>
    <row r="9" spans="1:196" x14ac:dyDescent="0.2"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</row>
    <row r="10" spans="1:196" x14ac:dyDescent="0.2"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</row>
    <row r="11" spans="1:196" x14ac:dyDescent="0.2"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</row>
    <row r="12" spans="1:196" x14ac:dyDescent="0.2"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</row>
    <row r="13" spans="1:196" x14ac:dyDescent="0.2"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</row>
    <row r="14" spans="1:196" x14ac:dyDescent="0.2"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</row>
    <row r="15" spans="1:196" x14ac:dyDescent="0.2"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</row>
    <row r="16" spans="1:196" x14ac:dyDescent="0.2"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</row>
    <row r="17" spans="19:196" x14ac:dyDescent="0.2"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</row>
    <row r="18" spans="19:196" x14ac:dyDescent="0.2"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</row>
    <row r="19" spans="19:196" x14ac:dyDescent="0.2"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</row>
    <row r="20" spans="19:196" x14ac:dyDescent="0.2"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</row>
    <row r="21" spans="19:196" x14ac:dyDescent="0.2"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</row>
    <row r="22" spans="19:196" x14ac:dyDescent="0.2"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</row>
    <row r="23" spans="19:196" x14ac:dyDescent="0.2"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</row>
    <row r="24" spans="19:196" x14ac:dyDescent="0.2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</row>
    <row r="25" spans="19:196" x14ac:dyDescent="0.2"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</row>
    <row r="26" spans="19:196" x14ac:dyDescent="0.2"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</row>
    <row r="27" spans="19:196" x14ac:dyDescent="0.2"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</row>
    <row r="28" spans="19:196" x14ac:dyDescent="0.2"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</row>
    <row r="29" spans="19:196" x14ac:dyDescent="0.2"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</row>
    <row r="30" spans="19:196" x14ac:dyDescent="0.2"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</row>
    <row r="31" spans="19:196" x14ac:dyDescent="0.2"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</row>
    <row r="32" spans="19:196" x14ac:dyDescent="0.2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</row>
    <row r="33" spans="19:196" x14ac:dyDescent="0.2"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</row>
    <row r="34" spans="19:196" x14ac:dyDescent="0.2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</row>
    <row r="35" spans="19:196" x14ac:dyDescent="0.2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</row>
    <row r="36" spans="19:196" x14ac:dyDescent="0.2"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</row>
    <row r="37" spans="19:196" x14ac:dyDescent="0.2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</row>
    <row r="38" spans="19:196" x14ac:dyDescent="0.2"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</row>
    <row r="39" spans="19:196" x14ac:dyDescent="0.2"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</row>
    <row r="40" spans="19:196" x14ac:dyDescent="0.2"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</row>
    <row r="41" spans="19:196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</row>
    <row r="42" spans="19:196" x14ac:dyDescent="0.2"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</row>
    <row r="43" spans="19:196" x14ac:dyDescent="0.2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</row>
    <row r="44" spans="19:196" x14ac:dyDescent="0.2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</row>
    <row r="45" spans="19:196" x14ac:dyDescent="0.2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</row>
    <row r="46" spans="19:196" x14ac:dyDescent="0.2"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</row>
    <row r="47" spans="19:196" x14ac:dyDescent="0.2"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</row>
    <row r="48" spans="19:196" x14ac:dyDescent="0.2"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</row>
    <row r="49" spans="19:196" x14ac:dyDescent="0.2"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</row>
    <row r="50" spans="19:196" x14ac:dyDescent="0.2"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</row>
    <row r="51" spans="19:196" x14ac:dyDescent="0.2"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</row>
    <row r="52" spans="19:196" x14ac:dyDescent="0.2"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</row>
    <row r="53" spans="19:196" x14ac:dyDescent="0.2"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</row>
    <row r="54" spans="19:196" x14ac:dyDescent="0.2"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</row>
    <row r="55" spans="19:196" x14ac:dyDescent="0.2"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</row>
    <row r="56" spans="19:196" x14ac:dyDescent="0.2"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</row>
    <row r="57" spans="19:196" x14ac:dyDescent="0.2"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</row>
    <row r="58" spans="19:196" x14ac:dyDescent="0.2"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</row>
    <row r="59" spans="19:196" x14ac:dyDescent="0.2"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</row>
    <row r="60" spans="19:196" x14ac:dyDescent="0.2"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</row>
    <row r="61" spans="19:196" x14ac:dyDescent="0.2"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</row>
    <row r="62" spans="19:196" x14ac:dyDescent="0.2"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</row>
    <row r="63" spans="19:196" x14ac:dyDescent="0.2"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</row>
    <row r="64" spans="19:196" x14ac:dyDescent="0.2"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</row>
    <row r="65" spans="19:196" x14ac:dyDescent="0.2"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</row>
    <row r="66" spans="19:196" x14ac:dyDescent="0.2"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</row>
    <row r="67" spans="19:196" x14ac:dyDescent="0.2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</row>
    <row r="68" spans="19:196" x14ac:dyDescent="0.2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</row>
    <row r="69" spans="19:196" x14ac:dyDescent="0.2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9:196" x14ac:dyDescent="0.2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9:196" x14ac:dyDescent="0.2"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9:196" x14ac:dyDescent="0.2"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9:196" x14ac:dyDescent="0.2"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9:196" x14ac:dyDescent="0.2"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9:196" x14ac:dyDescent="0.2"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9:196" x14ac:dyDescent="0.2"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9:196" x14ac:dyDescent="0.2"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9:196" x14ac:dyDescent="0.2"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9:196" x14ac:dyDescent="0.2"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9:196" x14ac:dyDescent="0.2"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</sheetData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92D050"/>
  </sheetPr>
  <dimension ref="A3:GN81"/>
  <sheetViews>
    <sheetView workbookViewId="0">
      <pane xSplit="1" ySplit="4" topLeftCell="B5" activePane="bottomRight" state="frozen"/>
      <selection activeCell="BB49" sqref="BB49"/>
      <selection pane="topRight" activeCell="BB49" sqref="BB49"/>
      <selection pane="bottomLeft" activeCell="BB49" sqref="BB49"/>
      <selection pane="bottomRight" activeCell="BB49" sqref="BB49"/>
    </sheetView>
  </sheetViews>
  <sheetFormatPr defaultRowHeight="11.25" x14ac:dyDescent="0.2"/>
  <cols>
    <col min="1" max="1" width="15.7109375" style="10" bestFit="1" customWidth="1"/>
    <col min="2" max="2" width="17.85546875" style="10" bestFit="1" customWidth="1"/>
    <col min="3" max="17" width="15.5703125" style="10" bestFit="1" customWidth="1"/>
    <col min="18" max="18" width="14.5703125" style="10" bestFit="1" customWidth="1"/>
    <col min="19" max="19" width="15.5703125" style="10" bestFit="1" customWidth="1"/>
    <col min="20" max="20" width="16.5703125" style="10" bestFit="1" customWidth="1"/>
    <col min="21" max="29" width="15.5703125" style="10" bestFit="1" customWidth="1"/>
    <col min="30" max="30" width="16.5703125" style="10" bestFit="1" customWidth="1"/>
    <col min="31" max="39" width="15.5703125" style="10" bestFit="1" customWidth="1"/>
    <col min="40" max="40" width="16.5703125" style="10" bestFit="1" customWidth="1"/>
    <col min="41" max="49" width="15.5703125" style="10" bestFit="1" customWidth="1"/>
    <col min="50" max="50" width="16.5703125" style="10" bestFit="1" customWidth="1"/>
    <col min="51" max="59" width="15.5703125" style="10" bestFit="1" customWidth="1"/>
    <col min="60" max="60" width="16.5703125" style="10" bestFit="1" customWidth="1"/>
    <col min="61" max="69" width="15.5703125" style="10" bestFit="1" customWidth="1"/>
    <col min="70" max="70" width="16.5703125" style="10" bestFit="1" customWidth="1"/>
    <col min="71" max="79" width="15.5703125" style="10" bestFit="1" customWidth="1"/>
    <col min="80" max="80" width="16.5703125" style="10" bestFit="1" customWidth="1"/>
    <col min="81" max="89" width="15.5703125" style="10" bestFit="1" customWidth="1"/>
    <col min="90" max="90" width="16.5703125" style="10" bestFit="1" customWidth="1"/>
    <col min="91" max="99" width="15.5703125" style="10" bestFit="1" customWidth="1"/>
    <col min="100" max="100" width="16.5703125" style="10" bestFit="1" customWidth="1"/>
    <col min="101" max="109" width="15.5703125" style="10" bestFit="1" customWidth="1"/>
    <col min="110" max="110" width="16.5703125" style="10" bestFit="1" customWidth="1"/>
    <col min="111" max="119" width="15.5703125" style="10" bestFit="1" customWidth="1"/>
    <col min="120" max="120" width="16.5703125" style="10" bestFit="1" customWidth="1"/>
    <col min="121" max="129" width="15.5703125" style="10" bestFit="1" customWidth="1"/>
    <col min="130" max="130" width="16.5703125" style="10" bestFit="1" customWidth="1"/>
    <col min="131" max="138" width="15.5703125" style="10" bestFit="1" customWidth="1"/>
    <col min="139" max="174" width="15.5703125" style="12" bestFit="1" customWidth="1"/>
    <col min="175" max="175" width="18.7109375" style="10" bestFit="1" customWidth="1"/>
    <col min="176" max="176" width="18.42578125" style="10" bestFit="1" customWidth="1"/>
    <col min="177" max="177" width="18.7109375" style="10" bestFit="1" customWidth="1"/>
    <col min="178" max="178" width="18.42578125" style="10" bestFit="1" customWidth="1"/>
    <col min="179" max="179" width="18.7109375" style="10" bestFit="1" customWidth="1"/>
    <col min="180" max="180" width="18.42578125" style="10" bestFit="1" customWidth="1"/>
    <col min="181" max="181" width="18.7109375" style="10" bestFit="1" customWidth="1"/>
    <col min="182" max="182" width="18.42578125" style="10" bestFit="1" customWidth="1"/>
    <col min="183" max="183" width="18.7109375" style="10" bestFit="1" customWidth="1"/>
    <col min="184" max="184" width="18.42578125" style="10" bestFit="1" customWidth="1"/>
    <col min="185" max="185" width="18.7109375" style="10" bestFit="1" customWidth="1"/>
    <col min="186" max="186" width="18.42578125" style="10" bestFit="1" customWidth="1"/>
    <col min="187" max="187" width="18.7109375" style="10" bestFit="1" customWidth="1"/>
    <col min="188" max="188" width="18.42578125" style="10" bestFit="1" customWidth="1"/>
    <col min="189" max="189" width="18.7109375" style="10" bestFit="1" customWidth="1"/>
    <col min="190" max="190" width="18.42578125" style="10" bestFit="1" customWidth="1"/>
    <col min="191" max="191" width="18.7109375" style="10" bestFit="1" customWidth="1"/>
    <col min="192" max="192" width="18.42578125" style="10" bestFit="1" customWidth="1"/>
    <col min="193" max="193" width="18.7109375" style="10" bestFit="1" customWidth="1"/>
    <col min="194" max="194" width="18.42578125" style="10" bestFit="1" customWidth="1"/>
    <col min="195" max="195" width="18.7109375" style="10" bestFit="1" customWidth="1"/>
    <col min="196" max="196" width="18.42578125" style="10" bestFit="1" customWidth="1"/>
    <col min="197" max="16384" width="9.140625" style="10"/>
  </cols>
  <sheetData>
    <row r="3" spans="1:196" ht="15" x14ac:dyDescent="0.25">
      <c r="A3"/>
      <c r="B3" s="17" t="s">
        <v>921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</row>
    <row r="4" spans="1:196" ht="15" x14ac:dyDescent="0.25">
      <c r="A4" s="17" t="s">
        <v>918</v>
      </c>
      <c r="B4" t="s">
        <v>5792</v>
      </c>
      <c r="C4" t="s">
        <v>920</v>
      </c>
      <c r="D4" t="s">
        <v>922</v>
      </c>
      <c r="E4" t="s">
        <v>923</v>
      </c>
      <c r="F4" t="s">
        <v>924</v>
      </c>
      <c r="G4" t="s">
        <v>925</v>
      </c>
      <c r="H4" t="s">
        <v>926</v>
      </c>
      <c r="I4" t="s">
        <v>927</v>
      </c>
      <c r="J4" t="s">
        <v>928</v>
      </c>
      <c r="K4" t="s">
        <v>929</v>
      </c>
      <c r="L4" t="s">
        <v>930</v>
      </c>
      <c r="M4" t="s">
        <v>931</v>
      </c>
      <c r="N4" t="s">
        <v>932</v>
      </c>
      <c r="O4" t="s">
        <v>933</v>
      </c>
      <c r="P4" t="s">
        <v>934</v>
      </c>
      <c r="Q4" t="s">
        <v>935</v>
      </c>
      <c r="R4" t="s">
        <v>951</v>
      </c>
      <c r="S4" t="s">
        <v>1276</v>
      </c>
      <c r="T4" t="s">
        <v>1277</v>
      </c>
      <c r="U4" t="s">
        <v>1079</v>
      </c>
      <c r="V4" t="s">
        <v>1278</v>
      </c>
      <c r="W4" t="s">
        <v>1279</v>
      </c>
      <c r="X4" t="s">
        <v>1280</v>
      </c>
      <c r="Y4" t="s">
        <v>1281</v>
      </c>
      <c r="Z4" t="s">
        <v>1282</v>
      </c>
      <c r="AA4" t="s">
        <v>1283</v>
      </c>
      <c r="AB4" t="s">
        <v>1284</v>
      </c>
      <c r="AC4" t="s">
        <v>1285</v>
      </c>
      <c r="AD4" t="s">
        <v>1286</v>
      </c>
      <c r="AE4" t="s">
        <v>1287</v>
      </c>
      <c r="AF4" t="s">
        <v>1288</v>
      </c>
      <c r="AG4" t="s">
        <v>1289</v>
      </c>
      <c r="AH4" t="s">
        <v>1290</v>
      </c>
      <c r="AI4" t="s">
        <v>1291</v>
      </c>
      <c r="AJ4" t="s">
        <v>1292</v>
      </c>
      <c r="AK4" t="s">
        <v>1293</v>
      </c>
      <c r="AL4" t="s">
        <v>1294</v>
      </c>
      <c r="AM4" t="s">
        <v>1295</v>
      </c>
      <c r="AN4" t="s">
        <v>1296</v>
      </c>
      <c r="AO4" t="s">
        <v>1297</v>
      </c>
      <c r="AP4" t="s">
        <v>1298</v>
      </c>
      <c r="AQ4" t="s">
        <v>1299</v>
      </c>
      <c r="AR4" t="s">
        <v>1300</v>
      </c>
      <c r="AS4" t="s">
        <v>1301</v>
      </c>
      <c r="AT4" t="s">
        <v>1302</v>
      </c>
      <c r="AU4" t="s">
        <v>1303</v>
      </c>
      <c r="AV4" t="s">
        <v>1304</v>
      </c>
      <c r="AW4" t="s">
        <v>1305</v>
      </c>
      <c r="AX4" t="s">
        <v>1306</v>
      </c>
      <c r="AY4" t="s">
        <v>1307</v>
      </c>
      <c r="AZ4" t="s">
        <v>1308</v>
      </c>
      <c r="BA4" t="s">
        <v>1309</v>
      </c>
      <c r="BB4" t="s">
        <v>1310</v>
      </c>
      <c r="BC4" t="s">
        <v>1311</v>
      </c>
      <c r="BD4" t="s">
        <v>1312</v>
      </c>
      <c r="BE4" t="s">
        <v>1313</v>
      </c>
      <c r="BF4" t="s">
        <v>1314</v>
      </c>
      <c r="BG4" t="s">
        <v>1315</v>
      </c>
      <c r="BH4" t="s">
        <v>1316</v>
      </c>
      <c r="BI4" t="s">
        <v>1317</v>
      </c>
      <c r="BJ4" t="s">
        <v>1318</v>
      </c>
      <c r="BK4" t="s">
        <v>1319</v>
      </c>
      <c r="BL4" t="s">
        <v>1320</v>
      </c>
      <c r="BM4" t="s">
        <v>1321</v>
      </c>
      <c r="BN4" t="s">
        <v>1322</v>
      </c>
      <c r="BO4" t="s">
        <v>1323</v>
      </c>
      <c r="BP4" t="s">
        <v>1324</v>
      </c>
      <c r="BQ4" t="s">
        <v>1325</v>
      </c>
      <c r="BR4" t="s">
        <v>1326</v>
      </c>
      <c r="BS4" t="s">
        <v>1327</v>
      </c>
      <c r="BT4" t="s">
        <v>1328</v>
      </c>
      <c r="BU4" t="s">
        <v>1329</v>
      </c>
      <c r="BV4" t="s">
        <v>1330</v>
      </c>
      <c r="BW4" t="s">
        <v>1331</v>
      </c>
      <c r="BX4" t="s">
        <v>1332</v>
      </c>
      <c r="BY4" t="s">
        <v>1333</v>
      </c>
      <c r="BZ4" t="s">
        <v>1334</v>
      </c>
      <c r="CA4" t="s">
        <v>1335</v>
      </c>
      <c r="CB4" t="s">
        <v>1336</v>
      </c>
      <c r="CC4" t="s">
        <v>1337</v>
      </c>
      <c r="CD4" t="s">
        <v>1338</v>
      </c>
      <c r="CE4" t="s">
        <v>1339</v>
      </c>
      <c r="CF4" t="s">
        <v>1340</v>
      </c>
      <c r="CG4" t="s">
        <v>1341</v>
      </c>
      <c r="CH4" t="s">
        <v>1342</v>
      </c>
      <c r="CI4" t="s">
        <v>1343</v>
      </c>
      <c r="CJ4" t="s">
        <v>1344</v>
      </c>
      <c r="CK4" t="s">
        <v>1345</v>
      </c>
      <c r="CL4" t="s">
        <v>1346</v>
      </c>
      <c r="CM4" t="s">
        <v>1347</v>
      </c>
      <c r="CN4" t="s">
        <v>1348</v>
      </c>
      <c r="CO4" t="s">
        <v>1349</v>
      </c>
      <c r="CP4" t="s">
        <v>1350</v>
      </c>
      <c r="CQ4" t="s">
        <v>1351</v>
      </c>
      <c r="CR4" t="s">
        <v>1352</v>
      </c>
      <c r="CS4" t="s">
        <v>1353</v>
      </c>
      <c r="CT4" t="s">
        <v>1354</v>
      </c>
      <c r="CU4" t="s">
        <v>1355</v>
      </c>
      <c r="CV4" t="s">
        <v>1356</v>
      </c>
      <c r="CW4" t="s">
        <v>1357</v>
      </c>
      <c r="CX4" t="s">
        <v>1358</v>
      </c>
      <c r="CY4" t="s">
        <v>1359</v>
      </c>
      <c r="CZ4" t="s">
        <v>1360</v>
      </c>
      <c r="DA4" t="s">
        <v>1361</v>
      </c>
      <c r="DB4" t="s">
        <v>1362</v>
      </c>
      <c r="DC4" t="s">
        <v>1363</v>
      </c>
      <c r="DD4" t="s">
        <v>1364</v>
      </c>
      <c r="DE4" t="s">
        <v>1365</v>
      </c>
      <c r="DF4" t="s">
        <v>1366</v>
      </c>
      <c r="DG4" t="s">
        <v>1367</v>
      </c>
      <c r="DH4" t="s">
        <v>1368</v>
      </c>
      <c r="DI4" t="s">
        <v>1369</v>
      </c>
      <c r="DJ4" t="s">
        <v>1370</v>
      </c>
      <c r="DK4" t="s">
        <v>1371</v>
      </c>
      <c r="DL4" t="s">
        <v>1372</v>
      </c>
      <c r="DM4" t="s">
        <v>1373</v>
      </c>
      <c r="DN4" t="s">
        <v>1374</v>
      </c>
      <c r="DO4" t="s">
        <v>1375</v>
      </c>
      <c r="DP4" t="s">
        <v>1376</v>
      </c>
      <c r="DQ4" t="s">
        <v>1377</v>
      </c>
      <c r="DR4" t="s">
        <v>1378</v>
      </c>
      <c r="DS4" t="s">
        <v>1379</v>
      </c>
      <c r="DT4" t="s">
        <v>1380</v>
      </c>
      <c r="DU4" t="s">
        <v>1381</v>
      </c>
      <c r="DV4" t="s">
        <v>1382</v>
      </c>
      <c r="DW4" t="s">
        <v>1383</v>
      </c>
      <c r="DX4" t="s">
        <v>1384</v>
      </c>
      <c r="DY4" t="s">
        <v>1385</v>
      </c>
      <c r="DZ4" t="s">
        <v>1386</v>
      </c>
      <c r="EA4" t="s">
        <v>1387</v>
      </c>
      <c r="EB4" t="s">
        <v>1388</v>
      </c>
      <c r="EC4" t="s">
        <v>1389</v>
      </c>
      <c r="ED4" t="s">
        <v>1390</v>
      </c>
      <c r="EE4" t="s">
        <v>1391</v>
      </c>
      <c r="EF4" t="s">
        <v>1392</v>
      </c>
      <c r="EG4" t="s">
        <v>1393</v>
      </c>
      <c r="EH4" t="s">
        <v>1394</v>
      </c>
      <c r="EI4" t="s">
        <v>1395</v>
      </c>
      <c r="EJ4" t="s">
        <v>1396</v>
      </c>
      <c r="EK4" t="s">
        <v>1397</v>
      </c>
      <c r="EL4" t="s">
        <v>1398</v>
      </c>
      <c r="EM4" t="s">
        <v>1399</v>
      </c>
      <c r="EN4" t="s">
        <v>1400</v>
      </c>
      <c r="EO4" t="s">
        <v>1401</v>
      </c>
      <c r="EP4" t="s">
        <v>1402</v>
      </c>
      <c r="EQ4" t="s">
        <v>1403</v>
      </c>
      <c r="ER4" t="s">
        <v>1404</v>
      </c>
      <c r="ES4" t="s">
        <v>1405</v>
      </c>
      <c r="ET4" t="s">
        <v>1406</v>
      </c>
      <c r="EU4" t="s">
        <v>1407</v>
      </c>
      <c r="EV4" t="s">
        <v>1408</v>
      </c>
      <c r="EW4" t="s">
        <v>1409</v>
      </c>
      <c r="EX4" t="s">
        <v>1410</v>
      </c>
      <c r="EY4" t="s">
        <v>1411</v>
      </c>
      <c r="EZ4" t="s">
        <v>1412</v>
      </c>
      <c r="FA4" t="s">
        <v>1413</v>
      </c>
      <c r="FB4" t="s">
        <v>1414</v>
      </c>
      <c r="FC4" t="s">
        <v>1415</v>
      </c>
      <c r="FD4" t="s">
        <v>1416</v>
      </c>
      <c r="FE4" t="s">
        <v>1417</v>
      </c>
      <c r="FF4" t="s">
        <v>1418</v>
      </c>
      <c r="FG4" t="s">
        <v>1419</v>
      </c>
      <c r="FH4" t="s">
        <v>1420</v>
      </c>
      <c r="FI4" t="s">
        <v>1421</v>
      </c>
      <c r="FJ4" t="s">
        <v>1422</v>
      </c>
      <c r="FK4" t="s">
        <v>1423</v>
      </c>
      <c r="FL4" t="s">
        <v>1424</v>
      </c>
      <c r="FM4" t="s">
        <v>1425</v>
      </c>
      <c r="FN4" t="s">
        <v>1426</v>
      </c>
      <c r="FO4" t="s">
        <v>1427</v>
      </c>
      <c r="FP4" t="s">
        <v>1428</v>
      </c>
      <c r="FQ4" t="s">
        <v>1429</v>
      </c>
      <c r="FR4" t="s">
        <v>1430</v>
      </c>
      <c r="FS4" t="s">
        <v>5821</v>
      </c>
      <c r="FT4" t="s">
        <v>5822</v>
      </c>
      <c r="FU4" t="s">
        <v>6467</v>
      </c>
      <c r="FV4" t="s">
        <v>6468</v>
      </c>
      <c r="FW4" t="s">
        <v>6469</v>
      </c>
      <c r="FX4" t="s">
        <v>6486</v>
      </c>
      <c r="FY4" t="s">
        <v>6470</v>
      </c>
      <c r="FZ4" t="s">
        <v>6485</v>
      </c>
      <c r="GA4" t="s">
        <v>6471</v>
      </c>
      <c r="GB4" t="s">
        <v>6484</v>
      </c>
      <c r="GC4" t="s">
        <v>6472</v>
      </c>
      <c r="GD4" t="s">
        <v>6483</v>
      </c>
      <c r="GE4" t="s">
        <v>6473</v>
      </c>
      <c r="GF4" t="s">
        <v>6482</v>
      </c>
      <c r="GG4" t="s">
        <v>6474</v>
      </c>
      <c r="GH4" t="s">
        <v>6481</v>
      </c>
      <c r="GI4" t="s">
        <v>6475</v>
      </c>
      <c r="GJ4" t="s">
        <v>6480</v>
      </c>
      <c r="GK4" t="s">
        <v>6476</v>
      </c>
      <c r="GL4" t="s">
        <v>6479</v>
      </c>
      <c r="GM4" t="s">
        <v>6477</v>
      </c>
      <c r="GN4" t="s">
        <v>6478</v>
      </c>
    </row>
    <row r="5" spans="1:196" ht="15" x14ac:dyDescent="0.25">
      <c r="A5" s="18" t="s">
        <v>5757</v>
      </c>
      <c r="B5" s="21">
        <v>50</v>
      </c>
      <c r="C5" s="21">
        <v>38</v>
      </c>
      <c r="D5" s="21">
        <v>2</v>
      </c>
      <c r="E5" s="21">
        <v>3420</v>
      </c>
      <c r="F5" s="21">
        <v>580</v>
      </c>
      <c r="G5" s="21">
        <v>50</v>
      </c>
      <c r="H5" s="21">
        <v>120</v>
      </c>
      <c r="I5" s="21">
        <v>39</v>
      </c>
      <c r="J5" s="21">
        <v>18</v>
      </c>
      <c r="K5" s="21">
        <v>1</v>
      </c>
      <c r="L5" s="21">
        <v>0</v>
      </c>
      <c r="M5" s="21">
        <v>0</v>
      </c>
      <c r="N5" s="21">
        <v>1</v>
      </c>
      <c r="O5" s="21">
        <v>3</v>
      </c>
      <c r="P5" s="21">
        <v>11</v>
      </c>
      <c r="Q5" s="21">
        <v>5</v>
      </c>
      <c r="R5" s="21">
        <v>50</v>
      </c>
      <c r="S5" s="21">
        <v>422896</v>
      </c>
      <c r="T5" s="21">
        <v>6844</v>
      </c>
      <c r="U5" s="21">
        <v>293230</v>
      </c>
      <c r="V5" s="21">
        <v>4595</v>
      </c>
      <c r="W5" s="21">
        <v>343185</v>
      </c>
      <c r="X5" s="21">
        <v>226675</v>
      </c>
      <c r="Y5" s="21">
        <v>4217</v>
      </c>
      <c r="Z5" s="21">
        <v>63576</v>
      </c>
      <c r="AA5" s="21">
        <v>7230</v>
      </c>
      <c r="AB5" s="21">
        <v>55213</v>
      </c>
      <c r="AC5" s="21">
        <v>7460</v>
      </c>
      <c r="AD5" s="21">
        <v>0</v>
      </c>
      <c r="AE5" s="21">
        <v>0</v>
      </c>
      <c r="AF5" s="21">
        <v>0</v>
      </c>
      <c r="AG5" s="21">
        <v>6800</v>
      </c>
      <c r="AH5" s="21">
        <v>0</v>
      </c>
      <c r="AI5" s="21">
        <v>0</v>
      </c>
      <c r="AJ5" s="21">
        <v>366</v>
      </c>
      <c r="AK5" s="21">
        <v>0</v>
      </c>
      <c r="AL5" s="21">
        <v>345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7334</v>
      </c>
      <c r="AX5" s="21">
        <v>0</v>
      </c>
      <c r="AY5" s="21">
        <v>7334</v>
      </c>
      <c r="AZ5" s="21">
        <v>0</v>
      </c>
      <c r="BA5" s="21">
        <v>6737</v>
      </c>
      <c r="BB5" s="21">
        <v>6737</v>
      </c>
      <c r="BC5" s="21">
        <v>0</v>
      </c>
      <c r="BD5" s="21">
        <v>0</v>
      </c>
      <c r="BE5" s="21">
        <v>0</v>
      </c>
      <c r="BF5" s="21">
        <v>0</v>
      </c>
      <c r="BG5" s="21">
        <v>5250</v>
      </c>
      <c r="BH5" s="21">
        <v>0</v>
      </c>
      <c r="BI5" s="21">
        <v>0</v>
      </c>
      <c r="BJ5" s="21">
        <v>2400</v>
      </c>
      <c r="BK5" s="21">
        <v>4775</v>
      </c>
      <c r="BL5" s="21">
        <v>0</v>
      </c>
      <c r="BM5" s="21">
        <v>2400</v>
      </c>
      <c r="BN5" s="21">
        <v>0</v>
      </c>
      <c r="BO5" s="21">
        <v>0</v>
      </c>
      <c r="BP5" s="21">
        <v>0</v>
      </c>
      <c r="BQ5" s="21">
        <v>30404</v>
      </c>
      <c r="BR5" s="21">
        <v>775</v>
      </c>
      <c r="BS5" s="21">
        <v>6310</v>
      </c>
      <c r="BT5" s="21">
        <v>11116</v>
      </c>
      <c r="BU5" s="21">
        <v>25685</v>
      </c>
      <c r="BV5" s="21">
        <v>5748</v>
      </c>
      <c r="BW5" s="21">
        <v>10733</v>
      </c>
      <c r="BX5" s="21">
        <v>3564</v>
      </c>
      <c r="BY5" s="21">
        <v>880</v>
      </c>
      <c r="BZ5" s="21">
        <v>3107</v>
      </c>
      <c r="CA5" s="21">
        <v>149987</v>
      </c>
      <c r="CB5" s="21">
        <v>150</v>
      </c>
      <c r="CC5" s="21">
        <v>46509</v>
      </c>
      <c r="CD5" s="21">
        <v>7065</v>
      </c>
      <c r="CE5" s="21">
        <v>124600</v>
      </c>
      <c r="CF5" s="21">
        <v>28359</v>
      </c>
      <c r="CG5" s="21">
        <v>6115</v>
      </c>
      <c r="CH5" s="21">
        <v>5005</v>
      </c>
      <c r="CI5" s="21">
        <v>164</v>
      </c>
      <c r="CJ5" s="21">
        <v>4140</v>
      </c>
      <c r="CK5" s="21">
        <v>1284</v>
      </c>
      <c r="CL5" s="21">
        <v>0</v>
      </c>
      <c r="CM5" s="21">
        <v>484</v>
      </c>
      <c r="CN5" s="21">
        <v>0</v>
      </c>
      <c r="CO5" s="21">
        <v>925</v>
      </c>
      <c r="CP5" s="21">
        <v>330</v>
      </c>
      <c r="CQ5" s="21">
        <v>0</v>
      </c>
      <c r="CR5" s="21">
        <v>1016</v>
      </c>
      <c r="CS5" s="21">
        <v>0</v>
      </c>
      <c r="CT5" s="21">
        <v>848</v>
      </c>
      <c r="CU5" s="21">
        <v>1270</v>
      </c>
      <c r="CV5" s="21">
        <v>0</v>
      </c>
      <c r="CW5" s="21">
        <v>790</v>
      </c>
      <c r="CX5" s="21">
        <v>0</v>
      </c>
      <c r="CY5" s="21">
        <v>1152</v>
      </c>
      <c r="CZ5" s="21">
        <v>672</v>
      </c>
      <c r="DA5" s="21">
        <v>0</v>
      </c>
      <c r="DB5" s="21">
        <v>0</v>
      </c>
      <c r="DC5" s="21">
        <v>0</v>
      </c>
      <c r="DD5" s="21">
        <v>0</v>
      </c>
      <c r="DE5" s="21">
        <v>32541</v>
      </c>
      <c r="DF5" s="21">
        <v>490</v>
      </c>
      <c r="DG5" s="21">
        <v>28371</v>
      </c>
      <c r="DH5" s="21">
        <v>9730</v>
      </c>
      <c r="DI5" s="21">
        <v>25974</v>
      </c>
      <c r="DJ5" s="21">
        <v>21864</v>
      </c>
      <c r="DK5" s="21">
        <v>9730</v>
      </c>
      <c r="DL5" s="21">
        <v>9739</v>
      </c>
      <c r="DM5" s="21">
        <v>568</v>
      </c>
      <c r="DN5" s="21">
        <v>7613</v>
      </c>
      <c r="DO5" s="21">
        <v>658426</v>
      </c>
      <c r="DP5" s="21">
        <v>8259</v>
      </c>
      <c r="DQ5" s="21">
        <v>383028</v>
      </c>
      <c r="DR5" s="21">
        <v>34906</v>
      </c>
      <c r="DS5" s="21">
        <v>539833</v>
      </c>
      <c r="DT5" s="21">
        <v>290385</v>
      </c>
      <c r="DU5" s="21">
        <v>33195</v>
      </c>
      <c r="DV5" s="21">
        <v>83266</v>
      </c>
      <c r="DW5" s="21">
        <v>8842</v>
      </c>
      <c r="DX5" s="21">
        <v>71266</v>
      </c>
      <c r="DY5" s="21">
        <v>339641</v>
      </c>
      <c r="DZ5" s="21">
        <v>1903</v>
      </c>
      <c r="EA5" s="21">
        <v>171130</v>
      </c>
      <c r="EB5" s="21">
        <v>9865</v>
      </c>
      <c r="EC5" s="21">
        <v>288336</v>
      </c>
      <c r="ED5" s="21">
        <v>126123</v>
      </c>
      <c r="EE5" s="21">
        <v>8915</v>
      </c>
      <c r="EF5" s="21">
        <v>17319</v>
      </c>
      <c r="EG5" s="21">
        <v>2078</v>
      </c>
      <c r="EH5" s="21">
        <v>16521</v>
      </c>
      <c r="EI5" s="22">
        <v>86020.5</v>
      </c>
      <c r="EJ5" s="22">
        <v>40178.9</v>
      </c>
      <c r="EK5" s="22">
        <v>20307.100000000002</v>
      </c>
      <c r="EL5" s="22">
        <v>12243.6</v>
      </c>
      <c r="EM5" s="22">
        <v>20395</v>
      </c>
      <c r="EN5" s="22">
        <v>39631</v>
      </c>
      <c r="EO5" s="22">
        <v>69852</v>
      </c>
      <c r="EP5" s="22">
        <v>1833</v>
      </c>
      <c r="EQ5" s="22">
        <v>691</v>
      </c>
      <c r="ER5" s="22">
        <v>0</v>
      </c>
      <c r="ES5" s="22">
        <v>4774.3999999999996</v>
      </c>
      <c r="ET5" s="22">
        <v>13292.800000000001</v>
      </c>
      <c r="EU5" s="22">
        <v>236489.69999999998</v>
      </c>
      <c r="EV5" s="22">
        <v>0</v>
      </c>
      <c r="EW5" s="22">
        <v>0</v>
      </c>
      <c r="EX5" s="22">
        <v>5169</v>
      </c>
      <c r="EY5" s="22">
        <v>0</v>
      </c>
      <c r="EZ5" s="22">
        <v>0</v>
      </c>
      <c r="FA5" s="22">
        <v>0</v>
      </c>
      <c r="FB5" s="22">
        <v>5169</v>
      </c>
      <c r="FC5" s="22">
        <v>77917.200000000012</v>
      </c>
      <c r="FD5" s="22">
        <v>8700.9</v>
      </c>
      <c r="FE5" s="22">
        <v>91911.7</v>
      </c>
      <c r="FF5" s="22">
        <v>64585.5</v>
      </c>
      <c r="FG5" s="22">
        <v>5163</v>
      </c>
      <c r="FH5" s="22">
        <v>21126.5</v>
      </c>
      <c r="FI5" s="22">
        <v>1036.7</v>
      </c>
      <c r="FJ5" s="22">
        <v>45765.599999999999</v>
      </c>
      <c r="FK5" s="22">
        <v>414</v>
      </c>
      <c r="FL5" s="22">
        <v>98.7</v>
      </c>
      <c r="FM5" s="22">
        <v>5265</v>
      </c>
      <c r="FN5" s="22">
        <v>13696.3</v>
      </c>
      <c r="FO5" s="22">
        <v>235068.49999999997</v>
      </c>
      <c r="FP5" s="22">
        <v>5528</v>
      </c>
      <c r="FQ5" s="22">
        <v>5528</v>
      </c>
      <c r="FR5" s="22">
        <v>0</v>
      </c>
      <c r="FS5" s="21">
        <v>590</v>
      </c>
      <c r="FT5" s="21">
        <v>0</v>
      </c>
      <c r="FU5" s="21">
        <v>590</v>
      </c>
      <c r="FV5" s="21">
        <v>0</v>
      </c>
      <c r="FW5" s="21">
        <v>180</v>
      </c>
      <c r="FX5" s="21">
        <v>0</v>
      </c>
      <c r="FY5" s="21">
        <v>0</v>
      </c>
      <c r="FZ5" s="21">
        <v>0</v>
      </c>
      <c r="GA5" s="21">
        <v>250</v>
      </c>
      <c r="GB5" s="21">
        <v>0</v>
      </c>
      <c r="GC5" s="21">
        <v>100</v>
      </c>
      <c r="GD5" s="21">
        <v>0</v>
      </c>
      <c r="GE5" s="21">
        <v>400</v>
      </c>
      <c r="GF5" s="21">
        <v>0</v>
      </c>
      <c r="GG5" s="21">
        <v>250</v>
      </c>
      <c r="GH5" s="21">
        <v>0</v>
      </c>
      <c r="GI5" s="21">
        <v>150</v>
      </c>
      <c r="GJ5" s="21">
        <v>0</v>
      </c>
      <c r="GK5" s="21">
        <v>250</v>
      </c>
      <c r="GL5" s="21">
        <v>0</v>
      </c>
      <c r="GM5" s="21">
        <v>590</v>
      </c>
      <c r="GN5" s="21">
        <v>0</v>
      </c>
    </row>
    <row r="6" spans="1:196" ht="15" x14ac:dyDescent="0.25">
      <c r="A6" s="18" t="s">
        <v>5762</v>
      </c>
      <c r="B6" s="21">
        <v>45</v>
      </c>
      <c r="C6" s="21">
        <v>33</v>
      </c>
      <c r="D6" s="21">
        <v>2</v>
      </c>
      <c r="E6" s="21">
        <v>5955</v>
      </c>
      <c r="F6" s="21">
        <v>1300</v>
      </c>
      <c r="G6" s="21">
        <v>282</v>
      </c>
      <c r="H6" s="21">
        <v>138</v>
      </c>
      <c r="I6" s="21">
        <v>34</v>
      </c>
      <c r="J6" s="21">
        <v>16</v>
      </c>
      <c r="K6" s="21">
        <v>0</v>
      </c>
      <c r="L6" s="21">
        <v>0</v>
      </c>
      <c r="M6" s="21">
        <v>0</v>
      </c>
      <c r="N6" s="21">
        <v>1</v>
      </c>
      <c r="O6" s="21">
        <v>2</v>
      </c>
      <c r="P6" s="21">
        <v>8</v>
      </c>
      <c r="Q6" s="21">
        <v>7</v>
      </c>
      <c r="R6" s="21">
        <v>45</v>
      </c>
      <c r="S6" s="21">
        <v>1161564</v>
      </c>
      <c r="T6" s="21">
        <v>18701</v>
      </c>
      <c r="U6" s="21">
        <v>536687</v>
      </c>
      <c r="V6" s="21">
        <v>37874</v>
      </c>
      <c r="W6" s="21">
        <v>918745</v>
      </c>
      <c r="X6" s="21">
        <v>399882</v>
      </c>
      <c r="Y6" s="21">
        <v>36692</v>
      </c>
      <c r="Z6" s="21">
        <v>98026</v>
      </c>
      <c r="AA6" s="21">
        <v>20878</v>
      </c>
      <c r="AB6" s="21">
        <v>78765</v>
      </c>
      <c r="AC6" s="21">
        <v>10400</v>
      </c>
      <c r="AD6" s="21">
        <v>0</v>
      </c>
      <c r="AE6" s="21">
        <v>520</v>
      </c>
      <c r="AF6" s="21">
        <v>12000</v>
      </c>
      <c r="AG6" s="21">
        <v>4556</v>
      </c>
      <c r="AH6" s="21">
        <v>259</v>
      </c>
      <c r="AI6" s="21">
        <v>11360</v>
      </c>
      <c r="AJ6" s="21">
        <v>1286</v>
      </c>
      <c r="AK6" s="21">
        <v>0</v>
      </c>
      <c r="AL6" s="21">
        <v>1039</v>
      </c>
      <c r="AM6" s="21">
        <v>10062</v>
      </c>
      <c r="AN6" s="21">
        <v>0</v>
      </c>
      <c r="AO6" s="21">
        <v>8262</v>
      </c>
      <c r="AP6" s="21">
        <v>400</v>
      </c>
      <c r="AQ6" s="21">
        <v>7117</v>
      </c>
      <c r="AR6" s="21">
        <v>5417</v>
      </c>
      <c r="AS6" s="21">
        <v>400</v>
      </c>
      <c r="AT6" s="21">
        <v>1278</v>
      </c>
      <c r="AU6" s="21">
        <v>0</v>
      </c>
      <c r="AV6" s="21">
        <v>1119</v>
      </c>
      <c r="AW6" s="21">
        <v>161985</v>
      </c>
      <c r="AX6" s="21">
        <v>0</v>
      </c>
      <c r="AY6" s="21">
        <v>147405</v>
      </c>
      <c r="AZ6" s="21">
        <v>26264</v>
      </c>
      <c r="BA6" s="21">
        <v>126067</v>
      </c>
      <c r="BB6" s="21">
        <v>113707</v>
      </c>
      <c r="BC6" s="21">
        <v>23674</v>
      </c>
      <c r="BD6" s="21">
        <v>0</v>
      </c>
      <c r="BE6" s="21">
        <v>0</v>
      </c>
      <c r="BF6" s="21">
        <v>0</v>
      </c>
      <c r="BG6" s="21">
        <v>17118</v>
      </c>
      <c r="BH6" s="21">
        <v>0</v>
      </c>
      <c r="BI6" s="21">
        <v>260</v>
      </c>
      <c r="BJ6" s="21">
        <v>3079</v>
      </c>
      <c r="BK6" s="21">
        <v>15247</v>
      </c>
      <c r="BL6" s="21">
        <v>210</v>
      </c>
      <c r="BM6" s="21">
        <v>2059</v>
      </c>
      <c r="BN6" s="21">
        <v>297</v>
      </c>
      <c r="BO6" s="21">
        <v>0</v>
      </c>
      <c r="BP6" s="21">
        <v>172</v>
      </c>
      <c r="BQ6" s="21">
        <v>77345</v>
      </c>
      <c r="BR6" s="21">
        <v>0</v>
      </c>
      <c r="BS6" s="21">
        <v>66500</v>
      </c>
      <c r="BT6" s="21">
        <v>58600</v>
      </c>
      <c r="BU6" s="21">
        <v>62639</v>
      </c>
      <c r="BV6" s="21">
        <v>53988</v>
      </c>
      <c r="BW6" s="21">
        <v>37500</v>
      </c>
      <c r="BX6" s="21">
        <v>0</v>
      </c>
      <c r="BY6" s="21">
        <v>0</v>
      </c>
      <c r="BZ6" s="21">
        <v>0</v>
      </c>
      <c r="CA6" s="21">
        <v>196877</v>
      </c>
      <c r="CB6" s="21">
        <v>0</v>
      </c>
      <c r="CC6" s="21">
        <v>83124</v>
      </c>
      <c r="CD6" s="21">
        <v>2550</v>
      </c>
      <c r="CE6" s="21">
        <v>152129</v>
      </c>
      <c r="CF6" s="21">
        <v>46225</v>
      </c>
      <c r="CG6" s="21">
        <v>2550</v>
      </c>
      <c r="CH6" s="21">
        <v>4322</v>
      </c>
      <c r="CI6" s="21">
        <v>228</v>
      </c>
      <c r="CJ6" s="21">
        <v>3043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297</v>
      </c>
      <c r="CS6" s="21">
        <v>0</v>
      </c>
      <c r="CT6" s="21">
        <v>76</v>
      </c>
      <c r="CU6" s="21">
        <v>246732</v>
      </c>
      <c r="CV6" s="21">
        <v>0</v>
      </c>
      <c r="CW6" s="21">
        <v>246732</v>
      </c>
      <c r="CX6" s="21">
        <v>0</v>
      </c>
      <c r="CY6" s="21">
        <v>72579</v>
      </c>
      <c r="CZ6" s="21">
        <v>72579</v>
      </c>
      <c r="DA6" s="21">
        <v>0</v>
      </c>
      <c r="DB6" s="21">
        <v>0</v>
      </c>
      <c r="DC6" s="21">
        <v>0</v>
      </c>
      <c r="DD6" s="21">
        <v>0</v>
      </c>
      <c r="DE6" s="21">
        <v>125249</v>
      </c>
      <c r="DF6" s="21">
        <v>0</v>
      </c>
      <c r="DG6" s="21">
        <v>64509</v>
      </c>
      <c r="DH6" s="21">
        <v>4500</v>
      </c>
      <c r="DI6" s="21">
        <v>99035</v>
      </c>
      <c r="DJ6" s="21">
        <v>42371</v>
      </c>
      <c r="DK6" s="21">
        <v>4480</v>
      </c>
      <c r="DL6" s="21">
        <v>20174</v>
      </c>
      <c r="DM6" s="21">
        <v>0</v>
      </c>
      <c r="DN6" s="21">
        <v>16766</v>
      </c>
      <c r="DO6" s="21">
        <v>2007332</v>
      </c>
      <c r="DP6" s="21">
        <v>18701</v>
      </c>
      <c r="DQ6" s="21">
        <v>1153999</v>
      </c>
      <c r="DR6" s="21">
        <v>145267</v>
      </c>
      <c r="DS6" s="21">
        <v>1458114</v>
      </c>
      <c r="DT6" s="21">
        <v>734638</v>
      </c>
      <c r="DU6" s="21">
        <v>118715</v>
      </c>
      <c r="DV6" s="21">
        <v>125680</v>
      </c>
      <c r="DW6" s="21">
        <v>21106</v>
      </c>
      <c r="DX6" s="21">
        <v>100980</v>
      </c>
      <c r="DY6" s="21">
        <v>452970</v>
      </c>
      <c r="DZ6" s="21">
        <v>0</v>
      </c>
      <c r="EA6" s="21">
        <v>184320</v>
      </c>
      <c r="EB6" s="21">
        <v>9150</v>
      </c>
      <c r="EC6" s="21">
        <v>355105</v>
      </c>
      <c r="ED6" s="21">
        <v>118729</v>
      </c>
      <c r="EE6" s="21">
        <v>8680</v>
      </c>
      <c r="EF6" s="21">
        <v>16323</v>
      </c>
      <c r="EG6" s="21">
        <v>532</v>
      </c>
      <c r="EH6" s="21">
        <v>11926</v>
      </c>
      <c r="EI6" s="22">
        <v>219492.4</v>
      </c>
      <c r="EJ6" s="22">
        <v>162399.29999999999</v>
      </c>
      <c r="EK6" s="22">
        <v>36486</v>
      </c>
      <c r="EL6" s="22">
        <v>4673</v>
      </c>
      <c r="EM6" s="22">
        <v>17521</v>
      </c>
      <c r="EN6" s="22">
        <v>4598</v>
      </c>
      <c r="EO6" s="22">
        <v>44521</v>
      </c>
      <c r="EP6" s="22">
        <v>1310</v>
      </c>
      <c r="EQ6" s="22">
        <v>0</v>
      </c>
      <c r="ER6" s="22">
        <v>0</v>
      </c>
      <c r="ES6" s="22">
        <v>3712</v>
      </c>
      <c r="ET6" s="22">
        <v>53521</v>
      </c>
      <c r="EU6" s="22">
        <v>344675.4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2">
        <v>0</v>
      </c>
      <c r="FB6" s="22">
        <v>0</v>
      </c>
      <c r="FC6" s="22">
        <v>173575.1</v>
      </c>
      <c r="FD6" s="22">
        <v>15482.4</v>
      </c>
      <c r="FE6" s="22">
        <v>53802.8</v>
      </c>
      <c r="FF6" s="22">
        <v>36670.6</v>
      </c>
      <c r="FG6" s="22">
        <v>4565</v>
      </c>
      <c r="FH6" s="22">
        <v>12079.7</v>
      </c>
      <c r="FI6" s="22">
        <v>487.5</v>
      </c>
      <c r="FJ6" s="22">
        <v>83846.7</v>
      </c>
      <c r="FK6" s="22">
        <v>371.2</v>
      </c>
      <c r="FL6" s="22">
        <v>3361</v>
      </c>
      <c r="FM6" s="22">
        <v>5020.6000000000004</v>
      </c>
      <c r="FN6" s="22">
        <v>7044.9</v>
      </c>
      <c r="FO6" s="22">
        <v>327022.3</v>
      </c>
      <c r="FP6" s="22">
        <v>3276</v>
      </c>
      <c r="FQ6" s="22">
        <v>3167</v>
      </c>
      <c r="FR6" s="22">
        <v>109</v>
      </c>
      <c r="FS6" s="21">
        <v>990</v>
      </c>
      <c r="FT6" s="21">
        <v>0</v>
      </c>
      <c r="FU6" s="21">
        <v>990</v>
      </c>
      <c r="FV6" s="21">
        <v>0</v>
      </c>
      <c r="FW6" s="21">
        <v>585</v>
      </c>
      <c r="FX6" s="21">
        <v>0</v>
      </c>
      <c r="FY6" s="21">
        <v>250</v>
      </c>
      <c r="FZ6" s="21">
        <v>0</v>
      </c>
      <c r="GA6" s="21">
        <v>699</v>
      </c>
      <c r="GB6" s="21">
        <v>0</v>
      </c>
      <c r="GC6" s="21">
        <v>250</v>
      </c>
      <c r="GD6" s="21">
        <v>0</v>
      </c>
      <c r="GE6" s="21">
        <v>590</v>
      </c>
      <c r="GF6" s="21">
        <v>0</v>
      </c>
      <c r="GG6" s="21">
        <v>590</v>
      </c>
      <c r="GH6" s="21">
        <v>0</v>
      </c>
      <c r="GI6" s="21">
        <v>1</v>
      </c>
      <c r="GJ6" s="21">
        <v>0</v>
      </c>
      <c r="GK6" s="21">
        <v>680</v>
      </c>
      <c r="GL6" s="21">
        <v>0</v>
      </c>
      <c r="GM6" s="21">
        <v>799</v>
      </c>
      <c r="GN6" s="21">
        <v>0</v>
      </c>
    </row>
    <row r="7" spans="1:196" ht="15" x14ac:dyDescent="0.25">
      <c r="A7" s="18" t="s">
        <v>5721</v>
      </c>
      <c r="B7" s="21">
        <v>42</v>
      </c>
      <c r="C7" s="21">
        <v>84</v>
      </c>
      <c r="D7" s="21">
        <v>1</v>
      </c>
      <c r="E7" s="21">
        <v>16078</v>
      </c>
      <c r="F7" s="21">
        <v>5623</v>
      </c>
      <c r="G7" s="21">
        <v>1436</v>
      </c>
      <c r="H7" s="21">
        <v>1051</v>
      </c>
      <c r="I7" s="21">
        <v>73</v>
      </c>
      <c r="J7" s="21">
        <v>34</v>
      </c>
      <c r="K7" s="21">
        <v>11</v>
      </c>
      <c r="L7" s="21">
        <v>3</v>
      </c>
      <c r="M7" s="21">
        <v>3</v>
      </c>
      <c r="N7" s="21">
        <v>10</v>
      </c>
      <c r="O7" s="21">
        <v>0</v>
      </c>
      <c r="P7" s="21">
        <v>10</v>
      </c>
      <c r="Q7" s="21">
        <v>2</v>
      </c>
      <c r="R7" s="21">
        <v>42</v>
      </c>
      <c r="S7" s="21">
        <v>2167518</v>
      </c>
      <c r="T7" s="21">
        <v>8054</v>
      </c>
      <c r="U7" s="21">
        <v>1888096</v>
      </c>
      <c r="V7" s="21">
        <v>44690</v>
      </c>
      <c r="W7" s="21">
        <v>1759669</v>
      </c>
      <c r="X7" s="21">
        <v>1515218</v>
      </c>
      <c r="Y7" s="21">
        <v>43793</v>
      </c>
      <c r="Z7" s="21">
        <v>197074</v>
      </c>
      <c r="AA7" s="21">
        <v>10395</v>
      </c>
      <c r="AB7" s="21">
        <v>159343</v>
      </c>
      <c r="AC7" s="21">
        <v>686749</v>
      </c>
      <c r="AD7" s="21">
        <v>1975</v>
      </c>
      <c r="AE7" s="21">
        <v>628863</v>
      </c>
      <c r="AF7" s="21">
        <v>117376</v>
      </c>
      <c r="AG7" s="21">
        <v>510640</v>
      </c>
      <c r="AH7" s="21">
        <v>456606</v>
      </c>
      <c r="AI7" s="21">
        <v>116806</v>
      </c>
      <c r="AJ7" s="21">
        <v>4260</v>
      </c>
      <c r="AK7" s="21">
        <v>2505</v>
      </c>
      <c r="AL7" s="21">
        <v>3353</v>
      </c>
      <c r="AM7" s="21">
        <v>327296</v>
      </c>
      <c r="AN7" s="21">
        <v>688</v>
      </c>
      <c r="AO7" s="21">
        <v>302772</v>
      </c>
      <c r="AP7" s="21">
        <v>450</v>
      </c>
      <c r="AQ7" s="21">
        <v>273286</v>
      </c>
      <c r="AR7" s="21">
        <v>249051</v>
      </c>
      <c r="AS7" s="21">
        <v>450</v>
      </c>
      <c r="AT7" s="21">
        <v>5290</v>
      </c>
      <c r="AU7" s="21">
        <v>1284</v>
      </c>
      <c r="AV7" s="21">
        <v>4514</v>
      </c>
      <c r="AW7" s="21">
        <v>394874</v>
      </c>
      <c r="AX7" s="21">
        <v>640</v>
      </c>
      <c r="AY7" s="21">
        <v>346448</v>
      </c>
      <c r="AZ7" s="21">
        <v>90818</v>
      </c>
      <c r="BA7" s="21">
        <v>367924</v>
      </c>
      <c r="BB7" s="21">
        <v>320876</v>
      </c>
      <c r="BC7" s="21">
        <v>90818</v>
      </c>
      <c r="BD7" s="21">
        <v>18506</v>
      </c>
      <c r="BE7" s="21">
        <v>654</v>
      </c>
      <c r="BF7" s="21">
        <v>16374</v>
      </c>
      <c r="BG7" s="21">
        <v>303367</v>
      </c>
      <c r="BH7" s="21">
        <v>2594</v>
      </c>
      <c r="BI7" s="21">
        <v>289106</v>
      </c>
      <c r="BJ7" s="21">
        <v>30360</v>
      </c>
      <c r="BK7" s="21">
        <v>239211</v>
      </c>
      <c r="BL7" s="21">
        <v>225526</v>
      </c>
      <c r="BM7" s="21">
        <v>29243</v>
      </c>
      <c r="BN7" s="21">
        <v>18632</v>
      </c>
      <c r="BO7" s="21">
        <v>3392</v>
      </c>
      <c r="BP7" s="21">
        <v>15516</v>
      </c>
      <c r="BQ7" s="21">
        <v>24178</v>
      </c>
      <c r="BR7" s="21">
        <v>2511</v>
      </c>
      <c r="BS7" s="21">
        <v>18928</v>
      </c>
      <c r="BT7" s="21">
        <v>200</v>
      </c>
      <c r="BU7" s="21">
        <v>18248</v>
      </c>
      <c r="BV7" s="21">
        <v>13105</v>
      </c>
      <c r="BW7" s="21">
        <v>464</v>
      </c>
      <c r="BX7" s="21">
        <v>15712</v>
      </c>
      <c r="BY7" s="21">
        <v>2904</v>
      </c>
      <c r="BZ7" s="21">
        <v>12286</v>
      </c>
      <c r="CA7" s="21">
        <v>475272</v>
      </c>
      <c r="CB7" s="21">
        <v>3850</v>
      </c>
      <c r="CC7" s="21">
        <v>387181</v>
      </c>
      <c r="CD7" s="21">
        <v>48485</v>
      </c>
      <c r="CE7" s="21">
        <v>408904</v>
      </c>
      <c r="CF7" s="21">
        <v>318142</v>
      </c>
      <c r="CG7" s="21">
        <v>37474</v>
      </c>
      <c r="CH7" s="21">
        <v>34303</v>
      </c>
      <c r="CI7" s="21">
        <v>3845</v>
      </c>
      <c r="CJ7" s="21">
        <v>31013</v>
      </c>
      <c r="CK7" s="21">
        <v>1640</v>
      </c>
      <c r="CL7" s="21">
        <v>3875</v>
      </c>
      <c r="CM7" s="21">
        <v>1284</v>
      </c>
      <c r="CN7" s="21">
        <v>0</v>
      </c>
      <c r="CO7" s="21">
        <v>704</v>
      </c>
      <c r="CP7" s="21">
        <v>602</v>
      </c>
      <c r="CQ7" s="21">
        <v>0</v>
      </c>
      <c r="CR7" s="21">
        <v>13276</v>
      </c>
      <c r="CS7" s="21">
        <v>3875</v>
      </c>
      <c r="CT7" s="21">
        <v>13095</v>
      </c>
      <c r="CU7" s="21">
        <v>87855</v>
      </c>
      <c r="CV7" s="21">
        <v>166</v>
      </c>
      <c r="CW7" s="21">
        <v>87455</v>
      </c>
      <c r="CX7" s="21">
        <v>300</v>
      </c>
      <c r="CY7" s="21">
        <v>44971</v>
      </c>
      <c r="CZ7" s="21">
        <v>44571</v>
      </c>
      <c r="DA7" s="21">
        <v>300</v>
      </c>
      <c r="DB7" s="21">
        <v>809</v>
      </c>
      <c r="DC7" s="21">
        <v>175</v>
      </c>
      <c r="DD7" s="21">
        <v>711</v>
      </c>
      <c r="DE7" s="21">
        <v>42624</v>
      </c>
      <c r="DF7" s="21">
        <v>14008</v>
      </c>
      <c r="DG7" s="21">
        <v>36688</v>
      </c>
      <c r="DH7" s="21">
        <v>3060</v>
      </c>
      <c r="DI7" s="21">
        <v>35232</v>
      </c>
      <c r="DJ7" s="21">
        <v>29453</v>
      </c>
      <c r="DK7" s="21">
        <v>3060</v>
      </c>
      <c r="DL7" s="21">
        <v>75208</v>
      </c>
      <c r="DM7" s="21">
        <v>16885</v>
      </c>
      <c r="DN7" s="21">
        <v>60729</v>
      </c>
      <c r="DO7" s="21">
        <v>4511373</v>
      </c>
      <c r="DP7" s="21">
        <v>38361</v>
      </c>
      <c r="DQ7" s="21">
        <v>3986821</v>
      </c>
      <c r="DR7" s="21">
        <v>335739</v>
      </c>
      <c r="DS7" s="21">
        <v>3658789</v>
      </c>
      <c r="DT7" s="21">
        <v>3173150</v>
      </c>
      <c r="DU7" s="21">
        <v>322408</v>
      </c>
      <c r="DV7" s="21">
        <v>383070</v>
      </c>
      <c r="DW7" s="21">
        <v>45914</v>
      </c>
      <c r="DX7" s="21">
        <v>316934</v>
      </c>
      <c r="DY7" s="21">
        <v>982983</v>
      </c>
      <c r="DZ7" s="21">
        <v>5435</v>
      </c>
      <c r="EA7" s="21">
        <v>820510</v>
      </c>
      <c r="EB7" s="21">
        <v>68529</v>
      </c>
      <c r="EC7" s="21">
        <v>844597</v>
      </c>
      <c r="ED7" s="21">
        <v>681929</v>
      </c>
      <c r="EE7" s="21">
        <v>60518</v>
      </c>
      <c r="EF7" s="21">
        <v>145400</v>
      </c>
      <c r="EG7" s="21">
        <v>5693</v>
      </c>
      <c r="EH7" s="21">
        <v>124667</v>
      </c>
      <c r="EI7" s="22">
        <v>933974</v>
      </c>
      <c r="EJ7" s="22">
        <v>676994</v>
      </c>
      <c r="EK7" s="22">
        <v>35661</v>
      </c>
      <c r="EL7" s="22">
        <v>45806</v>
      </c>
      <c r="EM7" s="22">
        <v>740636</v>
      </c>
      <c r="EN7" s="22">
        <v>108055</v>
      </c>
      <c r="EO7" s="22">
        <v>1873965</v>
      </c>
      <c r="EP7" s="22">
        <v>4287</v>
      </c>
      <c r="EQ7" s="22">
        <v>497</v>
      </c>
      <c r="ER7" s="22">
        <v>385</v>
      </c>
      <c r="ES7" s="22">
        <v>35069</v>
      </c>
      <c r="ET7" s="22">
        <v>136352</v>
      </c>
      <c r="EU7" s="22">
        <v>3832835</v>
      </c>
      <c r="EV7" s="22">
        <v>17108</v>
      </c>
      <c r="EW7" s="22">
        <v>758</v>
      </c>
      <c r="EX7" s="22">
        <v>63640</v>
      </c>
      <c r="EY7" s="22">
        <v>450</v>
      </c>
      <c r="EZ7" s="22">
        <v>0</v>
      </c>
      <c r="FA7" s="22">
        <v>0</v>
      </c>
      <c r="FB7" s="22">
        <v>81956</v>
      </c>
      <c r="FC7" s="22">
        <v>1068463</v>
      </c>
      <c r="FD7" s="22">
        <v>52463</v>
      </c>
      <c r="FE7" s="22">
        <v>2135020</v>
      </c>
      <c r="FF7" s="22">
        <v>1526194</v>
      </c>
      <c r="FG7" s="22">
        <v>49944</v>
      </c>
      <c r="FH7" s="22">
        <v>515297</v>
      </c>
      <c r="FI7" s="22">
        <v>43585</v>
      </c>
      <c r="FJ7" s="22">
        <v>244352</v>
      </c>
      <c r="FK7" s="22">
        <v>3322</v>
      </c>
      <c r="FL7" s="22">
        <v>2302</v>
      </c>
      <c r="FM7" s="22">
        <v>296239</v>
      </c>
      <c r="FN7" s="22">
        <v>81825</v>
      </c>
      <c r="FO7" s="22">
        <v>3831523</v>
      </c>
      <c r="FP7" s="22">
        <v>196176</v>
      </c>
      <c r="FQ7" s="22">
        <v>188181</v>
      </c>
      <c r="FR7" s="22">
        <v>7995</v>
      </c>
      <c r="FS7" s="21">
        <v>1400</v>
      </c>
      <c r="FT7" s="21">
        <v>0</v>
      </c>
      <c r="FU7" s="21">
        <v>900</v>
      </c>
      <c r="FV7" s="21">
        <v>0</v>
      </c>
      <c r="FW7" s="21">
        <v>1400</v>
      </c>
      <c r="FX7" s="21">
        <v>0</v>
      </c>
      <c r="FY7" s="21">
        <v>1150</v>
      </c>
      <c r="FZ7" s="21">
        <v>0</v>
      </c>
      <c r="GA7" s="21">
        <v>700</v>
      </c>
      <c r="GB7" s="21">
        <v>0</v>
      </c>
      <c r="GC7" s="21">
        <v>1000</v>
      </c>
      <c r="GD7" s="21">
        <v>0</v>
      </c>
      <c r="GE7" s="21">
        <v>680</v>
      </c>
      <c r="GF7" s="21">
        <v>0</v>
      </c>
      <c r="GG7" s="21">
        <v>250</v>
      </c>
      <c r="GH7" s="21">
        <v>0</v>
      </c>
      <c r="GI7" s="21">
        <v>150</v>
      </c>
      <c r="GJ7" s="21">
        <v>0</v>
      </c>
      <c r="GK7" s="21">
        <v>680</v>
      </c>
      <c r="GL7" s="21">
        <v>0</v>
      </c>
      <c r="GM7" s="21">
        <v>999</v>
      </c>
      <c r="GN7" s="21">
        <v>0</v>
      </c>
    </row>
    <row r="8" spans="1:196" ht="15" x14ac:dyDescent="0.25">
      <c r="A8" s="18" t="s">
        <v>919</v>
      </c>
      <c r="B8" s="21">
        <v>137</v>
      </c>
      <c r="C8" s="21">
        <v>155</v>
      </c>
      <c r="D8" s="21">
        <v>5</v>
      </c>
      <c r="E8" s="21">
        <v>25453</v>
      </c>
      <c r="F8" s="21">
        <v>7503</v>
      </c>
      <c r="G8" s="21">
        <v>1768</v>
      </c>
      <c r="H8" s="21">
        <v>1309</v>
      </c>
      <c r="I8" s="21">
        <v>146</v>
      </c>
      <c r="J8" s="21">
        <v>68</v>
      </c>
      <c r="K8" s="21">
        <v>12</v>
      </c>
      <c r="L8" s="21">
        <v>3</v>
      </c>
      <c r="M8" s="21">
        <v>3</v>
      </c>
      <c r="N8" s="21">
        <v>12</v>
      </c>
      <c r="O8" s="21">
        <v>5</v>
      </c>
      <c r="P8" s="21">
        <v>29</v>
      </c>
      <c r="Q8" s="21">
        <v>14</v>
      </c>
      <c r="R8" s="21">
        <v>137</v>
      </c>
      <c r="S8" s="21">
        <v>3751978</v>
      </c>
      <c r="T8" s="21">
        <v>33599</v>
      </c>
      <c r="U8" s="21">
        <v>2718013</v>
      </c>
      <c r="V8" s="21">
        <v>87159</v>
      </c>
      <c r="W8" s="21">
        <v>3021599</v>
      </c>
      <c r="X8" s="21">
        <v>2141775</v>
      </c>
      <c r="Y8" s="21">
        <v>84702</v>
      </c>
      <c r="Z8" s="21">
        <v>358676</v>
      </c>
      <c r="AA8" s="21">
        <v>38503</v>
      </c>
      <c r="AB8" s="21">
        <v>293321</v>
      </c>
      <c r="AC8" s="21">
        <v>704609</v>
      </c>
      <c r="AD8" s="21">
        <v>1975</v>
      </c>
      <c r="AE8" s="21">
        <v>629383</v>
      </c>
      <c r="AF8" s="21">
        <v>129376</v>
      </c>
      <c r="AG8" s="21">
        <v>521996</v>
      </c>
      <c r="AH8" s="21">
        <v>456865</v>
      </c>
      <c r="AI8" s="21">
        <v>128166</v>
      </c>
      <c r="AJ8" s="21">
        <v>5912</v>
      </c>
      <c r="AK8" s="21">
        <v>2505</v>
      </c>
      <c r="AL8" s="21">
        <v>4737</v>
      </c>
      <c r="AM8" s="21">
        <v>337358</v>
      </c>
      <c r="AN8" s="21">
        <v>688</v>
      </c>
      <c r="AO8" s="21">
        <v>311034</v>
      </c>
      <c r="AP8" s="21">
        <v>850</v>
      </c>
      <c r="AQ8" s="21">
        <v>280403</v>
      </c>
      <c r="AR8" s="21">
        <v>254468</v>
      </c>
      <c r="AS8" s="21">
        <v>850</v>
      </c>
      <c r="AT8" s="21">
        <v>6568</v>
      </c>
      <c r="AU8" s="21">
        <v>1284</v>
      </c>
      <c r="AV8" s="21">
        <v>5633</v>
      </c>
      <c r="AW8" s="21">
        <v>564193</v>
      </c>
      <c r="AX8" s="21">
        <v>640</v>
      </c>
      <c r="AY8" s="21">
        <v>501187</v>
      </c>
      <c r="AZ8" s="21">
        <v>117082</v>
      </c>
      <c r="BA8" s="21">
        <v>500728</v>
      </c>
      <c r="BB8" s="21">
        <v>441320</v>
      </c>
      <c r="BC8" s="21">
        <v>114492</v>
      </c>
      <c r="BD8" s="21">
        <v>18506</v>
      </c>
      <c r="BE8" s="21">
        <v>654</v>
      </c>
      <c r="BF8" s="21">
        <v>16374</v>
      </c>
      <c r="BG8" s="21">
        <v>325735</v>
      </c>
      <c r="BH8" s="21">
        <v>2594</v>
      </c>
      <c r="BI8" s="21">
        <v>289366</v>
      </c>
      <c r="BJ8" s="21">
        <v>35839</v>
      </c>
      <c r="BK8" s="21">
        <v>259233</v>
      </c>
      <c r="BL8" s="21">
        <v>225736</v>
      </c>
      <c r="BM8" s="21">
        <v>33702</v>
      </c>
      <c r="BN8" s="21">
        <v>18929</v>
      </c>
      <c r="BO8" s="21">
        <v>3392</v>
      </c>
      <c r="BP8" s="21">
        <v>15688</v>
      </c>
      <c r="BQ8" s="21">
        <v>131927</v>
      </c>
      <c r="BR8" s="21">
        <v>3286</v>
      </c>
      <c r="BS8" s="21">
        <v>91738</v>
      </c>
      <c r="BT8" s="21">
        <v>69916</v>
      </c>
      <c r="BU8" s="21">
        <v>106572</v>
      </c>
      <c r="BV8" s="21">
        <v>72841</v>
      </c>
      <c r="BW8" s="21">
        <v>48697</v>
      </c>
      <c r="BX8" s="21">
        <v>19276</v>
      </c>
      <c r="BY8" s="21">
        <v>3784</v>
      </c>
      <c r="BZ8" s="21">
        <v>15393</v>
      </c>
      <c r="CA8" s="21">
        <v>822136</v>
      </c>
      <c r="CB8" s="21">
        <v>4000</v>
      </c>
      <c r="CC8" s="21">
        <v>516814</v>
      </c>
      <c r="CD8" s="21">
        <v>58100</v>
      </c>
      <c r="CE8" s="21">
        <v>685633</v>
      </c>
      <c r="CF8" s="21">
        <v>392726</v>
      </c>
      <c r="CG8" s="21">
        <v>46139</v>
      </c>
      <c r="CH8" s="21">
        <v>43630</v>
      </c>
      <c r="CI8" s="21">
        <v>4237</v>
      </c>
      <c r="CJ8" s="21">
        <v>38196</v>
      </c>
      <c r="CK8" s="21">
        <v>2924</v>
      </c>
      <c r="CL8" s="21">
        <v>3875</v>
      </c>
      <c r="CM8" s="21">
        <v>1768</v>
      </c>
      <c r="CN8" s="21">
        <v>0</v>
      </c>
      <c r="CO8" s="21">
        <v>1629</v>
      </c>
      <c r="CP8" s="21">
        <v>932</v>
      </c>
      <c r="CQ8" s="21">
        <v>0</v>
      </c>
      <c r="CR8" s="21">
        <v>14589</v>
      </c>
      <c r="CS8" s="21">
        <v>3875</v>
      </c>
      <c r="CT8" s="21">
        <v>14019</v>
      </c>
      <c r="CU8" s="21">
        <v>335857</v>
      </c>
      <c r="CV8" s="21">
        <v>166</v>
      </c>
      <c r="CW8" s="21">
        <v>334977</v>
      </c>
      <c r="CX8" s="21">
        <v>300</v>
      </c>
      <c r="CY8" s="21">
        <v>118702</v>
      </c>
      <c r="CZ8" s="21">
        <v>117822</v>
      </c>
      <c r="DA8" s="21">
        <v>300</v>
      </c>
      <c r="DB8" s="21">
        <v>809</v>
      </c>
      <c r="DC8" s="21">
        <v>175</v>
      </c>
      <c r="DD8" s="21">
        <v>711</v>
      </c>
      <c r="DE8" s="21">
        <v>200414</v>
      </c>
      <c r="DF8" s="21">
        <v>14498</v>
      </c>
      <c r="DG8" s="21">
        <v>129568</v>
      </c>
      <c r="DH8" s="21">
        <v>17290</v>
      </c>
      <c r="DI8" s="21">
        <v>160241</v>
      </c>
      <c r="DJ8" s="21">
        <v>93688</v>
      </c>
      <c r="DK8" s="21">
        <v>17270</v>
      </c>
      <c r="DL8" s="21">
        <v>105121</v>
      </c>
      <c r="DM8" s="21">
        <v>17453</v>
      </c>
      <c r="DN8" s="21">
        <v>85108</v>
      </c>
      <c r="DO8" s="21">
        <v>7177131</v>
      </c>
      <c r="DP8" s="21">
        <v>65321</v>
      </c>
      <c r="DQ8" s="21">
        <v>5523848</v>
      </c>
      <c r="DR8" s="21">
        <v>515912</v>
      </c>
      <c r="DS8" s="21">
        <v>5656736</v>
      </c>
      <c r="DT8" s="21">
        <v>4198173</v>
      </c>
      <c r="DU8" s="21">
        <v>474318</v>
      </c>
      <c r="DV8" s="21">
        <v>592016</v>
      </c>
      <c r="DW8" s="21">
        <v>75862</v>
      </c>
      <c r="DX8" s="21">
        <v>489180</v>
      </c>
      <c r="DY8" s="21">
        <v>1775594</v>
      </c>
      <c r="DZ8" s="21">
        <v>7338</v>
      </c>
      <c r="EA8" s="21">
        <v>1175960</v>
      </c>
      <c r="EB8" s="21">
        <v>87544</v>
      </c>
      <c r="EC8" s="21">
        <v>1488038</v>
      </c>
      <c r="ED8" s="21">
        <v>926781</v>
      </c>
      <c r="EE8" s="21">
        <v>78113</v>
      </c>
      <c r="EF8" s="21">
        <v>179042</v>
      </c>
      <c r="EG8" s="21">
        <v>8303</v>
      </c>
      <c r="EH8" s="21">
        <v>153114</v>
      </c>
      <c r="EI8" s="22">
        <v>1239486.8999999999</v>
      </c>
      <c r="EJ8" s="22">
        <v>879572.2</v>
      </c>
      <c r="EK8" s="22">
        <v>92454.1</v>
      </c>
      <c r="EL8" s="22">
        <v>62722.6</v>
      </c>
      <c r="EM8" s="22">
        <v>778552</v>
      </c>
      <c r="EN8" s="22">
        <v>152284</v>
      </c>
      <c r="EO8" s="22">
        <v>1988338</v>
      </c>
      <c r="EP8" s="22">
        <v>7430</v>
      </c>
      <c r="EQ8" s="22">
        <v>1188</v>
      </c>
      <c r="ER8" s="22">
        <v>385</v>
      </c>
      <c r="ES8" s="22">
        <v>43555.4</v>
      </c>
      <c r="ET8" s="22">
        <v>203165.8</v>
      </c>
      <c r="EU8" s="22">
        <v>4414000.0999999996</v>
      </c>
      <c r="EV8" s="22">
        <v>17108</v>
      </c>
      <c r="EW8" s="22">
        <v>758</v>
      </c>
      <c r="EX8" s="22">
        <v>68809</v>
      </c>
      <c r="EY8" s="22">
        <v>450</v>
      </c>
      <c r="EZ8" s="22">
        <v>0</v>
      </c>
      <c r="FA8" s="22">
        <v>0</v>
      </c>
      <c r="FB8" s="22">
        <v>87125</v>
      </c>
      <c r="FC8" s="22">
        <v>1319955.3</v>
      </c>
      <c r="FD8" s="22">
        <v>76646.3</v>
      </c>
      <c r="FE8" s="22">
        <v>2280734.5</v>
      </c>
      <c r="FF8" s="22">
        <v>1627450.1</v>
      </c>
      <c r="FG8" s="22">
        <v>59672</v>
      </c>
      <c r="FH8" s="22">
        <v>548503.19999999995</v>
      </c>
      <c r="FI8" s="22">
        <v>45109.2</v>
      </c>
      <c r="FJ8" s="22">
        <v>373964.3</v>
      </c>
      <c r="FK8" s="22">
        <v>4107.2</v>
      </c>
      <c r="FL8" s="22">
        <v>5761.7</v>
      </c>
      <c r="FM8" s="22">
        <v>306524.59999999998</v>
      </c>
      <c r="FN8" s="22">
        <v>102566.2</v>
      </c>
      <c r="FO8" s="22">
        <v>4393613.8</v>
      </c>
      <c r="FP8" s="22">
        <v>204980</v>
      </c>
      <c r="FQ8" s="22">
        <v>196876</v>
      </c>
      <c r="FR8" s="22">
        <v>8104</v>
      </c>
      <c r="FS8" s="21">
        <v>1400</v>
      </c>
      <c r="FT8" s="21">
        <v>0</v>
      </c>
      <c r="FU8" s="21">
        <v>990</v>
      </c>
      <c r="FV8" s="21">
        <v>0</v>
      </c>
      <c r="FW8" s="21">
        <v>1400</v>
      </c>
      <c r="FX8" s="21">
        <v>0</v>
      </c>
      <c r="FY8" s="21">
        <v>1150</v>
      </c>
      <c r="FZ8" s="21">
        <v>0</v>
      </c>
      <c r="GA8" s="21">
        <v>700</v>
      </c>
      <c r="GB8" s="21">
        <v>0</v>
      </c>
      <c r="GC8" s="21">
        <v>1000</v>
      </c>
      <c r="GD8" s="21">
        <v>0</v>
      </c>
      <c r="GE8" s="21">
        <v>680</v>
      </c>
      <c r="GF8" s="21">
        <v>0</v>
      </c>
      <c r="GG8" s="21">
        <v>590</v>
      </c>
      <c r="GH8" s="21">
        <v>0</v>
      </c>
      <c r="GI8" s="21">
        <v>150</v>
      </c>
      <c r="GJ8" s="21">
        <v>0</v>
      </c>
      <c r="GK8" s="21">
        <v>680</v>
      </c>
      <c r="GL8" s="21">
        <v>0</v>
      </c>
      <c r="GM8" s="21">
        <v>999</v>
      </c>
      <c r="GN8" s="21">
        <v>0</v>
      </c>
    </row>
    <row r="9" spans="1:196" x14ac:dyDescent="0.2"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</row>
    <row r="10" spans="1:196" x14ac:dyDescent="0.2"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</row>
    <row r="11" spans="1:196" x14ac:dyDescent="0.2"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</row>
    <row r="12" spans="1:196" x14ac:dyDescent="0.2"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</row>
    <row r="13" spans="1:196" x14ac:dyDescent="0.2"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</row>
    <row r="14" spans="1:196" x14ac:dyDescent="0.2"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</row>
    <row r="15" spans="1:196" x14ac:dyDescent="0.2"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</row>
    <row r="16" spans="1:196" x14ac:dyDescent="0.2"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</sheetData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1</vt:i4>
      </vt:variant>
    </vt:vector>
  </HeadingPairs>
  <TitlesOfParts>
    <vt:vector size="39" baseType="lpstr">
      <vt:lpstr>CN3</vt:lpstr>
      <vt:lpstr>Czriz</vt:lpstr>
      <vt:lpstr>DataRg</vt:lpstr>
      <vt:lpstr>DataMA_1</vt:lpstr>
      <vt:lpstr>DataMA_2</vt:lpstr>
      <vt:lpstr>DataMB_1</vt:lpstr>
      <vt:lpstr>DataMB_2</vt:lpstr>
      <vt:lpstr>DatMA_1Sum</vt:lpstr>
      <vt:lpstr>DatMA_2Sum</vt:lpstr>
      <vt:lpstr>DatMB_1Sum</vt:lpstr>
      <vt:lpstr>DatMB_2Sum</vt:lpstr>
      <vt:lpstr>DMClkm08</vt:lpstr>
      <vt:lpstr>DMClkmI08</vt:lpstr>
      <vt:lpstr>DMStati08</vt:lpstr>
      <vt:lpstr>DMstatiI08</vt:lpstr>
      <vt:lpstr>DMPodnk08</vt:lpstr>
      <vt:lpstr>DMPodnkI08</vt:lpstr>
      <vt:lpstr>DMPodnk_zriz08</vt:lpstr>
      <vt:lpstr>DMCrkve</vt:lpstr>
      <vt:lpstr>DMCrkveI</vt:lpstr>
      <vt:lpstr>DMCrkve_zriz</vt:lpstr>
      <vt:lpstr>DMB_clkm</vt:lpstr>
      <vt:lpstr>1.1</vt:lpstr>
      <vt:lpstr>1.2</vt:lpstr>
      <vt:lpstr>1.3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3.4.</vt:lpstr>
      <vt:lpstr>3.5</vt:lpstr>
      <vt:lpstr>3.6</vt:lpstr>
      <vt:lpstr>3.7</vt:lpstr>
      <vt:lpstr>'CN3'!Oblast_tisku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Richtr</dc:creator>
  <cp:lastModifiedBy>Milan Dedera</cp:lastModifiedBy>
  <cp:lastPrinted>2023-05-17T08:51:23Z</cp:lastPrinted>
  <dcterms:created xsi:type="dcterms:W3CDTF">2010-05-18T08:41:33Z</dcterms:created>
  <dcterms:modified xsi:type="dcterms:W3CDTF">2023-10-30T16:51:09Z</dcterms:modified>
</cp:coreProperties>
</file>