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helena_chodounska_czso_cz/Documents/Dokumenty/HELENA/6301/3_KULTURA/Satelitní účet kultury/Účet kultury 2024/"/>
    </mc:Choice>
  </mc:AlternateContent>
  <xr:revisionPtr revIDLastSave="0" documentId="8_{18379992-CBF4-4612-9B20-235945261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1.1" sheetId="70" r:id="rId2"/>
    <sheet name="1.2" sheetId="71" r:id="rId3"/>
    <sheet name="1.3" sheetId="72" r:id="rId4"/>
    <sheet name="1.4" sheetId="73" r:id="rId5"/>
    <sheet name="1.5" sheetId="74" r:id="rId6"/>
    <sheet name="2.1" sheetId="4" r:id="rId7"/>
    <sheet name="2.2" sheetId="5" r:id="rId8"/>
    <sheet name="2.3" sheetId="61" r:id="rId9"/>
    <sheet name="2.4" sheetId="62" r:id="rId10"/>
    <sheet name="2.5" sheetId="63" r:id="rId11"/>
    <sheet name="2.6" sheetId="64" r:id="rId12"/>
    <sheet name="2.7" sheetId="65" r:id="rId13"/>
    <sheet name="2.8" sheetId="87" r:id="rId14"/>
    <sheet name="3.1" sheetId="66" r:id="rId15"/>
    <sheet name="3.2" sheetId="67" r:id="rId16"/>
    <sheet name="3.3" sheetId="68" r:id="rId17"/>
    <sheet name="3.4" sheetId="69" r:id="rId18"/>
    <sheet name="4.1" sheetId="76" r:id="rId19"/>
    <sheet name="4.2" sheetId="77" r:id="rId20"/>
    <sheet name="4.3" sheetId="78" r:id="rId21"/>
    <sheet name="4.4" sheetId="79" r:id="rId22"/>
    <sheet name="4.5" sheetId="80" r:id="rId23"/>
    <sheet name="4.6" sheetId="81" r:id="rId24"/>
    <sheet name="4.7" sheetId="82" r:id="rId25"/>
    <sheet name="4.8" sheetId="83" r:id="rId26"/>
    <sheet name="4.9" sheetId="84" r:id="rId27"/>
    <sheet name="4.10" sheetId="85" r:id="rId28"/>
    <sheet name="4.11" sheetId="86" r:id="rId29"/>
    <sheet name="5.1" sheetId="90" r:id="rId30"/>
    <sheet name="5.2" sheetId="89" r:id="rId31"/>
    <sheet name="5_3" sheetId="88" r:id="rId32"/>
    <sheet name="5.4" sheetId="91" r:id="rId33"/>
  </sheets>
  <definedNames>
    <definedName name="_xlnm.Print_Area" localSheetId="1">'1.1'!$A$1:$G$62</definedName>
    <definedName name="_xlnm.Print_Area" localSheetId="2">'1.2'!$A$1:$G$42</definedName>
    <definedName name="_xlnm.Print_Area" localSheetId="3">'1.3'!$A$1:$G$36</definedName>
    <definedName name="_xlnm.Print_Area" localSheetId="4">'1.4'!$A$1:$G$36</definedName>
    <definedName name="_xlnm.Print_Area" localSheetId="5">'1.5'!$A$1:$G$37</definedName>
    <definedName name="_xlnm.Print_Area" localSheetId="6">'2.1'!$A$1:$G$22</definedName>
    <definedName name="_xlnm.Print_Area" localSheetId="7">'2.2'!$A$1:$F$22</definedName>
    <definedName name="_xlnm.Print_Area" localSheetId="8">'2.3'!$A$1:$J$27</definedName>
    <definedName name="_xlnm.Print_Area" localSheetId="9">'2.4'!$A$1:$G$22</definedName>
    <definedName name="_xlnm.Print_Area" localSheetId="10">'2.5'!$A$1:$J$23</definedName>
    <definedName name="_xlnm.Print_Area" localSheetId="11">'2.6'!$A$1:$G$22</definedName>
    <definedName name="_xlnm.Print_Area" localSheetId="12">'2.7'!$A$1:$G$24</definedName>
    <definedName name="_xlnm.Print_Area" localSheetId="13">'2.8'!$A$1:$H$27</definedName>
    <definedName name="_xlnm.Print_Area" localSheetId="14">'3.1'!$A$1:$G$25</definedName>
    <definedName name="_xlnm.Print_Area" localSheetId="15">'3.2'!$A$1:$H$37</definedName>
    <definedName name="_xlnm.Print_Area" localSheetId="16">'3.3'!$A$1:$G$36</definedName>
    <definedName name="_xlnm.Print_Area" localSheetId="17">'3.4'!$A$1:$G$36</definedName>
    <definedName name="_xlnm.Print_Area" localSheetId="18">'4.1'!$A$1:$G$51</definedName>
    <definedName name="_xlnm.Print_Area" localSheetId="27">'4.10'!$A$1:$G$28</definedName>
    <definedName name="_xlnm.Print_Area" localSheetId="28">'4.11'!$A$1:$J$36</definedName>
    <definedName name="_xlnm.Print_Area" localSheetId="19">'4.2'!$A$1:$G$28</definedName>
    <definedName name="_xlnm.Print_Area" localSheetId="20">'4.3'!$A$1:$J$17</definedName>
    <definedName name="_xlnm.Print_Area" localSheetId="21">'4.4'!$A$1:$E$16</definedName>
    <definedName name="_xlnm.Print_Area" localSheetId="22">'4.5'!$A$1:$I$29</definedName>
    <definedName name="_xlnm.Print_Area" localSheetId="23">'4.6'!$A$1:$G$36</definedName>
    <definedName name="_xlnm.Print_Area" localSheetId="24">'4.7'!$A$1:$J$17</definedName>
    <definedName name="_xlnm.Print_Area" localSheetId="25">'4.8'!$A$1:$E$17</definedName>
    <definedName name="_xlnm.Print_Area" localSheetId="26">'4.9'!$A$1:$K$19</definedName>
    <definedName name="_xlnm.Print_Area" localSheetId="29">'5.1'!$A$1:$F$23</definedName>
    <definedName name="_xlnm.Print_Area" localSheetId="30">'5.2'!$A$1:$E$23</definedName>
    <definedName name="_xlnm.Print_Area" localSheetId="32">'5.4'!$A$1:$J$21</definedName>
    <definedName name="_xlnm.Print_Area" localSheetId="31">'5_3'!$A$1:$H$15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91" l="1"/>
  <c r="J6" i="91" s="1"/>
  <c r="I17" i="91"/>
  <c r="H17" i="91"/>
  <c r="G17" i="91"/>
  <c r="F17" i="91"/>
  <c r="E17" i="91"/>
  <c r="D17" i="91"/>
  <c r="C17" i="91"/>
  <c r="B17" i="91"/>
  <c r="J12" i="91"/>
  <c r="I12" i="91"/>
  <c r="H12" i="91"/>
  <c r="G12" i="91"/>
  <c r="F12" i="91"/>
  <c r="E12" i="91"/>
  <c r="D12" i="91"/>
  <c r="C12" i="91"/>
  <c r="B12" i="91"/>
  <c r="D9" i="91"/>
  <c r="D7" i="91" s="1"/>
  <c r="J7" i="91"/>
  <c r="I7" i="91"/>
  <c r="H7" i="91"/>
  <c r="G7" i="91"/>
  <c r="F7" i="91"/>
  <c r="E7" i="91"/>
  <c r="C7" i="91"/>
  <c r="B7" i="91"/>
  <c r="G6" i="91"/>
  <c r="K5" i="84"/>
  <c r="J5" i="84"/>
  <c r="I5" i="84"/>
  <c r="H5" i="84"/>
  <c r="G5" i="84"/>
  <c r="F5" i="84"/>
  <c r="E5" i="84"/>
  <c r="D5" i="84"/>
  <c r="C5" i="84"/>
  <c r="B5" i="84"/>
  <c r="J15" i="82"/>
  <c r="G15" i="82"/>
  <c r="D15" i="82"/>
  <c r="J14" i="82"/>
  <c r="G14" i="82"/>
  <c r="D14" i="82"/>
  <c r="J13" i="82"/>
  <c r="D13" i="82"/>
  <c r="J12" i="82"/>
  <c r="G12" i="82"/>
  <c r="D12" i="82"/>
  <c r="J11" i="82"/>
  <c r="J10" i="82"/>
  <c r="D10" i="82"/>
  <c r="J9" i="82"/>
  <c r="G9" i="82"/>
  <c r="D9" i="82"/>
  <c r="J8" i="82"/>
  <c r="G8" i="82"/>
  <c r="D8" i="82"/>
  <c r="J7" i="82"/>
  <c r="G7" i="82"/>
  <c r="D7" i="82"/>
  <c r="C5" i="65" l="1"/>
  <c r="B28" i="61" l="1"/>
</calcChain>
</file>

<file path=xl/sharedStrings.xml><?xml version="1.0" encoding="utf-8"?>
<sst xmlns="http://schemas.openxmlformats.org/spreadsheetml/2006/main" count="1262" uniqueCount="341">
  <si>
    <t>Celkem</t>
  </si>
  <si>
    <t>Poskytnuté příspěvky, dotace a jiné subvence subjektům s převažující činností v kultuře v roce 2024</t>
  </si>
  <si>
    <t>Tab. 1.1</t>
  </si>
  <si>
    <t>Tab. 1.2</t>
  </si>
  <si>
    <t>Tab. 1.3</t>
  </si>
  <si>
    <t>Tab. 1.4</t>
  </si>
  <si>
    <t>Přepočtený počet zaměstnanců v subjektech s převažující činností v kultuře, 2019–2024</t>
  </si>
  <si>
    <t>Tabulková příloha - obsah</t>
  </si>
  <si>
    <t>zpět na obsah</t>
  </si>
  <si>
    <t>mil. Kč</t>
  </si>
  <si>
    <t>Sektor a oblast kultury</t>
  </si>
  <si>
    <t>Tradiční a umělecký sektor</t>
  </si>
  <si>
    <t>Kulturní dědictví</t>
  </si>
  <si>
    <t>Scénické umění</t>
  </si>
  <si>
    <t>Umělecká řemesla</t>
  </si>
  <si>
    <t>Umělecké vzdělávání</t>
  </si>
  <si>
    <t>Výtvarná, literární a hudební tvorba</t>
  </si>
  <si>
    <t>Audiovizuální a mediální sektor</t>
  </si>
  <si>
    <t>Film a video</t>
  </si>
  <si>
    <t>Herní průmysl</t>
  </si>
  <si>
    <t xml:space="preserve">Knihy a tisk </t>
  </si>
  <si>
    <t>Rozhlas a TV</t>
  </si>
  <si>
    <t>Vydávání a pořizování hudebních nahrávek</t>
  </si>
  <si>
    <t>Kreativní sektor</t>
  </si>
  <si>
    <t>Architektura</t>
  </si>
  <si>
    <t>Design</t>
  </si>
  <si>
    <t>Reklama</t>
  </si>
  <si>
    <t>Správa a podpora kulturních činností</t>
  </si>
  <si>
    <t>Zdroj: Český statistický úřad a NIK</t>
  </si>
  <si>
    <t>Tržby 
za vlastní výkony</t>
  </si>
  <si>
    <t>Provozní 
dotace</t>
  </si>
  <si>
    <t>Investiční 
dotace</t>
  </si>
  <si>
    <t>Ostatní 
příjmy</t>
  </si>
  <si>
    <t xml:space="preserve">Provozní </t>
  </si>
  <si>
    <t>Investiční</t>
  </si>
  <si>
    <t>domácí</t>
  </si>
  <si>
    <t>zahraniční celkem</t>
  </si>
  <si>
    <t>z toho EU</t>
  </si>
  <si>
    <t>Tab. 2.1</t>
  </si>
  <si>
    <t>Tab. 2.2</t>
  </si>
  <si>
    <t>Tab. 2.3</t>
  </si>
  <si>
    <t>Tab. 2.4</t>
  </si>
  <si>
    <t>Tab. 2.5</t>
  </si>
  <si>
    <t>Tab. 2.6</t>
  </si>
  <si>
    <t>Tab. 2.7</t>
  </si>
  <si>
    <t>3. Financování kultury z veřejných rozpočtů</t>
  </si>
  <si>
    <t>Tab. 3.1</t>
  </si>
  <si>
    <t>Tab. 3.2</t>
  </si>
  <si>
    <t>Tab. 3.3</t>
  </si>
  <si>
    <t>Tab. 3.4</t>
  </si>
  <si>
    <t>Výdaje z veřejných rozpočtů na kulturu podle druhu výdajů a úrovně rozpočtu, 2019-2024</t>
  </si>
  <si>
    <t>Výdaje z veřejných rozpočtů na kulturu v jednotlivých sektorech a oblastech kultury podle úrovně rozpočtu v roce 2024</t>
  </si>
  <si>
    <t>Provozní a investiční výdaje na kulturu financované z územních rozpočtů (krajských a obecních) podle krajů, 2019–2024</t>
  </si>
  <si>
    <t>Zdroj: Český statistický úřad, Národní institut pro kulturu</t>
  </si>
  <si>
    <t xml:space="preserve">Investiční </t>
  </si>
  <si>
    <t>celkem</t>
  </si>
  <si>
    <t>spotřeba 
materiálu, 
energie, 
zboží a služeb</t>
  </si>
  <si>
    <t>osobní 
náklady 
celkem</t>
  </si>
  <si>
    <t>z toho mzdové náklady</t>
  </si>
  <si>
    <t>ostatní 
provozní 
výdaje</t>
  </si>
  <si>
    <t>pořízení 
hmotného 
majetku</t>
  </si>
  <si>
    <t>pořízení nehmotného majetku</t>
  </si>
  <si>
    <t>Tab. 2.6 Přepočtený počet zaměstnanců v subjektech s převažující činností v kultuře, 2019–2024</t>
  </si>
  <si>
    <t>FTE</t>
  </si>
  <si>
    <t>Počet subjektů</t>
  </si>
  <si>
    <t>Zaměstnanci
(fyzické osoby)</t>
  </si>
  <si>
    <t>Zaměstnanci 
(přepočtené osoby - ukazatel FTE)</t>
  </si>
  <si>
    <t>Průměrná hrubá 
měsiční mzda
(Kč)</t>
  </si>
  <si>
    <t>Dobrovolníci</t>
  </si>
  <si>
    <t>Počet hodin odpracovaných dobrovolníky</t>
  </si>
  <si>
    <t>Kultura celkem</t>
  </si>
  <si>
    <t>.</t>
  </si>
  <si>
    <t>Tab. 3.1 Výdaje z veřejných rozpočtů na kulturu podle druhu výdajů a úrovně rozpočtu, 2019-2024</t>
  </si>
  <si>
    <t>Zdroj: MF, Státní pokladna</t>
  </si>
  <si>
    <t>Druh výdajů, 
     úroveň rozpočtu</t>
  </si>
  <si>
    <t>Státní rozpočet</t>
  </si>
  <si>
    <t>Krajské rozpočty</t>
  </si>
  <si>
    <t>Obecní rozpočty</t>
  </si>
  <si>
    <t>Dobrovolné svazky obcí</t>
  </si>
  <si>
    <t>Státní fond kinematografie</t>
  </si>
  <si>
    <t>Státní fond kultury České republiky</t>
  </si>
  <si>
    <t>Provozní výdaje celkem</t>
  </si>
  <si>
    <t>Investiční výdaje</t>
  </si>
  <si>
    <t>Tab. 3.2 Výdaje z veřejných rozpočtů na kulturu v jednotlivých sektorech a oblastech kultury podle úrovně rozpočtu v roce 2024</t>
  </si>
  <si>
    <t>Druh výdajů
Sektor a oblast kultury</t>
  </si>
  <si>
    <t>Státní 
rozpočet</t>
  </si>
  <si>
    <t>Krajské 
rozpočty</t>
  </si>
  <si>
    <t>Obecní 
rozpočty</t>
  </si>
  <si>
    <t>Dobrovolné 
svazky obcí</t>
  </si>
  <si>
    <t>Státní fond 
kinematografie</t>
  </si>
  <si>
    <t>Kultruní dědictví</t>
  </si>
  <si>
    <t>Výtvarné, literární a hudební umění</t>
  </si>
  <si>
    <t>Knihy a tisk</t>
  </si>
  <si>
    <t>Investiční výdaje celkem</t>
  </si>
  <si>
    <t>Kraj</t>
  </si>
  <si>
    <t>a) Absolutně (mil. Kč)</t>
  </si>
  <si>
    <t>Česko celkem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</si>
  <si>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</si>
  <si>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</si>
  <si>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</si>
  <si>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</si>
  <si>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</si>
  <si>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</si>
  <si>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</si>
  <si>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</si>
  <si>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</si>
  <si>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</si>
  <si>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</si>
  <si>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</si>
  <si>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</si>
  <si>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</si>
  <si>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b) Přepočet na 1 obyvatele s trvalým bydlištěm v daném kraji (Kč)</t>
  </si>
  <si>
    <t>Tab. 3.4 Provozní a investiční výdaje na kulturu financované z územních rozpočtů (krajských a obecních) podle krajů, 2019–2024</t>
  </si>
  <si>
    <t>Provozní výdaje</t>
  </si>
  <si>
    <t>Ukazatel</t>
  </si>
  <si>
    <t>a) absolutní údaje v běžných cenách (mld. Kč)</t>
  </si>
  <si>
    <t>Celkové příjmy</t>
  </si>
  <si>
    <t>tržby za vlastní výkony</t>
  </si>
  <si>
    <t>dotace (provozní a investiční)</t>
  </si>
  <si>
    <t>ostatní příjmy</t>
  </si>
  <si>
    <t>Celkové výdaje</t>
  </si>
  <si>
    <t>provozní</t>
  </si>
  <si>
    <t>investiční</t>
  </si>
  <si>
    <t>b) meziroční procentuální změny v běžných cenách</t>
  </si>
  <si>
    <t>provozní a investiční dotace</t>
  </si>
  <si>
    <t>e) struktura (Celkem = 100 %)</t>
  </si>
  <si>
    <t>f) vyjádřené jako podíl na hrubém domácím produktu (%)</t>
  </si>
  <si>
    <t>g) přepočtené na 1 obyvatele (Kč)</t>
  </si>
  <si>
    <t>Tab. 1.2 Tržby za vlastní výkony podle sektorů kultury, 2019–2024</t>
  </si>
  <si>
    <t>Sektor kultury</t>
  </si>
  <si>
    <t>f) Míra příjmové soběstačnosti (tržby za vlastní výkony /celkové příjmy)</t>
  </si>
  <si>
    <t>Tab. 1.3 Investiční výdaje podle sektorů kultury, 2019–2024</t>
  </si>
  <si>
    <t>Tab. 1.4 Přepočtený počet zaměstnanců podle sektorů kultury, 2019–2024</t>
  </si>
  <si>
    <t>a) absolutní počty (tis. přepočtených osob - FTE)</t>
  </si>
  <si>
    <t xml:space="preserve">b) meziroční procentuální změny </t>
  </si>
  <si>
    <t>c) vývoj v čase (Rok 2019 = 100)</t>
  </si>
  <si>
    <t>d) struktura (Celkem = 100%)</t>
  </si>
  <si>
    <t>Tab. 1.5 Průměrná hrubá měsíční mzda podle sektorů kultury, 2019–2024</t>
  </si>
  <si>
    <t>Zdroj: NIK</t>
  </si>
  <si>
    <t>Kulturní zařízení</t>
  </si>
  <si>
    <t xml:space="preserve">Provozní výdaje </t>
  </si>
  <si>
    <t>Divadlo stagionové</t>
  </si>
  <si>
    <t>Festival</t>
  </si>
  <si>
    <t>Hudební soubor/sál</t>
  </si>
  <si>
    <t>Knihovna</t>
  </si>
  <si>
    <t>Kulturní dům</t>
  </si>
  <si>
    <t>Muzeum a galerie</t>
  </si>
  <si>
    <t>Památka</t>
  </si>
  <si>
    <t>Výstavní sál</t>
  </si>
  <si>
    <t>Hudební soubor</t>
  </si>
  <si>
    <t>Příjmy z vlastní činosti (tržby za vlastní výkony)</t>
  </si>
  <si>
    <t xml:space="preserve">Provozní a investiční dotace </t>
  </si>
  <si>
    <t>Divadlo repertoárové</t>
  </si>
  <si>
    <t xml:space="preserve">Festival  </t>
  </si>
  <si>
    <t xml:space="preserve">Tab. 4.2 Provozní a investiční dotace vybraným kulturním zařízením, 2019–2024 </t>
  </si>
  <si>
    <t>Provozní dotace</t>
  </si>
  <si>
    <t>Celkem za vybraná 
kulturní zařízení</t>
  </si>
  <si>
    <t>Investiční dotace</t>
  </si>
  <si>
    <t>z toho 
mzdové 
náklady</t>
  </si>
  <si>
    <t>Ostaní příjmy 
(bez investičních dotací)</t>
  </si>
  <si>
    <t>Domácí dotace celkem</t>
  </si>
  <si>
    <t>v tom podle zdroje financování</t>
  </si>
  <si>
    <t>Zahraniční dotace celkem</t>
  </si>
  <si>
    <t>Vlastní vklady majitelů</t>
  </si>
  <si>
    <t>státní rozpočet</t>
  </si>
  <si>
    <t>krajské rozpočty</t>
  </si>
  <si>
    <t>obecní rozpočty</t>
  </si>
  <si>
    <t>dary, sponzoring a ostatní</t>
  </si>
  <si>
    <t>Tržby za vlastní výkony podle sektorů kultury, 2019–2024</t>
  </si>
  <si>
    <t>Investiční výdaje podle sektorů kultury, 2019–2024</t>
  </si>
  <si>
    <t>Tab. 1.5</t>
  </si>
  <si>
    <t>Tab. 4.1</t>
  </si>
  <si>
    <t>Tab. 4.2</t>
  </si>
  <si>
    <t xml:space="preserve">Provozní a investiční dotace vybraným kulturním zařízením, 2019–2024 </t>
  </si>
  <si>
    <t>Tab. 4.3</t>
  </si>
  <si>
    <t>Tab. 4.4</t>
  </si>
  <si>
    <t>Tab. 4.5</t>
  </si>
  <si>
    <t>Tab. 4.6</t>
  </si>
  <si>
    <t>Tab. 4.7</t>
  </si>
  <si>
    <t>Tab. 4.8</t>
  </si>
  <si>
    <t>Počet vybraných kulturních zařízení podle zřizovatele v roce 2024</t>
  </si>
  <si>
    <t>Tab. 4.9</t>
  </si>
  <si>
    <t xml:space="preserve">Počet vybraných kulturních zařízení podle krajů v roce 2024 </t>
  </si>
  <si>
    <t>Tab. 4.10</t>
  </si>
  <si>
    <t>Tab. 4.11</t>
  </si>
  <si>
    <t>Návštěvnost vybraných kulturních zařízení podle krajů v roce 2024</t>
  </si>
  <si>
    <t>Celkem za vybraná kulturní zařízení</t>
  </si>
  <si>
    <t>Průměrná hrubá měsíční mzda (Kč)</t>
  </si>
  <si>
    <t>Poměr k průměrné mzdě v Česku (%)</t>
  </si>
  <si>
    <t xml:space="preserve">Tab. 4.7 Pracovníci mimo zaměstnanecký poměr a dobrovolníci ve vybraných kulturních zařízeních  v roce 2024 </t>
  </si>
  <si>
    <t>Pracovníci na DPP/DPČ</t>
  </si>
  <si>
    <t>Smluvní spolupráce (OSVČ)</t>
  </si>
  <si>
    <t>počet 
osob</t>
  </si>
  <si>
    <t>počet 
odpracovaných 
hodin</t>
  </si>
  <si>
    <t>přepočet na 
plné roční 
pracovní úvazky 
(ukazatel FTE)</t>
  </si>
  <si>
    <t>Zdroj: NIK, ČSÚ, SFA</t>
  </si>
  <si>
    <t>veřejný zřizovatel 
(stát, kraj, obec)</t>
  </si>
  <si>
    <t xml:space="preserve">soukromé 
neziskové insituce 
(církve, spolky, obecně prospěšné společnosti) </t>
  </si>
  <si>
    <t>Kina</t>
  </si>
  <si>
    <t>Muzea a galerie</t>
  </si>
  <si>
    <t>Rozhlas</t>
  </si>
  <si>
    <t>-</t>
  </si>
  <si>
    <t>Televize</t>
  </si>
  <si>
    <t xml:space="preserve">Tab. 4.9 Počet vybraných kulturních zařízení podle krajů v roce 2024 </t>
  </si>
  <si>
    <t>Zdroj: NIK - Kult (MK), SFA, UFD</t>
  </si>
  <si>
    <t>Divadla 
repertoárová</t>
  </si>
  <si>
    <t>Divadla 
stagionová</t>
  </si>
  <si>
    <t>Festivaly</t>
  </si>
  <si>
    <t>Hudební 
soubory</t>
  </si>
  <si>
    <t>Knihovny</t>
  </si>
  <si>
    <t>Kulturní 
domy</t>
  </si>
  <si>
    <t>Muzea 
a galerie</t>
  </si>
  <si>
    <t>Památky</t>
  </si>
  <si>
    <t>Výstavní 
síně</t>
  </si>
  <si>
    <t>Královehradecký kraj</t>
  </si>
  <si>
    <t>Vysočina</t>
  </si>
  <si>
    <t>Tab. 4.10 Návštěvnost vybraných kulturních zařízení, 2019–2024</t>
  </si>
  <si>
    <t>Zdroj: NIK – Kult (MK), Státní fond audiovize, Unie filmových distributorů</t>
  </si>
  <si>
    <t>absolutně (v tis.)</t>
  </si>
  <si>
    <t>na 100 obyvatel Česka</t>
  </si>
  <si>
    <t>Tab. 4.11 Návštěvnost vybraných kulturních zařízení podle krajů v roce 2024</t>
  </si>
  <si>
    <t>na 1 kulturní zařízení daného typu (v tis.)</t>
  </si>
  <si>
    <t>Tab. 2.8</t>
  </si>
  <si>
    <t xml:space="preserve">Celková zaměstnanost v kultuře v roce 2024 podle údajů z Výběrového šetření pracovních sil </t>
  </si>
  <si>
    <t xml:space="preserve">Pracovníci mimo zaměstnanecký poměr a dobrovolníci ve vybraných kulturních zařízeních v roce 2024 </t>
  </si>
  <si>
    <t>Tab. 5.1</t>
  </si>
  <si>
    <t>Tab. 5.2</t>
  </si>
  <si>
    <t xml:space="preserve">Produkce a hrubá přidaná hodnota vytvořená v kultuře podle sektorů a oblastí v roce 2024 </t>
  </si>
  <si>
    <t>Tab. 5.3</t>
  </si>
  <si>
    <t>Tab. 5.4</t>
  </si>
  <si>
    <t xml:space="preserve">Zahraniční obchod s kulturním zbožím a službami podle sektorů a oblastí v roce 2024 </t>
  </si>
  <si>
    <r>
      <t>Tab. 2.8 Celková zaměstnanost v kultuře v roce 2024</t>
    </r>
    <r>
      <rPr>
        <b/>
        <vertAlign val="superscript"/>
        <sz val="10"/>
        <rFont val="Arial"/>
        <family val="2"/>
        <charset val="238"/>
      </rPr>
      <t xml:space="preserve">1) </t>
    </r>
    <r>
      <rPr>
        <b/>
        <sz val="10"/>
        <rFont val="Arial"/>
        <family val="2"/>
        <charset val="238"/>
      </rPr>
      <t xml:space="preserve">podle údajů z Výběrového šetření pracovních sil </t>
    </r>
  </si>
  <si>
    <t>Zdroj: ČSÚ, VŠPS</t>
  </si>
  <si>
    <t>fyzické osoby</t>
  </si>
  <si>
    <r>
      <t>Počet pracujících osob celkem</t>
    </r>
    <r>
      <rPr>
        <vertAlign val="superscript"/>
        <sz val="8"/>
        <color theme="1"/>
        <rFont val="Arial"/>
        <family val="2"/>
        <charset val="238"/>
      </rPr>
      <t>2)</t>
    </r>
  </si>
  <si>
    <t>z toho podle typu úvazku</t>
  </si>
  <si>
    <t>v tom podle charakteru povolání</t>
  </si>
  <si>
    <t>zaměstnanci</t>
  </si>
  <si>
    <t>podnikatelé</t>
  </si>
  <si>
    <t xml:space="preserve"> v organizaci s převažující kulturní činností</t>
  </si>
  <si>
    <r>
      <t>povolání kulturního charakteru v organizaci s převažující jinou než kulturní činností</t>
    </r>
    <r>
      <rPr>
        <vertAlign val="superscript"/>
        <sz val="8"/>
        <color theme="1"/>
        <rFont val="Arial"/>
        <family val="2"/>
        <charset val="238"/>
      </rPr>
      <t>3)</t>
    </r>
  </si>
  <si>
    <t>na plný úvazek</t>
  </si>
  <si>
    <t>povolání kulturního charakteru</t>
  </si>
  <si>
    <t>povolání
„ne-kulturního“
charakteru</t>
  </si>
  <si>
    <t>Film, hudba a videohry</t>
  </si>
  <si>
    <t>Nezařazeno do žádné oblasti</t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</si>
  <si>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Jedná se o průměr let 2023-2025. Od roku 2023 došlo k metodické změně ve výpočtu vah.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</si>
  <si>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Počet pracujících osob zahrnuje zaměstnance (na základě pracovní smlouvy či dohody), podnikatele (se zaměstnanci či bez zaměstnanců) a pomáhající rodinné příslušníky. Pomáhající rodinní příslušníci nejsou zahrnuti v podrobnějším členění.</t>
    </r>
  </si>
  <si>
    <r>
      <rPr>
        <vertAlign val="superscript"/>
        <sz val="8"/>
        <color theme="1"/>
        <rFont val="Arial"/>
        <family val="2"/>
        <charset val="238"/>
      </rPr>
      <t xml:space="preserve">3) </t>
    </r>
    <r>
      <rPr>
        <sz val="8"/>
        <color theme="1"/>
        <rFont val="Arial"/>
        <family val="2"/>
        <charset val="238"/>
      </rPr>
      <t>Část vybraných povolání se prolíná různými kulturními oblastmi, a není proto možné s jistotou určit, do které oblasti spadají (např. herci mohou spadat jak do oblasti interpretačního umění v rámci svých divadelních aktivit, tak do oblasti audiovizuálních a interaktivních médií v rámci aktivit spojených s filmem či do oblasti reklamy). Proto nejsou kulturní povolání mimo kulturní organizace zařazena do konkrétní oblasti a jsou analyzována pouze jako celek.</t>
    </r>
  </si>
  <si>
    <t xml:space="preserve"> Údaje o zaměstnanosti v rámci správních činností spojených s kulturou a činností organizací na podporu kultury nelze v čtyřmístném členění NACE z Výběrového šetření pracovních sil získat.</t>
  </si>
  <si>
    <t xml:space="preserve">Tab. 5.2 Produkce a hrubá přidaná hodnota vytvořená v kultuře podle sektorů a oblastí v roce 2024 </t>
  </si>
  <si>
    <t>v mil. Kč</t>
  </si>
  <si>
    <t>Subjekty s převažující kulturní činností</t>
  </si>
  <si>
    <t>Hrubá přidaná hodnota</t>
  </si>
  <si>
    <t>Veřejné rozpočty</t>
  </si>
  <si>
    <t>Zdroje domácností</t>
  </si>
  <si>
    <t>Podnikové zdroje</t>
  </si>
  <si>
    <t>Rozpočty EU a jiné zahraniční zdroje</t>
  </si>
  <si>
    <t>Nezařazeno</t>
  </si>
  <si>
    <t xml:space="preserve">Tab. 5.4 Zahraniční obchod s kulturním zbožím a službami podle sektorů a oblastí v roce 2024 </t>
  </si>
  <si>
    <t>Zdroj: ČSÚ</t>
  </si>
  <si>
    <t xml:space="preserve"> mil. Kč</t>
  </si>
  <si>
    <t>se zeměmi EU</t>
  </si>
  <si>
    <t>ze zeměmi mimo EU</t>
  </si>
  <si>
    <t>Vývoz</t>
  </si>
  <si>
    <t>Dovoz</t>
  </si>
  <si>
    <t>Saldo</t>
  </si>
  <si>
    <t xml:space="preserve">Saldo </t>
  </si>
  <si>
    <t>Film a videohry</t>
  </si>
  <si>
    <t>Celkové zdroje v kultuře podle sektorů, oblastí a původu těchto zdrojů v roce 2024</t>
  </si>
  <si>
    <t>Tab. 5.1 Celkové zdroje v kultuře podle sektorů, oblastí a původu těchto zdrojů v roce 2024</t>
  </si>
  <si>
    <r>
      <t>c) meziroční procentuální změny ve stálých cenách</t>
    </r>
    <r>
      <rPr>
        <vertAlign val="superscript"/>
        <sz val="8"/>
        <color theme="1"/>
        <rFont val="Arial"/>
        <family val="2"/>
        <charset val="238"/>
      </rPr>
      <t>1)</t>
    </r>
  </si>
  <si>
    <r>
      <t>d) vývoj ve stálých cenách (rok 2019 = 100)</t>
    </r>
    <r>
      <rPr>
        <vertAlign val="superscript"/>
        <sz val="8"/>
        <color theme="1"/>
        <rFont val="Arial"/>
        <family val="2"/>
        <charset val="238"/>
      </rPr>
      <t>1)</t>
    </r>
  </si>
  <si>
    <t>1) Stále ceny, jsou ceny, které eliminují inflační znehodnocení. Z důvodu neexistence speciálního cenového indexu pro oblast kultury byl pro výpočet ve stálých cenách použit deflátor HDP. Více zde: https://csu.gov.cz/rocni-narodni-ucty</t>
  </si>
  <si>
    <r>
      <t>e) podíl na celkovém počtu zaměstnanců v Česku (%)</t>
    </r>
    <r>
      <rPr>
        <vertAlign val="superscript"/>
        <sz val="8"/>
        <rFont val="Arial"/>
        <family val="2"/>
        <charset val="238"/>
      </rPr>
      <t>1)</t>
    </r>
  </si>
  <si>
    <t>a) nominální mzdy v běžných cenách (Kč)</t>
  </si>
  <si>
    <r>
      <t>e) poměr k průměrné mzdě v Česku (%)</t>
    </r>
    <r>
      <rPr>
        <vertAlign val="superscript"/>
        <sz val="8"/>
        <rFont val="Arial"/>
        <family val="2"/>
        <charset val="238"/>
      </rPr>
      <t>2)</t>
    </r>
  </si>
  <si>
    <r>
      <t>d) vývoj reálných mezd (rok 2019 = 100)</t>
    </r>
    <r>
      <rPr>
        <vertAlign val="superscript"/>
        <sz val="8"/>
        <color theme="1"/>
        <rFont val="Arial"/>
        <family val="2"/>
        <charset val="238"/>
      </rPr>
      <t>1)</t>
    </r>
  </si>
  <si>
    <r>
      <t>c) meziroční procentuální změny reálných mezd</t>
    </r>
    <r>
      <rPr>
        <vertAlign val="superscript"/>
        <sz val="8"/>
        <color theme="1"/>
        <rFont val="Arial"/>
        <family val="2"/>
        <charset val="238"/>
      </rPr>
      <t>1)</t>
    </r>
  </si>
  <si>
    <t>Tab. 2.2 Příjmy subjektů s převažující činností v kultuře podle druhu příjmů v roce 2024</t>
  </si>
  <si>
    <t>Příjmy subjektů s převažující činností v kultuře podle druhu příjmů v roce 2024</t>
  </si>
  <si>
    <t>Výdaje subjektů s převažující činností v kultuře podle druhu výdajů v roce 2024</t>
  </si>
  <si>
    <t xml:space="preserve">Výdaje vybraných kulturních zařízení podle druhu výdajů za rok 2024 </t>
  </si>
  <si>
    <t xml:space="preserve">Příjmy vybraných kulturních zařízení podle druhu příjmů za rok 2024 </t>
  </si>
  <si>
    <t>Tab. 2.3 Poskytnuté příspěvky, dotace a jiné subvence subjektům s převažující činností v kultuře podle druhu a původu těchto subvencí v roce 2024</t>
  </si>
  <si>
    <t>Tab. 2.5 Výdaje subjektů s převažující činností v kultuře podle druhu výdajů v roce 2024</t>
  </si>
  <si>
    <t>Tab. 2.7 Počty subjektů, zaměstnanců, dobrovolníků a průměrné mzdy v subjektech s převažující činností v kultuře v roce 2024</t>
  </si>
  <si>
    <t>Počty subjektů, zaměstnanců, dobrovolníků a průměrné mzdy v subjektech s převažující činností v kultuře v roce 2024</t>
  </si>
  <si>
    <t>Tab. 3.3 Celkové výdaje na kulturu financované z územních rozpočtů (krajských a obecních) podle krajů, 2019–2024</t>
  </si>
  <si>
    <t>Celkové výdaje na kulturu financované z územních rozpočtů (krajských a obecních) podle krajů, 2019–2024</t>
  </si>
  <si>
    <t>Tab. 4.1 Výdaje, příjmy a dotace ve vybraných kulturních zařízeních, 2019–2024</t>
  </si>
  <si>
    <t xml:space="preserve">Tab. 4.3 Výdaje vybraných kulturních zařízení podle druhu výdajů za rok 2024 </t>
  </si>
  <si>
    <t xml:space="preserve">Tab. 4.4 Příjmy vybraných kulturních zařízení podle druhu příjmů za rok 2024 </t>
  </si>
  <si>
    <t>z toho financované ze zdrojů EU</t>
  </si>
  <si>
    <t>soukromé podniky 
a podnikající fyzické osoby</t>
  </si>
  <si>
    <t>1) Reálná mzda je ekonomický termín, který vypovídá o skutečné hodnotě výdělků. Zatímco nominální mzda vyjadřuje peněžitou odměnu, reálná mzda vyjadřuje, co je možné si za takovou odměnu koupit. Vyjadřuje kupní sílu mezd. Nárůst/pokles reálné mzdy je spočítán jako podíl indexu průměrné hrubé měsíční nominální mzdy zaměstnanců v dané skupině  (sektoru a oblasti) mezi roky a indexu spotřebitelských cen (životních nákladů) za shodné období. Více zde: https://csu.gov.cz/zamestnanci-a-mzdy</t>
  </si>
  <si>
    <t>1) Údaj o celkovém počtu zaměstnanců vychází z údajů v Tab. 1 Průměrná hrubá měsíční mzda a průměrný počet zaměstnanců (na přepočtené počty), která je dostupná na stránkách ČSÚ zde: https://csu.gov.cz/produkty/pmz_cr</t>
  </si>
  <si>
    <t>2) Údaj o průměrné mzdě v Česku vychází z údajů v Tab. 1 Průměrná hrubá měsíční mzda a průměrný počet zaměstnanců (na přepočtené počty), která je dostupná na stránkách ČSÚ zde: https://csu.gov.cz/produkty/pmz_cr</t>
  </si>
  <si>
    <t>Pozn.: Počet subjektů zahrnuje všechny fyzické a právnické podnikající osoby s převažující činností v kultuře bez ohledu na jejich právní formu a velikost. Výjimkou je oblast Umělecká řemesla, která zahrnuje pouze subjekty do 10 zaměstnanců.</t>
  </si>
  <si>
    <t xml:space="preserve">Tab. 4.5 Provozní a investiční dotace vybraným kulturním zařízením podle původu těchto dotací za rok 2024 </t>
  </si>
  <si>
    <t xml:space="preserve">Provozní a investiční dotace vybraným kulturním zařízením podle původu těchto dotací za rok 2024 </t>
  </si>
  <si>
    <t>Přepočtený počet zaměstnanců podle sektorů kultury, 2019–2024</t>
  </si>
  <si>
    <t>Průměrná hrubá měsíční mzda podle sektorů kultury, 2019–2024</t>
  </si>
  <si>
    <t xml:space="preserve">Celkem za vybraná kulturní zařízení </t>
  </si>
  <si>
    <t>Tab. 1.1 Celkové příjmy a výdaje subjektů s převažující činností v kultuře, 2019–2024</t>
  </si>
  <si>
    <t>Celkové příjmy a výdaje subjektů s převažující činností v kultuře, 2019–2024</t>
  </si>
  <si>
    <t>Celkové příjmy subjektů s převažující činností v kultuře, 2019–2024</t>
  </si>
  <si>
    <t>Tab. 2.1 Celkové příjmy subjektů s převažující činností v kultuře celkem, 2019–2024</t>
  </si>
  <si>
    <t>Celkové výdaje subjektů s převažující činností v kultuře, 2019–2024</t>
  </si>
  <si>
    <t>Tab. 2.4 Celkové výdaje subjektů s převažující činností v kultuře, 2019–2024</t>
  </si>
  <si>
    <t>Výdaje, příjmy z vlastní činnosti a dotace ve vybraných kulturních zařízeních, 2019–2024</t>
  </si>
  <si>
    <t>Návštěvnost vybraných kulturních zařízení celkem, 2019–2024</t>
  </si>
  <si>
    <t xml:space="preserve">2. Ukazatele účtu kultury podle sektorů a oblastí </t>
  </si>
  <si>
    <t xml:space="preserve">z toho Knihy a tisk </t>
  </si>
  <si>
    <t>Pozn.: Údaje o výdajích z veřejných rozpočtů v jednotlivých sektorech a oblastech kultury nejsou založeny na převažující ekonomické činnosti příjemců finančních prostředků z veřejných rozpočtů, ale na druhovém členění používaném v rámci veřejných rozpočtů, tj. přiřazení konkrétních paragrafů k jednotlivým oblastem kultury. Podrobněji viz příloha č. 2 Odvětvové členění rozpočtové sklady na úrovní paragrafů pro kulturu nebo stránky Ministerstva financí: https://data.mf.gov.cz/katalog/cs/dataset/ciselnik-rozpoctovych-paragrafu-odvetvove-trideni</t>
  </si>
  <si>
    <t>Státní fond kultury 
České republiky</t>
  </si>
  <si>
    <t>Nerozlišeno</t>
  </si>
  <si>
    <t>Pozn.: Zahrnuje zařízení z tradičního a uměleckého sektoru a knihovny, která se samostatně sledují v rámci výkaznictví Národního institutu pro kulturu, a to prostřednictvím zjišťování Kult (MK). Více zde: https://www.statistikakultury.cz/co-setrime/</t>
  </si>
  <si>
    <t>Tab. 4.6 Zaměstnanci a jejich průměrné mzdy ve vybraných kulturních zařízeních, 2019–2024</t>
  </si>
  <si>
    <r>
      <t>Přepočtený počet zaměstnanců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(FTE)</t>
    </r>
  </si>
  <si>
    <t>Zaměstnanci a jejich průměrné mzdy ve vybraných kulturních zařízeních, 2019–2024</t>
  </si>
  <si>
    <t>Tab. 4.8 Počet vybraných kulturních zařízení podle zřizovatele (vlastníka) v roce 2024</t>
  </si>
  <si>
    <t>Produkce</t>
  </si>
  <si>
    <t>Mezispotřeba</t>
  </si>
  <si>
    <t xml:space="preserve">Produkce kulturního zboží a služeb v subjektech s převažující činností jinou než kulturní </t>
  </si>
  <si>
    <t>%</t>
  </si>
  <si>
    <t>Měřicí
jednotka</t>
  </si>
  <si>
    <t>absolutně</t>
  </si>
  <si>
    <t>podíl na národním hospodářství celkem</t>
  </si>
  <si>
    <t>mld. Kč</t>
  </si>
  <si>
    <t>podíl na Hrubém domácím produktu (HDP)</t>
  </si>
  <si>
    <t>Produkce a hrubá přidaná hodnota vytvořená v kultuře celkem a jejich podíl na národním hospodářství, 2019–2024</t>
  </si>
  <si>
    <t>Tab. 5.3 Produkce a hrubá přidaná hodnota vytvořená v kultuře celkem a jejich podíl na národním hospodářství, 2019–2024</t>
  </si>
  <si>
    <t>4. Údaje za vybraná kulturní zařízení</t>
  </si>
  <si>
    <t>a) absolutní údaje v běžných cenách (mil. Kč)</t>
  </si>
  <si>
    <t>5. Postavení kultury v národním hospodářství</t>
  </si>
  <si>
    <t>1. Subjekty s převažující činností v kultuře</t>
  </si>
  <si>
    <t>Výsledky účtu kultury za rok 2024</t>
  </si>
  <si>
    <t>Hrubá přidaná hodnota vytvořená v subjektech s převažující kulturní činností</t>
  </si>
  <si>
    <t xml:space="preserve">Hrubá přidaná hodnota (očištěná o dotace) vytvořená v subjektech s převažující kulturní činností </t>
  </si>
  <si>
    <t>Produkce vytvořená v subjektech s převažující kulturní činností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</si>
</sst>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#,##0_ ;\-#,##0\ "/>
    <numFmt numFmtId="166" formatCode="#,##0.0_ ;\-#,##0.0\ "/>
    <numFmt numFmtId="167" formatCode="#,##0.0_ ;\-#,##0.0;&quot;-&quot;;&quot;-&quot;"/>
    <numFmt numFmtId="168" formatCode="#,##0_ ;\-#,##0;&quot;-&quot;;&quot;-&quot;"/>
    <numFmt numFmtId="169" formatCode="0.0%"/>
    <numFmt numFmtId="170" formatCode="_-* #,##0.0_-;\-* #,##0.0_-;_-* &quot;-&quot;??_-;_-@_-"/>
    <numFmt numFmtId="171" formatCode="_-* #,##0_-;\-* #,##0_-;_-* &quot;-&quot;??_-;_-@_-"/>
    <numFmt numFmtId="172" formatCode="0.0"/>
  </numFmts>
  <fonts count="5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 CE"/>
      <charset val="238"/>
    </font>
    <font>
      <sz val="8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Roboto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 CE"/>
      <charset val="238"/>
    </font>
    <font>
      <vertAlign val="superscript"/>
      <sz val="8"/>
      <name val="Arial"/>
      <family val="2"/>
      <charset val="238"/>
    </font>
    <font>
      <sz val="8"/>
      <name val="Arial CE"/>
    </font>
    <font>
      <sz val="10"/>
      <name val="Arial CE"/>
    </font>
    <font>
      <sz val="10"/>
      <color rgb="FF7030A0"/>
      <name val="Arial CE"/>
      <charset val="238"/>
    </font>
    <font>
      <sz val="10"/>
      <color theme="1"/>
      <name val="Roboto"/>
    </font>
    <font>
      <b/>
      <sz val="8"/>
      <color rgb="FFFF0000"/>
      <name val="Arial"/>
      <family val="2"/>
      <charset val="238"/>
    </font>
    <font>
      <sz val="10"/>
      <color rgb="FF7030A0"/>
      <name val="Arial"/>
      <family val="2"/>
      <charset val="238"/>
    </font>
    <font>
      <sz val="8"/>
      <color theme="5" tint="-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5" tint="-0.499984740745262"/>
      <name val="Roboto"/>
    </font>
    <font>
      <sz val="11"/>
      <color theme="1"/>
      <name val="Roboto"/>
    </font>
    <font>
      <sz val="11"/>
      <color rgb="FF7030A0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0"/>
      <name val="Arial 8"/>
      <charset val="238"/>
    </font>
    <font>
      <b/>
      <sz val="8"/>
      <name val="Arial 8"/>
      <charset val="238"/>
    </font>
    <font>
      <sz val="8"/>
      <color theme="1"/>
      <name val="Calibri"/>
      <family val="2"/>
      <charset val="238"/>
      <scheme val="minor"/>
    </font>
    <font>
      <sz val="8"/>
      <name val="Arial 8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sz val="10"/>
      <color theme="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3" fontId="5" fillId="0" borderId="0" applyBorder="0" applyProtection="0">
      <alignment wrapText="1"/>
    </xf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72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6" fillId="0" borderId="0" xfId="1" applyFont="1"/>
    <xf numFmtId="0" fontId="1" fillId="0" borderId="0" xfId="1"/>
    <xf numFmtId="0" fontId="1" fillId="0" borderId="0" xfId="1" applyAlignment="1">
      <alignment vertical="top"/>
    </xf>
    <xf numFmtId="3" fontId="12" fillId="0" borderId="0" xfId="3" applyFont="1" applyBorder="1" applyAlignment="1" applyProtection="1">
      <alignment horizontal="left"/>
    </xf>
    <xf numFmtId="0" fontId="13" fillId="0" borderId="0" xfId="1" applyFont="1" applyAlignment="1">
      <alignment horizontal="right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5" fontId="1" fillId="0" borderId="0" xfId="1" applyNumberFormat="1" applyAlignment="1">
      <alignment vertical="top"/>
    </xf>
    <xf numFmtId="164" fontId="2" fillId="0" borderId="1" xfId="1" applyNumberFormat="1" applyFont="1" applyBorder="1" applyAlignment="1">
      <alignment horizontal="right" indent="1"/>
    </xf>
    <xf numFmtId="164" fontId="12" fillId="0" borderId="1" xfId="1" applyNumberFormat="1" applyFont="1" applyBorder="1" applyAlignment="1">
      <alignment horizontal="right" indent="1"/>
    </xf>
    <xf numFmtId="0" fontId="15" fillId="0" borderId="0" xfId="1" applyFont="1" applyAlignment="1">
      <alignment vertical="top"/>
    </xf>
    <xf numFmtId="0" fontId="13" fillId="0" borderId="0" xfId="1" applyFont="1" applyAlignment="1">
      <alignment vertical="top"/>
    </xf>
    <xf numFmtId="166" fontId="2" fillId="0" borderId="1" xfId="1" applyNumberFormat="1" applyFont="1" applyBorder="1"/>
    <xf numFmtId="166" fontId="2" fillId="0" borderId="2" xfId="1" applyNumberFormat="1" applyFont="1" applyBorder="1"/>
    <xf numFmtId="166" fontId="12" fillId="0" borderId="1" xfId="1" applyNumberFormat="1" applyFont="1" applyBorder="1"/>
    <xf numFmtId="166" fontId="12" fillId="0" borderId="2" xfId="1" applyNumberFormat="1" applyFont="1" applyBorder="1"/>
    <xf numFmtId="3" fontId="12" fillId="0" borderId="3" xfId="3" applyFont="1" applyBorder="1" applyAlignment="1" applyProtection="1">
      <alignment horizontal="center" vertical="center"/>
    </xf>
    <xf numFmtId="167" fontId="2" fillId="0" borderId="2" xfId="1" applyNumberFormat="1" applyFont="1" applyBorder="1"/>
    <xf numFmtId="167" fontId="12" fillId="0" borderId="2" xfId="1" applyNumberFormat="1" applyFont="1" applyBorder="1"/>
    <xf numFmtId="167" fontId="12" fillId="0" borderId="2" xfId="1" applyNumberFormat="1" applyFont="1" applyBorder="1" applyAlignment="1">
      <alignment horizontal="right"/>
    </xf>
    <xf numFmtId="168" fontId="1" fillId="0" borderId="0" xfId="1" applyNumberFormat="1" applyAlignment="1">
      <alignment vertical="top"/>
    </xf>
    <xf numFmtId="0" fontId="6" fillId="0" borderId="0" xfId="4" applyFont="1"/>
    <xf numFmtId="0" fontId="16" fillId="0" borderId="0" xfId="4"/>
    <xf numFmtId="0" fontId="16" fillId="0" borderId="0" xfId="4" applyAlignment="1">
      <alignment vertical="top"/>
    </xf>
    <xf numFmtId="165" fontId="16" fillId="0" borderId="0" xfId="4" applyNumberFormat="1"/>
    <xf numFmtId="0" fontId="12" fillId="0" borderId="4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165" fontId="16" fillId="0" borderId="0" xfId="4" applyNumberFormat="1" applyAlignment="1">
      <alignment vertical="top"/>
    </xf>
    <xf numFmtId="166" fontId="2" fillId="0" borderId="1" xfId="4" applyNumberFormat="1" applyFont="1" applyBorder="1"/>
    <xf numFmtId="0" fontId="15" fillId="0" borderId="0" xfId="4" applyFont="1" applyAlignment="1">
      <alignment vertical="top"/>
    </xf>
    <xf numFmtId="166" fontId="12" fillId="0" borderId="1" xfId="4" applyNumberFormat="1" applyFont="1" applyBorder="1"/>
    <xf numFmtId="3" fontId="2" fillId="0" borderId="1" xfId="4" applyNumberFormat="1" applyFont="1" applyBorder="1" applyAlignment="1">
      <alignment horizontal="right" indent="1"/>
    </xf>
    <xf numFmtId="3" fontId="12" fillId="0" borderId="1" xfId="4" applyNumberFormat="1" applyFont="1" applyBorder="1" applyAlignment="1">
      <alignment horizontal="right" indent="1"/>
    </xf>
    <xf numFmtId="168" fontId="16" fillId="0" borderId="0" xfId="4" applyNumberFormat="1" applyAlignment="1">
      <alignment vertical="top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167" fontId="18" fillId="0" borderId="2" xfId="0" applyNumberFormat="1" applyFont="1" applyBorder="1" applyAlignment="1">
      <alignment horizontal="right" indent="1"/>
    </xf>
    <xf numFmtId="167" fontId="18" fillId="0" borderId="5" xfId="0" applyNumberFormat="1" applyFont="1" applyBorder="1" applyAlignment="1">
      <alignment horizontal="right" indent="1"/>
    </xf>
    <xf numFmtId="168" fontId="17" fillId="0" borderId="0" xfId="0" applyNumberFormat="1" applyFont="1" applyAlignment="1">
      <alignment vertical="center"/>
    </xf>
    <xf numFmtId="0" fontId="22" fillId="0" borderId="13" xfId="5" applyFont="1" applyBorder="1" applyAlignment="1" applyProtection="1">
      <alignment vertical="center"/>
    </xf>
    <xf numFmtId="0" fontId="18" fillId="0" borderId="13" xfId="0" applyFont="1" applyBorder="1" applyAlignment="1">
      <alignment horizontal="right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4" fontId="18" fillId="0" borderId="2" xfId="0" applyNumberFormat="1" applyFont="1" applyBorder="1" applyAlignment="1">
      <alignment horizontal="right" wrapText="1" indent="1"/>
    </xf>
    <xf numFmtId="164" fontId="18" fillId="0" borderId="5" xfId="0" applyNumberFormat="1" applyFont="1" applyBorder="1" applyAlignment="1">
      <alignment horizontal="right" wrapText="1" indent="1"/>
    </xf>
    <xf numFmtId="3" fontId="18" fillId="0" borderId="2" xfId="0" applyNumberFormat="1" applyFont="1" applyBorder="1" applyAlignment="1">
      <alignment horizontal="right" wrapText="1" indent="1"/>
    </xf>
    <xf numFmtId="164" fontId="2" fillId="2" borderId="1" xfId="1" applyNumberFormat="1" applyFont="1" applyFill="1" applyBorder="1" applyAlignment="1">
      <alignment horizontal="right" indent="1"/>
    </xf>
    <xf numFmtId="166" fontId="2" fillId="2" borderId="1" xfId="1" applyNumberFormat="1" applyFont="1" applyFill="1" applyBorder="1"/>
    <xf numFmtId="166" fontId="2" fillId="2" borderId="2" xfId="1" applyNumberFormat="1" applyFont="1" applyFill="1" applyBorder="1"/>
    <xf numFmtId="0" fontId="1" fillId="2" borderId="0" xfId="1" applyFill="1" applyAlignment="1">
      <alignment vertical="top"/>
    </xf>
    <xf numFmtId="167" fontId="2" fillId="2" borderId="2" xfId="1" applyNumberFormat="1" applyFont="1" applyFill="1" applyBorder="1"/>
    <xf numFmtId="167" fontId="2" fillId="2" borderId="1" xfId="1" applyNumberFormat="1" applyFont="1" applyFill="1" applyBorder="1"/>
    <xf numFmtId="167" fontId="2" fillId="0" borderId="1" xfId="1" applyNumberFormat="1" applyFont="1" applyBorder="1"/>
    <xf numFmtId="167" fontId="12" fillId="0" borderId="1" xfId="1" applyNumberFormat="1" applyFont="1" applyBorder="1"/>
    <xf numFmtId="167" fontId="12" fillId="0" borderId="1" xfId="1" applyNumberFormat="1" applyFont="1" applyBorder="1" applyAlignment="1">
      <alignment horizontal="right"/>
    </xf>
    <xf numFmtId="3" fontId="2" fillId="2" borderId="15" xfId="1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left" indent="1"/>
    </xf>
    <xf numFmtId="0" fontId="12" fillId="0" borderId="15" xfId="0" applyFont="1" applyBorder="1" applyAlignment="1">
      <alignment horizontal="left" indent="2"/>
    </xf>
    <xf numFmtId="0" fontId="14" fillId="0" borderId="15" xfId="0" applyFont="1" applyBorder="1" applyAlignment="1">
      <alignment horizontal="left" indent="2"/>
    </xf>
    <xf numFmtId="0" fontId="12" fillId="0" borderId="12" xfId="1" applyFont="1" applyBorder="1" applyAlignment="1">
      <alignment horizontal="center" vertical="center" wrapText="1"/>
    </xf>
    <xf numFmtId="0" fontId="13" fillId="0" borderId="0" xfId="1" applyFont="1"/>
    <xf numFmtId="165" fontId="1" fillId="2" borderId="0" xfId="1" applyNumberFormat="1" applyFill="1" applyAlignment="1">
      <alignment vertical="top"/>
    </xf>
    <xf numFmtId="166" fontId="2" fillId="2" borderId="1" xfId="4" applyNumberFormat="1" applyFont="1" applyFill="1" applyBorder="1"/>
    <xf numFmtId="165" fontId="16" fillId="2" borderId="0" xfId="4" applyNumberFormat="1" applyFill="1" applyAlignment="1">
      <alignment vertical="top"/>
    </xf>
    <xf numFmtId="0" fontId="16" fillId="2" borderId="0" xfId="4" applyFill="1" applyAlignment="1">
      <alignment vertical="top"/>
    </xf>
    <xf numFmtId="3" fontId="2" fillId="2" borderId="15" xfId="4" applyNumberFormat="1" applyFont="1" applyFill="1" applyBorder="1" applyAlignment="1">
      <alignment horizontal="left"/>
    </xf>
    <xf numFmtId="0" fontId="13" fillId="0" borderId="0" xfId="4" applyFont="1" applyAlignment="1">
      <alignment horizontal="right"/>
    </xf>
    <xf numFmtId="165" fontId="15" fillId="0" borderId="0" xfId="4" applyNumberFormat="1" applyFont="1" applyAlignment="1">
      <alignment vertical="top"/>
    </xf>
    <xf numFmtId="0" fontId="12" fillId="0" borderId="12" xfId="4" applyFont="1" applyBorder="1" applyAlignment="1">
      <alignment horizontal="left" vertical="center" wrapText="1" indent="1"/>
    </xf>
    <xf numFmtId="0" fontId="13" fillId="0" borderId="0" xfId="4" applyFont="1" applyAlignment="1">
      <alignment vertical="top"/>
    </xf>
    <xf numFmtId="0" fontId="12" fillId="0" borderId="0" xfId="4" applyFont="1"/>
    <xf numFmtId="168" fontId="16" fillId="2" borderId="0" xfId="4" applyNumberFormat="1" applyFill="1" applyAlignment="1">
      <alignment vertical="top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horizontal="left" wrapText="1" indent="1"/>
    </xf>
    <xf numFmtId="0" fontId="18" fillId="0" borderId="15" xfId="0" applyFont="1" applyBorder="1" applyAlignment="1">
      <alignment horizontal="left" wrapText="1" indent="2"/>
    </xf>
    <xf numFmtId="0" fontId="18" fillId="0" borderId="14" xfId="0" applyFont="1" applyBorder="1" applyAlignment="1">
      <alignment horizontal="left" wrapText="1" indent="2"/>
    </xf>
    <xf numFmtId="0" fontId="20" fillId="0" borderId="0" xfId="0" applyFont="1" applyAlignment="1">
      <alignment vertical="center"/>
    </xf>
    <xf numFmtId="167" fontId="18" fillId="0" borderId="1" xfId="0" applyNumberFormat="1" applyFont="1" applyBorder="1" applyAlignment="1">
      <alignment horizontal="right" indent="1"/>
    </xf>
    <xf numFmtId="167" fontId="18" fillId="0" borderId="6" xfId="0" applyNumberFormat="1" applyFont="1" applyBorder="1" applyAlignment="1">
      <alignment horizontal="right" indent="1"/>
    </xf>
    <xf numFmtId="0" fontId="19" fillId="2" borderId="10" xfId="0" applyFont="1" applyFill="1" applyBorder="1" applyAlignment="1">
      <alignment horizontal="left" wrapText="1"/>
    </xf>
    <xf numFmtId="167" fontId="19" fillId="2" borderId="2" xfId="0" applyNumberFormat="1" applyFont="1" applyFill="1" applyBorder="1" applyAlignment="1">
      <alignment horizontal="right" indent="1"/>
    </xf>
    <xf numFmtId="167" fontId="19" fillId="2" borderId="1" xfId="0" applyNumberFormat="1" applyFont="1" applyFill="1" applyBorder="1" applyAlignment="1">
      <alignment horizontal="right" indent="1"/>
    </xf>
    <xf numFmtId="0" fontId="17" fillId="2" borderId="0" xfId="0" applyFont="1" applyFill="1" applyAlignment="1">
      <alignment vertical="center"/>
    </xf>
    <xf numFmtId="0" fontId="19" fillId="2" borderId="10" xfId="0" applyFont="1" applyFill="1" applyBorder="1" applyAlignment="1">
      <alignment horizontal="left" wrapText="1" indent="1"/>
    </xf>
    <xf numFmtId="167" fontId="19" fillId="2" borderId="7" xfId="0" applyNumberFormat="1" applyFont="1" applyFill="1" applyBorder="1" applyAlignment="1">
      <alignment horizontal="right" indent="1"/>
    </xf>
    <xf numFmtId="167" fontId="19" fillId="2" borderId="8" xfId="0" applyNumberFormat="1" applyFont="1" applyFill="1" applyBorder="1" applyAlignment="1">
      <alignment horizontal="right" indent="1"/>
    </xf>
    <xf numFmtId="0" fontId="19" fillId="2" borderId="15" xfId="0" applyFont="1" applyFill="1" applyBorder="1" applyAlignment="1">
      <alignment horizontal="left" wrapText="1" indent="1"/>
    </xf>
    <xf numFmtId="168" fontId="19" fillId="2" borderId="2" xfId="0" applyNumberFormat="1" applyFont="1" applyFill="1" applyBorder="1" applyAlignment="1">
      <alignment horizontal="right" wrapText="1" indent="1"/>
    </xf>
    <xf numFmtId="167" fontId="19" fillId="2" borderId="2" xfId="0" applyNumberFormat="1" applyFont="1" applyFill="1" applyBorder="1" applyAlignment="1">
      <alignment horizontal="right" wrapText="1" indent="1"/>
    </xf>
    <xf numFmtId="168" fontId="2" fillId="2" borderId="2" xfId="0" applyNumberFormat="1" applyFont="1" applyFill="1" applyBorder="1" applyAlignment="1">
      <alignment horizontal="right" indent="1"/>
    </xf>
    <xf numFmtId="167" fontId="18" fillId="2" borderId="2" xfId="0" applyNumberFormat="1" applyFont="1" applyFill="1" applyBorder="1" applyAlignment="1">
      <alignment horizontal="right" wrapText="1" indent="1"/>
    </xf>
    <xf numFmtId="168" fontId="12" fillId="2" borderId="2" xfId="0" applyNumberFormat="1" applyFont="1" applyFill="1" applyBorder="1" applyAlignment="1">
      <alignment horizontal="right" indent="1"/>
    </xf>
    <xf numFmtId="168" fontId="14" fillId="2" borderId="2" xfId="0" applyNumberFormat="1" applyFont="1" applyFill="1" applyBorder="1" applyAlignment="1">
      <alignment horizontal="right" indent="1"/>
    </xf>
    <xf numFmtId="168" fontId="19" fillId="2" borderId="7" xfId="0" applyNumberFormat="1" applyFont="1" applyFill="1" applyBorder="1" applyAlignment="1">
      <alignment horizontal="right" wrapText="1" indent="1"/>
    </xf>
    <xf numFmtId="167" fontId="19" fillId="2" borderId="7" xfId="0" applyNumberFormat="1" applyFont="1" applyFill="1" applyBorder="1" applyAlignment="1">
      <alignment horizontal="right" wrapText="1" indent="1"/>
    </xf>
    <xf numFmtId="0" fontId="18" fillId="0" borderId="0" xfId="0" applyFont="1"/>
    <xf numFmtId="0" fontId="19" fillId="2" borderId="15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indent="1"/>
    </xf>
    <xf numFmtId="0" fontId="12" fillId="2" borderId="15" xfId="0" applyFont="1" applyFill="1" applyBorder="1" applyAlignment="1">
      <alignment horizontal="left" indent="2"/>
    </xf>
    <xf numFmtId="0" fontId="14" fillId="2" borderId="15" xfId="0" applyFont="1" applyFill="1" applyBorder="1" applyAlignment="1">
      <alignment horizontal="left" indent="2"/>
    </xf>
    <xf numFmtId="0" fontId="2" fillId="2" borderId="15" xfId="0" applyFont="1" applyFill="1" applyBorder="1" applyAlignment="1">
      <alignment horizontal="left" indent="2"/>
    </xf>
    <xf numFmtId="0" fontId="12" fillId="2" borderId="15" xfId="0" applyFont="1" applyFill="1" applyBorder="1" applyAlignment="1">
      <alignment horizontal="left" indent="3"/>
    </xf>
    <xf numFmtId="0" fontId="14" fillId="2" borderId="15" xfId="0" applyFont="1" applyFill="1" applyBorder="1" applyAlignment="1">
      <alignment horizontal="left" indent="3"/>
    </xf>
    <xf numFmtId="167" fontId="19" fillId="2" borderId="1" xfId="0" applyNumberFormat="1" applyFont="1" applyFill="1" applyBorder="1" applyAlignment="1">
      <alignment horizontal="right" wrapText="1" indent="1"/>
    </xf>
    <xf numFmtId="167" fontId="18" fillId="2" borderId="1" xfId="0" applyNumberFormat="1" applyFont="1" applyFill="1" applyBorder="1" applyAlignment="1">
      <alignment horizontal="right" wrapText="1" indent="1"/>
    </xf>
    <xf numFmtId="167" fontId="19" fillId="2" borderId="8" xfId="0" applyNumberFormat="1" applyFont="1" applyFill="1" applyBorder="1" applyAlignment="1">
      <alignment horizontal="right" wrapText="1" indent="1"/>
    </xf>
    <xf numFmtId="164" fontId="19" fillId="2" borderId="7" xfId="0" applyNumberFormat="1" applyFont="1" applyFill="1" applyBorder="1" applyAlignment="1">
      <alignment horizontal="right" wrapText="1" indent="1"/>
    </xf>
    <xf numFmtId="3" fontId="19" fillId="2" borderId="7" xfId="0" applyNumberFormat="1" applyFont="1" applyFill="1" applyBorder="1" applyAlignment="1">
      <alignment horizontal="right" wrapText="1" indent="1"/>
    </xf>
    <xf numFmtId="0" fontId="18" fillId="0" borderId="14" xfId="0" applyFont="1" applyBorder="1" applyAlignment="1">
      <alignment horizontal="left" wrapText="1" indent="1"/>
    </xf>
    <xf numFmtId="164" fontId="19" fillId="2" borderId="8" xfId="0" applyNumberFormat="1" applyFont="1" applyFill="1" applyBorder="1" applyAlignment="1">
      <alignment horizontal="right" indent="1"/>
    </xf>
    <xf numFmtId="164" fontId="18" fillId="0" borderId="1" xfId="0" applyNumberFormat="1" applyFont="1" applyBorder="1" applyAlignment="1">
      <alignment horizontal="right" wrapText="1" indent="1"/>
    </xf>
    <xf numFmtId="164" fontId="18" fillId="0" borderId="13" xfId="0" applyNumberFormat="1" applyFont="1" applyBorder="1" applyAlignment="1">
      <alignment horizontal="right" wrapText="1" indent="1"/>
    </xf>
    <xf numFmtId="3" fontId="19" fillId="2" borderId="8" xfId="0" applyNumberFormat="1" applyFont="1" applyFill="1" applyBorder="1" applyAlignment="1">
      <alignment horizontal="right" indent="1"/>
    </xf>
    <xf numFmtId="3" fontId="18" fillId="0" borderId="1" xfId="0" applyNumberFormat="1" applyFont="1" applyBorder="1" applyAlignment="1">
      <alignment horizontal="right" wrapText="1" indent="1"/>
    </xf>
    <xf numFmtId="0" fontId="12" fillId="0" borderId="11" xfId="4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7" fontId="19" fillId="0" borderId="2" xfId="6" applyNumberFormat="1" applyFont="1" applyFill="1" applyBorder="1" applyAlignment="1">
      <alignment horizontal="right" indent="1"/>
    </xf>
    <xf numFmtId="167" fontId="18" fillId="0" borderId="2" xfId="6" applyNumberFormat="1" applyFont="1" applyBorder="1" applyAlignment="1">
      <alignment horizontal="right" indent="1"/>
    </xf>
    <xf numFmtId="167" fontId="18" fillId="0" borderId="2" xfId="6" applyNumberFormat="1" applyFont="1" applyFill="1" applyBorder="1" applyAlignment="1">
      <alignment horizontal="right" indent="1"/>
    </xf>
    <xf numFmtId="169" fontId="19" fillId="0" borderId="2" xfId="7" applyNumberFormat="1" applyFont="1" applyFill="1" applyBorder="1" applyAlignment="1">
      <alignment horizontal="right" indent="1"/>
    </xf>
    <xf numFmtId="169" fontId="18" fillId="0" borderId="2" xfId="7" applyNumberFormat="1" applyFont="1" applyBorder="1" applyAlignment="1">
      <alignment horizontal="right" indent="1"/>
    </xf>
    <xf numFmtId="169" fontId="18" fillId="0" borderId="2" xfId="7" applyNumberFormat="1" applyFont="1" applyFill="1" applyBorder="1" applyAlignment="1">
      <alignment horizontal="right" indent="1"/>
    </xf>
    <xf numFmtId="9" fontId="19" fillId="0" borderId="2" xfId="7" applyFont="1" applyFill="1" applyBorder="1" applyAlignment="1">
      <alignment horizontal="right" indent="1"/>
    </xf>
    <xf numFmtId="9" fontId="18" fillId="0" borderId="2" xfId="7" applyFont="1" applyBorder="1" applyAlignment="1">
      <alignment horizontal="right" indent="1"/>
    </xf>
    <xf numFmtId="9" fontId="18" fillId="0" borderId="2" xfId="7" applyFont="1" applyFill="1" applyBorder="1" applyAlignment="1">
      <alignment horizontal="right" indent="1"/>
    </xf>
    <xf numFmtId="168" fontId="19" fillId="0" borderId="2" xfId="6" applyNumberFormat="1" applyFont="1" applyFill="1" applyBorder="1" applyAlignment="1">
      <alignment horizontal="right" indent="1"/>
    </xf>
    <xf numFmtId="168" fontId="18" fillId="0" borderId="2" xfId="6" applyNumberFormat="1" applyFont="1" applyBorder="1" applyAlignment="1">
      <alignment horizontal="right" indent="1"/>
    </xf>
    <xf numFmtId="168" fontId="18" fillId="0" borderId="2" xfId="6" applyNumberFormat="1" applyFont="1" applyFill="1" applyBorder="1" applyAlignment="1">
      <alignment horizontal="right" indent="1"/>
    </xf>
    <xf numFmtId="0" fontId="12" fillId="0" borderId="9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25" fillId="0" borderId="0" xfId="4" applyFont="1" applyAlignment="1">
      <alignment horizontal="right"/>
    </xf>
    <xf numFmtId="164" fontId="12" fillId="0" borderId="0" xfId="4" applyNumberFormat="1" applyFont="1" applyAlignment="1">
      <alignment horizontal="right" indent="1"/>
    </xf>
    <xf numFmtId="3" fontId="12" fillId="0" borderId="0" xfId="4" applyNumberFormat="1" applyFont="1"/>
    <xf numFmtId="0" fontId="27" fillId="0" borderId="0" xfId="4" applyFont="1"/>
    <xf numFmtId="0" fontId="28" fillId="0" borderId="0" xfId="4" applyFont="1"/>
    <xf numFmtId="0" fontId="28" fillId="0" borderId="0" xfId="4" applyFont="1" applyAlignment="1">
      <alignment vertical="top"/>
    </xf>
    <xf numFmtId="167" fontId="12" fillId="0" borderId="1" xfId="4" applyNumberFormat="1" applyFont="1" applyBorder="1" applyAlignment="1">
      <alignment horizontal="right" indent="1"/>
    </xf>
    <xf numFmtId="167" fontId="12" fillId="0" borderId="2" xfId="4" applyNumberFormat="1" applyFont="1" applyBorder="1" applyAlignment="1">
      <alignment horizontal="right" indent="1"/>
    </xf>
    <xf numFmtId="167" fontId="12" fillId="0" borderId="6" xfId="4" applyNumberFormat="1" applyFont="1" applyBorder="1" applyAlignment="1">
      <alignment horizontal="right" indent="1"/>
    </xf>
    <xf numFmtId="167" fontId="12" fillId="0" borderId="5" xfId="4" applyNumberFormat="1" applyFont="1" applyBorder="1" applyAlignment="1">
      <alignment horizontal="right" indent="1"/>
    </xf>
    <xf numFmtId="168" fontId="28" fillId="0" borderId="0" xfId="4" applyNumberFormat="1" applyFont="1" applyAlignment="1">
      <alignment vertical="top"/>
    </xf>
    <xf numFmtId="170" fontId="12" fillId="0" borderId="1" xfId="4" applyNumberFormat="1" applyFont="1" applyBorder="1" applyAlignment="1">
      <alignment horizontal="right" indent="1"/>
    </xf>
    <xf numFmtId="170" fontId="12" fillId="0" borderId="2" xfId="4" applyNumberFormat="1" applyFont="1" applyBorder="1" applyAlignment="1">
      <alignment horizontal="right" inden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9" fillId="0" borderId="0" xfId="4" applyFont="1" applyAlignment="1">
      <alignment vertical="top"/>
    </xf>
    <xf numFmtId="0" fontId="19" fillId="0" borderId="15" xfId="0" applyFont="1" applyBorder="1" applyAlignment="1">
      <alignment horizontal="left" wrapText="1"/>
    </xf>
    <xf numFmtId="167" fontId="19" fillId="0" borderId="1" xfId="6" applyNumberFormat="1" applyFont="1" applyFill="1" applyBorder="1" applyAlignment="1">
      <alignment horizontal="right" indent="1"/>
    </xf>
    <xf numFmtId="167" fontId="18" fillId="0" borderId="1" xfId="6" applyNumberFormat="1" applyFont="1" applyBorder="1" applyAlignment="1">
      <alignment horizontal="right" indent="1"/>
    </xf>
    <xf numFmtId="167" fontId="18" fillId="0" borderId="1" xfId="6" applyNumberFormat="1" applyFont="1" applyFill="1" applyBorder="1" applyAlignment="1">
      <alignment horizontal="right" indent="1"/>
    </xf>
    <xf numFmtId="169" fontId="19" fillId="0" borderId="1" xfId="7" applyNumberFormat="1" applyFont="1" applyFill="1" applyBorder="1" applyAlignment="1">
      <alignment horizontal="right" indent="1"/>
    </xf>
    <xf numFmtId="169" fontId="18" fillId="0" borderId="1" xfId="7" applyNumberFormat="1" applyFont="1" applyBorder="1" applyAlignment="1">
      <alignment horizontal="right" indent="1"/>
    </xf>
    <xf numFmtId="169" fontId="18" fillId="0" borderId="1" xfId="7" applyNumberFormat="1" applyFont="1" applyFill="1" applyBorder="1" applyAlignment="1">
      <alignment horizontal="right" indent="1"/>
    </xf>
    <xf numFmtId="9" fontId="19" fillId="0" borderId="1" xfId="7" applyFont="1" applyFill="1" applyBorder="1" applyAlignment="1">
      <alignment horizontal="right" indent="1"/>
    </xf>
    <xf numFmtId="9" fontId="18" fillId="0" borderId="1" xfId="7" applyFont="1" applyBorder="1" applyAlignment="1">
      <alignment horizontal="right" indent="1"/>
    </xf>
    <xf numFmtId="9" fontId="18" fillId="0" borderId="1" xfId="7" applyFont="1" applyFill="1" applyBorder="1" applyAlignment="1">
      <alignment horizontal="right" indent="1"/>
    </xf>
    <xf numFmtId="168" fontId="19" fillId="0" borderId="1" xfId="6" applyNumberFormat="1" applyFont="1" applyFill="1" applyBorder="1" applyAlignment="1">
      <alignment horizontal="right" indent="1"/>
    </xf>
    <xf numFmtId="168" fontId="18" fillId="0" borderId="1" xfId="6" applyNumberFormat="1" applyFont="1" applyBorder="1" applyAlignment="1">
      <alignment horizontal="right" indent="1"/>
    </xf>
    <xf numFmtId="168" fontId="18" fillId="0" borderId="1" xfId="6" applyNumberFormat="1" applyFont="1" applyFill="1" applyBorder="1" applyAlignment="1">
      <alignment horizontal="right" indent="1"/>
    </xf>
    <xf numFmtId="3" fontId="9" fillId="0" borderId="0" xfId="0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3" fontId="12" fillId="2" borderId="0" xfId="3" applyFont="1" applyFill="1" applyBorder="1" applyAlignment="1" applyProtection="1">
      <alignment horizontal="left"/>
    </xf>
    <xf numFmtId="0" fontId="16" fillId="2" borderId="0" xfId="4" applyFill="1"/>
    <xf numFmtId="0" fontId="13" fillId="2" borderId="0" xfId="4" applyFont="1" applyFill="1" applyAlignment="1">
      <alignment horizontal="right"/>
    </xf>
    <xf numFmtId="0" fontId="12" fillId="2" borderId="12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right" indent="1"/>
    </xf>
    <xf numFmtId="0" fontId="9" fillId="2" borderId="0" xfId="0" applyFont="1" applyFill="1" applyAlignment="1">
      <alignment vertical="center"/>
    </xf>
    <xf numFmtId="0" fontId="12" fillId="2" borderId="15" xfId="0" applyFont="1" applyFill="1" applyBorder="1" applyAlignment="1">
      <alignment horizontal="left" indent="1"/>
    </xf>
    <xf numFmtId="164" fontId="12" fillId="2" borderId="1" xfId="4" applyNumberFormat="1" applyFont="1" applyFill="1" applyBorder="1" applyAlignment="1">
      <alignment horizontal="right" indent="1"/>
    </xf>
    <xf numFmtId="0" fontId="12" fillId="2" borderId="14" xfId="0" applyFont="1" applyFill="1" applyBorder="1" applyAlignment="1">
      <alignment horizontal="left" indent="1"/>
    </xf>
    <xf numFmtId="164" fontId="12" fillId="2" borderId="6" xfId="4" applyNumberFormat="1" applyFont="1" applyFill="1" applyBorder="1" applyAlignment="1">
      <alignment horizontal="right" indent="1"/>
    </xf>
    <xf numFmtId="169" fontId="2" fillId="2" borderId="1" xfId="7" applyNumberFormat="1" applyFont="1" applyFill="1" applyBorder="1" applyAlignment="1">
      <alignment horizontal="right" indent="1"/>
    </xf>
    <xf numFmtId="169" fontId="12" fillId="2" borderId="1" xfId="7" applyNumberFormat="1" applyFont="1" applyFill="1" applyBorder="1" applyAlignment="1">
      <alignment horizontal="right" indent="1"/>
    </xf>
    <xf numFmtId="169" fontId="12" fillId="2" borderId="6" xfId="7" applyNumberFormat="1" applyFont="1" applyFill="1" applyBorder="1" applyAlignment="1">
      <alignment horizontal="right" indent="1"/>
    </xf>
    <xf numFmtId="9" fontId="2" fillId="2" borderId="1" xfId="7" applyFont="1" applyFill="1" applyBorder="1" applyAlignment="1">
      <alignment horizontal="right" indent="1"/>
    </xf>
    <xf numFmtId="9" fontId="12" fillId="2" borderId="1" xfId="7" applyFont="1" applyFill="1" applyBorder="1" applyAlignment="1">
      <alignment horizontal="right" indent="1"/>
    </xf>
    <xf numFmtId="9" fontId="12" fillId="2" borderId="6" xfId="7" applyFont="1" applyFill="1" applyBorder="1" applyAlignment="1">
      <alignment horizontal="right" indent="1"/>
    </xf>
    <xf numFmtId="3" fontId="2" fillId="2" borderId="1" xfId="4" applyNumberFormat="1" applyFont="1" applyFill="1" applyBorder="1" applyAlignment="1">
      <alignment horizontal="right" indent="1"/>
    </xf>
    <xf numFmtId="164" fontId="12" fillId="2" borderId="2" xfId="4" applyNumberFormat="1" applyFont="1" applyFill="1" applyBorder="1" applyAlignment="1">
      <alignment horizontal="right" indent="1"/>
    </xf>
    <xf numFmtId="164" fontId="12" fillId="2" borderId="5" xfId="4" applyNumberFormat="1" applyFont="1" applyFill="1" applyBorder="1" applyAlignment="1">
      <alignment horizontal="right" indent="1"/>
    </xf>
    <xf numFmtId="3" fontId="12" fillId="0" borderId="0" xfId="4" applyNumberFormat="1" applyFont="1" applyAlignment="1">
      <alignment horizontal="left" indent="1"/>
    </xf>
    <xf numFmtId="3" fontId="12" fillId="0" borderId="13" xfId="4" applyNumberFormat="1" applyFont="1" applyBorder="1" applyAlignment="1">
      <alignment horizontal="left" indent="1"/>
    </xf>
    <xf numFmtId="3" fontId="12" fillId="0" borderId="15" xfId="4" applyNumberFormat="1" applyFont="1" applyBorder="1" applyAlignment="1">
      <alignment horizontal="left" indent="1"/>
    </xf>
    <xf numFmtId="164" fontId="13" fillId="0" borderId="0" xfId="4" applyNumberFormat="1" applyFont="1" applyAlignment="1">
      <alignment horizontal="right" indent="1"/>
    </xf>
    <xf numFmtId="3" fontId="13" fillId="0" borderId="0" xfId="4" applyNumberFormat="1" applyFont="1"/>
    <xf numFmtId="167" fontId="12" fillId="0" borderId="0" xfId="4" applyNumberFormat="1" applyFont="1" applyAlignment="1">
      <alignment horizontal="right" indent="1"/>
    </xf>
    <xf numFmtId="167" fontId="12" fillId="0" borderId="13" xfId="4" applyNumberFormat="1" applyFont="1" applyBorder="1" applyAlignment="1">
      <alignment horizontal="right" indent="1"/>
    </xf>
    <xf numFmtId="3" fontId="12" fillId="0" borderId="0" xfId="3" applyFont="1" applyBorder="1" applyAlignment="1">
      <alignment horizontal="left"/>
    </xf>
    <xf numFmtId="3" fontId="2" fillId="2" borderId="9" xfId="4" applyNumberFormat="1" applyFont="1" applyFill="1" applyBorder="1" applyAlignment="1">
      <alignment horizontal="left" wrapText="1"/>
    </xf>
    <xf numFmtId="167" fontId="2" fillId="2" borderId="0" xfId="6" applyNumberFormat="1" applyFont="1" applyFill="1" applyBorder="1" applyAlignment="1">
      <alignment horizontal="right" indent="1"/>
    </xf>
    <xf numFmtId="167" fontId="2" fillId="2" borderId="1" xfId="6" applyNumberFormat="1" applyFont="1" applyFill="1" applyBorder="1" applyAlignment="1">
      <alignment horizontal="right" indent="1"/>
    </xf>
    <xf numFmtId="167" fontId="2" fillId="2" borderId="9" xfId="6" applyNumberFormat="1" applyFont="1" applyFill="1" applyBorder="1" applyAlignment="1">
      <alignment horizontal="right" indent="1"/>
    </xf>
    <xf numFmtId="0" fontId="28" fillId="2" borderId="0" xfId="4" applyFont="1" applyFill="1" applyAlignment="1">
      <alignment vertical="top"/>
    </xf>
    <xf numFmtId="3" fontId="2" fillId="2" borderId="0" xfId="4" applyNumberFormat="1" applyFont="1" applyFill="1" applyAlignment="1">
      <alignment horizontal="left" wrapText="1"/>
    </xf>
    <xf numFmtId="167" fontId="2" fillId="2" borderId="7" xfId="6" applyNumberFormat="1" applyFont="1" applyFill="1" applyBorder="1" applyAlignment="1">
      <alignment horizontal="right" indent="1"/>
    </xf>
    <xf numFmtId="170" fontId="2" fillId="2" borderId="1" xfId="6" applyNumberFormat="1" applyFont="1" applyFill="1" applyBorder="1" applyAlignment="1">
      <alignment horizontal="right" indent="1"/>
    </xf>
    <xf numFmtId="170" fontId="2" fillId="2" borderId="2" xfId="6" applyNumberFormat="1" applyFont="1" applyFill="1" applyBorder="1" applyAlignment="1">
      <alignment horizontal="right" indent="1"/>
    </xf>
    <xf numFmtId="171" fontId="16" fillId="2" borderId="0" xfId="4" applyNumberFormat="1" applyFill="1" applyAlignment="1">
      <alignment vertical="top"/>
    </xf>
    <xf numFmtId="170" fontId="2" fillId="2" borderId="0" xfId="6" applyNumberFormat="1" applyFont="1" applyFill="1" applyBorder="1" applyAlignment="1">
      <alignment horizontal="right" indent="1"/>
    </xf>
    <xf numFmtId="170" fontId="12" fillId="0" borderId="0" xfId="4" applyNumberFormat="1" applyFont="1" applyAlignment="1">
      <alignment horizontal="right" indent="1"/>
    </xf>
    <xf numFmtId="0" fontId="12" fillId="0" borderId="3" xfId="0" applyFont="1" applyBorder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/>
    </xf>
    <xf numFmtId="0" fontId="2" fillId="0" borderId="0" xfId="0" applyFont="1" applyAlignment="1">
      <alignment horizontal="left" indent="1"/>
    </xf>
    <xf numFmtId="165" fontId="2" fillId="0" borderId="0" xfId="4" applyNumberFormat="1" applyFont="1"/>
    <xf numFmtId="168" fontId="2" fillId="0" borderId="0" xfId="4" applyNumberFormat="1" applyFont="1"/>
    <xf numFmtId="0" fontId="12" fillId="0" borderId="0" xfId="4" applyFont="1" applyAlignment="1">
      <alignment wrapText="1"/>
    </xf>
    <xf numFmtId="164" fontId="19" fillId="2" borderId="9" xfId="0" applyNumberFormat="1" applyFont="1" applyFill="1" applyBorder="1" applyAlignment="1">
      <alignment horizontal="right" wrapText="1" indent="1"/>
    </xf>
    <xf numFmtId="3" fontId="16" fillId="2" borderId="0" xfId="4" applyNumberFormat="1" applyFill="1" applyAlignment="1">
      <alignment vertical="top"/>
    </xf>
    <xf numFmtId="3" fontId="12" fillId="2" borderId="0" xfId="4" applyNumberFormat="1" applyFont="1" applyFill="1" applyAlignment="1">
      <alignment horizontal="left" indent="1"/>
    </xf>
    <xf numFmtId="164" fontId="12" fillId="2" borderId="0" xfId="4" applyNumberFormat="1" applyFont="1" applyFill="1" applyAlignment="1">
      <alignment horizontal="right" indent="1"/>
    </xf>
    <xf numFmtId="164" fontId="13" fillId="2" borderId="0" xfId="4" applyNumberFormat="1" applyFont="1" applyFill="1" applyAlignment="1">
      <alignment horizontal="right" indent="1"/>
    </xf>
    <xf numFmtId="3" fontId="13" fillId="2" borderId="0" xfId="4" applyNumberFormat="1" applyFont="1" applyFill="1" applyAlignment="1">
      <alignment vertical="top"/>
    </xf>
    <xf numFmtId="3" fontId="12" fillId="2" borderId="13" xfId="4" applyNumberFormat="1" applyFont="1" applyFill="1" applyBorder="1" applyAlignment="1">
      <alignment horizontal="left" indent="1"/>
    </xf>
    <xf numFmtId="164" fontId="12" fillId="2" borderId="13" xfId="4" applyNumberFormat="1" applyFont="1" applyFill="1" applyBorder="1" applyAlignment="1">
      <alignment horizontal="right" indent="1"/>
    </xf>
    <xf numFmtId="164" fontId="13" fillId="2" borderId="13" xfId="4" applyNumberFormat="1" applyFont="1" applyFill="1" applyBorder="1" applyAlignment="1">
      <alignment horizontal="right" indent="1"/>
    </xf>
    <xf numFmtId="3" fontId="16" fillId="0" borderId="0" xfId="4" applyNumberFormat="1"/>
    <xf numFmtId="0" fontId="5" fillId="0" borderId="0" xfId="4" applyFont="1"/>
    <xf numFmtId="0" fontId="32" fillId="0" borderId="0" xfId="4" applyFont="1"/>
    <xf numFmtId="0" fontId="5" fillId="0" borderId="0" xfId="4" applyFont="1" applyAlignment="1">
      <alignment vertical="top"/>
    </xf>
    <xf numFmtId="0" fontId="12" fillId="0" borderId="12" xfId="0" applyFont="1" applyBorder="1" applyAlignment="1">
      <alignment horizontal="center" vertical="center" wrapText="1"/>
    </xf>
    <xf numFmtId="172" fontId="5" fillId="0" borderId="0" xfId="4" applyNumberFormat="1" applyFont="1" applyAlignment="1">
      <alignment vertical="top"/>
    </xf>
    <xf numFmtId="168" fontId="12" fillId="0" borderId="2" xfId="6" applyNumberFormat="1" applyFont="1" applyBorder="1" applyAlignment="1">
      <alignment horizontal="right" indent="1"/>
    </xf>
    <xf numFmtId="168" fontId="12" fillId="0" borderId="15" xfId="6" applyNumberFormat="1" applyFont="1" applyBorder="1" applyAlignment="1">
      <alignment horizontal="right" indent="1"/>
    </xf>
    <xf numFmtId="168" fontId="12" fillId="0" borderId="0" xfId="6" applyNumberFormat="1" applyFont="1" applyBorder="1" applyAlignment="1">
      <alignment horizontal="right" indent="1"/>
    </xf>
    <xf numFmtId="168" fontId="12" fillId="0" borderId="2" xfId="6" applyNumberFormat="1" applyFont="1" applyFill="1" applyBorder="1" applyAlignment="1">
      <alignment horizontal="right" indent="1"/>
    </xf>
    <xf numFmtId="168" fontId="12" fillId="0" borderId="15" xfId="6" applyNumberFormat="1" applyFont="1" applyFill="1" applyBorder="1" applyAlignment="1">
      <alignment horizontal="right" indent="1"/>
    </xf>
    <xf numFmtId="168" fontId="12" fillId="0" borderId="0" xfId="6" applyNumberFormat="1" applyFont="1" applyFill="1" applyBorder="1" applyAlignment="1">
      <alignment horizontal="right" indent="1"/>
    </xf>
    <xf numFmtId="167" fontId="12" fillId="0" borderId="0" xfId="6" applyNumberFormat="1" applyFont="1" applyBorder="1" applyAlignment="1">
      <alignment horizontal="right" indent="1"/>
    </xf>
    <xf numFmtId="3" fontId="12" fillId="0" borderId="2" xfId="6" applyNumberFormat="1" applyFont="1" applyBorder="1" applyAlignment="1">
      <alignment horizontal="right" indent="1"/>
    </xf>
    <xf numFmtId="3" fontId="12" fillId="0" borderId="15" xfId="6" applyNumberFormat="1" applyFont="1" applyBorder="1" applyAlignment="1">
      <alignment horizontal="right" indent="1"/>
    </xf>
    <xf numFmtId="3" fontId="12" fillId="0" borderId="0" xfId="6" applyNumberFormat="1" applyFont="1" applyBorder="1" applyAlignment="1">
      <alignment horizontal="right" indent="1"/>
    </xf>
    <xf numFmtId="0" fontId="33" fillId="0" borderId="0" xfId="0" applyFont="1" applyAlignment="1">
      <alignment vertical="center"/>
    </xf>
    <xf numFmtId="0" fontId="18" fillId="0" borderId="13" xfId="0" applyFont="1" applyBorder="1" applyAlignment="1">
      <alignment vertical="center"/>
    </xf>
    <xf numFmtId="3" fontId="0" fillId="0" borderId="0" xfId="0" applyNumberFormat="1"/>
    <xf numFmtId="3" fontId="12" fillId="0" borderId="2" xfId="6" applyNumberFormat="1" applyFont="1" applyFill="1" applyBorder="1" applyAlignment="1">
      <alignment horizontal="right" vertical="center" wrapText="1" inden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13" xfId="0" applyFont="1" applyBorder="1" applyAlignment="1">
      <alignment vertical="center"/>
    </xf>
    <xf numFmtId="0" fontId="18" fillId="0" borderId="13" xfId="0" applyFont="1" applyBorder="1" applyAlignment="1">
      <alignment horizontal="right" vertical="center" wrapText="1"/>
    </xf>
    <xf numFmtId="170" fontId="18" fillId="0" borderId="2" xfId="6" applyNumberFormat="1" applyFont="1" applyFill="1" applyBorder="1" applyAlignment="1">
      <alignment horizontal="right" vertical="center" indent="1"/>
    </xf>
    <xf numFmtId="170" fontId="18" fillId="0" borderId="5" xfId="6" applyNumberFormat="1" applyFont="1" applyFill="1" applyBorder="1" applyAlignment="1">
      <alignment horizontal="right" vertical="center" indent="1"/>
    </xf>
    <xf numFmtId="0" fontId="37" fillId="0" borderId="0" xfId="0" applyFont="1"/>
    <xf numFmtId="0" fontId="18" fillId="0" borderId="0" xfId="0" applyFont="1" applyAlignment="1">
      <alignment horizontal="right"/>
    </xf>
    <xf numFmtId="167" fontId="18" fillId="0" borderId="2" xfId="6" applyNumberFormat="1" applyFont="1" applyFill="1" applyBorder="1" applyAlignment="1">
      <alignment horizontal="right" vertical="center" wrapText="1" indent="1"/>
    </xf>
    <xf numFmtId="167" fontId="18" fillId="0" borderId="5" xfId="6" applyNumberFormat="1" applyFont="1" applyFill="1" applyBorder="1" applyAlignment="1">
      <alignment horizontal="right" vertical="center" wrapText="1" indent="1"/>
    </xf>
    <xf numFmtId="3" fontId="12" fillId="0" borderId="0" xfId="4" applyNumberFormat="1" applyFont="1" applyAlignment="1">
      <alignment horizontal="right" indent="1"/>
    </xf>
    <xf numFmtId="9" fontId="12" fillId="0" borderId="0" xfId="7" applyFont="1" applyBorder="1" applyAlignment="1">
      <alignment horizontal="right" indent="1"/>
    </xf>
    <xf numFmtId="9" fontId="13" fillId="0" borderId="0" xfId="7" applyFont="1" applyFill="1" applyBorder="1" applyAlignment="1">
      <alignment horizontal="right" indent="1"/>
    </xf>
    <xf numFmtId="0" fontId="12" fillId="0" borderId="0" xfId="4" applyFont="1" applyAlignment="1">
      <alignment horizontal="left" indent="1"/>
    </xf>
    <xf numFmtId="0" fontId="12" fillId="0" borderId="11" xfId="0" applyFont="1" applyBorder="1" applyAlignment="1">
      <alignment horizontal="center" vertical="center" wrapText="1"/>
    </xf>
    <xf numFmtId="168" fontId="12" fillId="0" borderId="1" xfId="6" applyNumberFormat="1" applyFont="1" applyBorder="1" applyAlignment="1">
      <alignment horizontal="right" indent="1"/>
    </xf>
    <xf numFmtId="168" fontId="12" fillId="0" borderId="1" xfId="6" applyNumberFormat="1" applyFont="1" applyFill="1" applyBorder="1" applyAlignment="1">
      <alignment horizontal="right" indent="1"/>
    </xf>
    <xf numFmtId="0" fontId="12" fillId="0" borderId="15" xfId="4" applyFont="1" applyBorder="1" applyAlignment="1">
      <alignment horizontal="left" indent="1"/>
    </xf>
    <xf numFmtId="3" fontId="2" fillId="0" borderId="9" xfId="4" applyNumberFormat="1" applyFont="1" applyBorder="1" applyAlignment="1">
      <alignment horizontal="left" wrapText="1"/>
    </xf>
    <xf numFmtId="168" fontId="2" fillId="0" borderId="7" xfId="6" applyNumberFormat="1" applyFont="1" applyFill="1" applyBorder="1" applyAlignment="1">
      <alignment horizontal="right" wrapText="1" indent="1"/>
    </xf>
    <xf numFmtId="168" fontId="2" fillId="0" borderId="15" xfId="6" applyNumberFormat="1" applyFont="1" applyFill="1" applyBorder="1" applyAlignment="1">
      <alignment horizontal="right" wrapText="1" indent="1"/>
    </xf>
    <xf numFmtId="168" fontId="2" fillId="0" borderId="0" xfId="6" applyNumberFormat="1" applyFont="1" applyFill="1" applyBorder="1" applyAlignment="1">
      <alignment horizontal="right" wrapText="1" indent="1"/>
    </xf>
    <xf numFmtId="168" fontId="2" fillId="0" borderId="10" xfId="6" applyNumberFormat="1" applyFont="1" applyFill="1" applyBorder="1" applyAlignment="1">
      <alignment horizontal="right" wrapText="1" indent="1"/>
    </xf>
    <xf numFmtId="168" fontId="2" fillId="0" borderId="8" xfId="6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vertical="center" wrapText="1" indent="1"/>
    </xf>
    <xf numFmtId="168" fontId="18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 indent="1"/>
    </xf>
    <xf numFmtId="3" fontId="12" fillId="0" borderId="1" xfId="6" applyNumberFormat="1" applyFont="1" applyFill="1" applyBorder="1" applyAlignment="1">
      <alignment horizontal="right" vertical="center" wrapText="1" indent="1"/>
    </xf>
    <xf numFmtId="0" fontId="2" fillId="0" borderId="15" xfId="0" applyFont="1" applyBorder="1" applyAlignment="1">
      <alignment vertical="center" wrapText="1"/>
    </xf>
    <xf numFmtId="3" fontId="2" fillId="0" borderId="2" xfId="6" applyNumberFormat="1" applyFont="1" applyFill="1" applyBorder="1" applyAlignment="1">
      <alignment horizontal="right" vertical="center" wrapText="1" indent="1"/>
    </xf>
    <xf numFmtId="3" fontId="2" fillId="0" borderId="1" xfId="6" applyNumberFormat="1" applyFont="1" applyFill="1" applyBorder="1" applyAlignment="1">
      <alignment horizontal="right" vertical="center" wrapText="1" indent="1"/>
    </xf>
    <xf numFmtId="170" fontId="18" fillId="0" borderId="1" xfId="6" applyNumberFormat="1" applyFont="1" applyFill="1" applyBorder="1" applyAlignment="1">
      <alignment horizontal="right" vertical="center" indent="1"/>
    </xf>
    <xf numFmtId="0" fontId="12" fillId="0" borderId="14" xfId="4" applyFont="1" applyBorder="1" applyAlignment="1">
      <alignment horizontal="left" indent="1"/>
    </xf>
    <xf numFmtId="170" fontId="18" fillId="0" borderId="6" xfId="6" applyNumberFormat="1" applyFont="1" applyFill="1" applyBorder="1" applyAlignment="1">
      <alignment horizontal="right" vertical="center" indent="1"/>
    </xf>
    <xf numFmtId="0" fontId="19" fillId="0" borderId="15" xfId="0" applyFont="1" applyBorder="1" applyAlignment="1">
      <alignment vertical="center" wrapText="1"/>
    </xf>
    <xf numFmtId="170" fontId="19" fillId="0" borderId="2" xfId="6" applyNumberFormat="1" applyFont="1" applyFill="1" applyBorder="1" applyAlignment="1">
      <alignment horizontal="right" vertical="center" indent="1"/>
    </xf>
    <xf numFmtId="170" fontId="19" fillId="0" borderId="1" xfId="6" applyNumberFormat="1" applyFont="1" applyFill="1" applyBorder="1" applyAlignment="1">
      <alignment horizontal="right" vertical="center" indent="1"/>
    </xf>
    <xf numFmtId="167" fontId="19" fillId="0" borderId="15" xfId="0" applyNumberFormat="1" applyFont="1" applyBorder="1" applyAlignment="1">
      <alignment horizontal="right" vertical="center" wrapText="1" indent="1"/>
    </xf>
    <xf numFmtId="167" fontId="19" fillId="0" borderId="0" xfId="0" applyNumberFormat="1" applyFont="1" applyAlignment="1">
      <alignment horizontal="right" vertical="center" wrapText="1" indent="1"/>
    </xf>
    <xf numFmtId="167" fontId="18" fillId="0" borderId="1" xfId="6" applyNumberFormat="1" applyFont="1" applyFill="1" applyBorder="1" applyAlignment="1">
      <alignment horizontal="right" vertical="center" wrapText="1" indent="1"/>
    </xf>
    <xf numFmtId="0" fontId="12" fillId="0" borderId="14" xfId="0" applyFont="1" applyBorder="1" applyAlignment="1">
      <alignment horizontal="left" vertical="center" wrapText="1" indent="1"/>
    </xf>
    <xf numFmtId="167" fontId="18" fillId="0" borderId="6" xfId="6" applyNumberFormat="1" applyFont="1" applyFill="1" applyBorder="1" applyAlignment="1">
      <alignment horizontal="right" vertical="center" wrapText="1" indent="1"/>
    </xf>
    <xf numFmtId="0" fontId="39" fillId="0" borderId="0" xfId="0" applyFont="1"/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/>
    <xf numFmtId="0" fontId="45" fillId="0" borderId="13" xfId="0" applyFont="1" applyBorder="1" applyAlignment="1">
      <alignment vertical="center"/>
    </xf>
    <xf numFmtId="0" fontId="45" fillId="0" borderId="13" xfId="0" applyFont="1" applyBorder="1" applyAlignment="1">
      <alignment horizontal="right" vertical="center"/>
    </xf>
    <xf numFmtId="0" fontId="45" fillId="0" borderId="3" xfId="0" applyFont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right" indent="1"/>
    </xf>
    <xf numFmtId="167" fontId="18" fillId="0" borderId="2" xfId="0" applyNumberFormat="1" applyFont="1" applyBorder="1" applyAlignment="1">
      <alignment horizontal="right" wrapText="1" indent="1"/>
    </xf>
    <xf numFmtId="168" fontId="44" fillId="0" borderId="0" xfId="0" applyNumberFormat="1" applyFont="1"/>
    <xf numFmtId="9" fontId="17" fillId="0" borderId="0" xfId="7" applyFont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0" fontId="19" fillId="0" borderId="26" xfId="0" applyFont="1" applyBorder="1"/>
    <xf numFmtId="3" fontId="19" fillId="0" borderId="20" xfId="0" applyNumberFormat="1" applyFont="1" applyBorder="1" applyAlignment="1">
      <alignment horizontal="right" indent="1"/>
    </xf>
    <xf numFmtId="3" fontId="19" fillId="0" borderId="21" xfId="0" applyNumberFormat="1" applyFont="1" applyBorder="1" applyAlignment="1">
      <alignment horizontal="right" indent="1"/>
    </xf>
    <xf numFmtId="0" fontId="18" fillId="0" borderId="26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 indent="1"/>
    </xf>
    <xf numFmtId="3" fontId="18" fillId="0" borderId="20" xfId="0" applyNumberFormat="1" applyFont="1" applyBorder="1" applyAlignment="1">
      <alignment horizontal="right" wrapText="1" indent="1"/>
    </xf>
    <xf numFmtId="0" fontId="19" fillId="0" borderId="0" xfId="0" applyFont="1"/>
    <xf numFmtId="3" fontId="19" fillId="0" borderId="0" xfId="0" applyNumberFormat="1" applyFont="1" applyAlignment="1">
      <alignment horizontal="right" indent="1"/>
    </xf>
    <xf numFmtId="0" fontId="19" fillId="0" borderId="25" xfId="0" applyFont="1" applyBorder="1" applyAlignment="1">
      <alignment horizontal="left"/>
    </xf>
    <xf numFmtId="3" fontId="19" fillId="0" borderId="19" xfId="0" applyNumberFormat="1" applyFont="1" applyBorder="1" applyAlignment="1">
      <alignment horizontal="right" wrapText="1" indent="1"/>
    </xf>
    <xf numFmtId="3" fontId="19" fillId="0" borderId="27" xfId="0" applyNumberFormat="1" applyFont="1" applyBorder="1" applyAlignment="1">
      <alignment horizontal="right" wrapText="1" indent="1"/>
    </xf>
    <xf numFmtId="167" fontId="19" fillId="0" borderId="1" xfId="0" applyNumberFormat="1" applyFont="1" applyBorder="1" applyAlignment="1">
      <alignment horizontal="right" indent="1"/>
    </xf>
    <xf numFmtId="167" fontId="18" fillId="0" borderId="1" xfId="0" applyNumberFormat="1" applyFont="1" applyBorder="1" applyAlignment="1">
      <alignment horizontal="right" wrapText="1" indent="1"/>
    </xf>
    <xf numFmtId="167" fontId="19" fillId="0" borderId="0" xfId="0" applyNumberFormat="1" applyFont="1" applyAlignment="1">
      <alignment horizontal="right" indent="1"/>
    </xf>
    <xf numFmtId="167" fontId="19" fillId="0" borderId="7" xfId="0" applyNumberFormat="1" applyFont="1" applyBorder="1" applyAlignment="1">
      <alignment horizontal="right" indent="1"/>
    </xf>
    <xf numFmtId="0" fontId="19" fillId="0" borderId="10" xfId="0" applyFont="1" applyBorder="1" applyAlignment="1">
      <alignment horizontal="left" wrapText="1"/>
    </xf>
    <xf numFmtId="167" fontId="19" fillId="0" borderId="8" xfId="0" applyNumberFormat="1" applyFont="1" applyBorder="1" applyAlignment="1">
      <alignment horizontal="right" indent="1"/>
    </xf>
    <xf numFmtId="167" fontId="18" fillId="0" borderId="0" xfId="0" applyNumberFormat="1" applyFont="1" applyAlignment="1">
      <alignment horizontal="right" indent="1"/>
    </xf>
    <xf numFmtId="0" fontId="19" fillId="0" borderId="15" xfId="0" applyFont="1" applyBorder="1"/>
    <xf numFmtId="0" fontId="0" fillId="0" borderId="0" xfId="0" applyAlignment="1">
      <alignment vertical="center"/>
    </xf>
    <xf numFmtId="0" fontId="43" fillId="0" borderId="15" xfId="0" applyFont="1" applyBorder="1" applyAlignment="1">
      <alignment horizontal="left" vertical="center" wrapText="1"/>
    </xf>
    <xf numFmtId="9" fontId="19" fillId="0" borderId="7" xfId="7" applyFont="1" applyFill="1" applyBorder="1" applyAlignment="1">
      <alignment horizontal="right" wrapText="1" indent="1"/>
    </xf>
    <xf numFmtId="9" fontId="19" fillId="0" borderId="9" xfId="7" applyFont="1" applyFill="1" applyBorder="1" applyAlignment="1">
      <alignment horizontal="right" wrapText="1" indent="1"/>
    </xf>
    <xf numFmtId="0" fontId="4" fillId="0" borderId="0" xfId="2" applyFont="1" applyAlignment="1" applyProtection="1">
      <alignment vertical="center"/>
    </xf>
    <xf numFmtId="0" fontId="18" fillId="0" borderId="0" xfId="0" applyFont="1" applyAlignment="1">
      <alignment horizontal="left" wrapText="1" indent="1"/>
    </xf>
    <xf numFmtId="168" fontId="18" fillId="0" borderId="0" xfId="6" applyNumberFormat="1" applyFont="1" applyFill="1" applyBorder="1" applyAlignment="1">
      <alignment horizontal="right" indent="1"/>
    </xf>
    <xf numFmtId="0" fontId="47" fillId="0" borderId="0" xfId="0" applyFont="1"/>
    <xf numFmtId="0" fontId="46" fillId="0" borderId="0" xfId="0" applyFont="1"/>
    <xf numFmtId="0" fontId="6" fillId="0" borderId="0" xfId="0" applyFont="1" applyAlignment="1">
      <alignment horizontal="left"/>
    </xf>
    <xf numFmtId="3" fontId="48" fillId="0" borderId="0" xfId="0" applyNumberFormat="1" applyFont="1"/>
    <xf numFmtId="0" fontId="49" fillId="0" borderId="0" xfId="0" applyFont="1"/>
    <xf numFmtId="0" fontId="50" fillId="0" borderId="0" xfId="0" applyFont="1"/>
    <xf numFmtId="0" fontId="51" fillId="0" borderId="0" xfId="2" applyFont="1" applyFill="1"/>
    <xf numFmtId="0" fontId="52" fillId="0" borderId="0" xfId="0" applyFont="1"/>
    <xf numFmtId="0" fontId="52" fillId="0" borderId="0" xfId="1" applyFont="1"/>
    <xf numFmtId="167" fontId="2" fillId="2" borderId="8" xfId="6" applyNumberFormat="1" applyFont="1" applyFill="1" applyBorder="1" applyAlignment="1">
      <alignment horizontal="right" indent="1"/>
    </xf>
    <xf numFmtId="165" fontId="2" fillId="2" borderId="2" xfId="4" applyNumberFormat="1" applyFont="1" applyFill="1" applyBorder="1" applyAlignment="1">
      <alignment horizontal="right" indent="1"/>
    </xf>
    <xf numFmtId="168" fontId="2" fillId="2" borderId="1" xfId="4" applyNumberFormat="1" applyFont="1" applyFill="1" applyBorder="1" applyAlignment="1">
      <alignment horizontal="right" indent="1"/>
    </xf>
    <xf numFmtId="168" fontId="2" fillId="2" borderId="2" xfId="4" applyNumberFormat="1" applyFont="1" applyFill="1" applyBorder="1" applyAlignment="1">
      <alignment horizontal="right" indent="1"/>
    </xf>
    <xf numFmtId="165" fontId="2" fillId="0" borderId="2" xfId="4" applyNumberFormat="1" applyFont="1" applyBorder="1" applyAlignment="1">
      <alignment horizontal="right" indent="1"/>
    </xf>
    <xf numFmtId="168" fontId="2" fillId="0" borderId="1" xfId="4" applyNumberFormat="1" applyFont="1" applyBorder="1" applyAlignment="1">
      <alignment horizontal="right" indent="1"/>
    </xf>
    <xf numFmtId="168" fontId="2" fillId="0" borderId="2" xfId="4" applyNumberFormat="1" applyFont="1" applyBorder="1" applyAlignment="1">
      <alignment horizontal="right" indent="1"/>
    </xf>
    <xf numFmtId="165" fontId="12" fillId="0" borderId="2" xfId="4" applyNumberFormat="1" applyFont="1" applyBorder="1" applyAlignment="1">
      <alignment horizontal="right" indent="1"/>
    </xf>
    <xf numFmtId="168" fontId="12" fillId="0" borderId="1" xfId="4" applyNumberFormat="1" applyFont="1" applyBorder="1" applyAlignment="1">
      <alignment horizontal="right" indent="1"/>
    </xf>
    <xf numFmtId="168" fontId="12" fillId="0" borderId="2" xfId="4" applyNumberFormat="1" applyFont="1" applyBorder="1" applyAlignment="1">
      <alignment horizontal="right" indent="1"/>
    </xf>
    <xf numFmtId="0" fontId="12" fillId="0" borderId="2" xfId="4" applyFont="1" applyBorder="1" applyAlignment="1">
      <alignment horizontal="right" indent="1"/>
    </xf>
    <xf numFmtId="0" fontId="12" fillId="0" borderId="1" xfId="4" applyFont="1" applyBorder="1" applyAlignment="1">
      <alignment horizontal="right" indent="1"/>
    </xf>
    <xf numFmtId="0" fontId="2" fillId="2" borderId="0" xfId="0" applyFont="1" applyFill="1" applyAlignment="1">
      <alignment horizontal="left" indent="2"/>
    </xf>
    <xf numFmtId="168" fontId="2" fillId="2" borderId="0" xfId="0" applyNumberFormat="1" applyFont="1" applyFill="1" applyAlignment="1">
      <alignment horizontal="right" indent="1"/>
    </xf>
    <xf numFmtId="167" fontId="19" fillId="2" borderId="0" xfId="0" applyNumberFormat="1" applyFont="1" applyFill="1" applyAlignment="1">
      <alignment horizontal="right" wrapText="1" indent="1"/>
    </xf>
    <xf numFmtId="0" fontId="6" fillId="3" borderId="0" xfId="0" applyFont="1" applyFill="1" applyAlignment="1">
      <alignment vertical="center"/>
    </xf>
    <xf numFmtId="3" fontId="2" fillId="0" borderId="15" xfId="4" applyNumberFormat="1" applyFont="1" applyBorder="1" applyAlignment="1">
      <alignment horizontal="left"/>
    </xf>
    <xf numFmtId="0" fontId="12" fillId="0" borderId="15" xfId="0" applyFont="1" applyBorder="1" applyAlignment="1">
      <alignment horizontal="left" indent="1"/>
    </xf>
    <xf numFmtId="0" fontId="12" fillId="0" borderId="14" xfId="0" applyFont="1" applyBorder="1" applyAlignment="1">
      <alignment horizontal="left" indent="1"/>
    </xf>
    <xf numFmtId="3" fontId="12" fillId="0" borderId="6" xfId="4" applyNumberFormat="1" applyFont="1" applyBorder="1" applyAlignment="1">
      <alignment horizontal="right" indent="1"/>
    </xf>
    <xf numFmtId="169" fontId="2" fillId="0" borderId="1" xfId="7" applyNumberFormat="1" applyFont="1" applyFill="1" applyBorder="1" applyAlignment="1">
      <alignment horizontal="right" indent="1"/>
    </xf>
    <xf numFmtId="169" fontId="12" fillId="0" borderId="1" xfId="7" applyNumberFormat="1" applyFont="1" applyFill="1" applyBorder="1" applyAlignment="1">
      <alignment horizontal="right" indent="1"/>
    </xf>
    <xf numFmtId="169" fontId="12" fillId="0" borderId="6" xfId="7" applyNumberFormat="1" applyFont="1" applyFill="1" applyBorder="1" applyAlignment="1">
      <alignment horizontal="right" indent="1"/>
    </xf>
    <xf numFmtId="0" fontId="18" fillId="0" borderId="0" xfId="0" applyFont="1" applyAlignment="1">
      <alignment wrapText="1"/>
    </xf>
    <xf numFmtId="3" fontId="19" fillId="0" borderId="7" xfId="0" applyNumberFormat="1" applyFont="1" applyBorder="1" applyAlignment="1">
      <alignment horizontal="right" wrapText="1" indent="1"/>
    </xf>
    <xf numFmtId="3" fontId="19" fillId="0" borderId="9" xfId="0" applyNumberFormat="1" applyFont="1" applyBorder="1" applyAlignment="1">
      <alignment horizontal="right" wrapText="1" indent="1"/>
    </xf>
    <xf numFmtId="3" fontId="12" fillId="0" borderId="2" xfId="4" applyNumberFormat="1" applyFont="1" applyBorder="1" applyAlignment="1">
      <alignment horizontal="right" indent="1"/>
    </xf>
    <xf numFmtId="3" fontId="13" fillId="0" borderId="0" xfId="4" applyNumberFormat="1" applyFont="1" applyAlignment="1">
      <alignment horizontal="right" indent="1"/>
    </xf>
    <xf numFmtId="3" fontId="12" fillId="0" borderId="5" xfId="4" applyNumberFormat="1" applyFont="1" applyBorder="1" applyAlignment="1">
      <alignment horizontal="right" indent="1"/>
    </xf>
    <xf numFmtId="3" fontId="12" fillId="0" borderId="13" xfId="4" applyNumberFormat="1" applyFont="1" applyBorder="1" applyAlignment="1">
      <alignment horizontal="right" indent="1"/>
    </xf>
    <xf numFmtId="3" fontId="13" fillId="0" borderId="13" xfId="4" applyNumberFormat="1" applyFont="1" applyBorder="1" applyAlignment="1">
      <alignment horizontal="right" indent="1"/>
    </xf>
    <xf numFmtId="9" fontId="12" fillId="0" borderId="2" xfId="7" applyFont="1" applyFill="1" applyBorder="1" applyAlignment="1">
      <alignment horizontal="right" indent="1"/>
    </xf>
    <xf numFmtId="9" fontId="12" fillId="0" borderId="0" xfId="7" applyFont="1" applyFill="1" applyBorder="1" applyAlignment="1">
      <alignment horizontal="right" inden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8" fontId="19" fillId="0" borderId="0" xfId="0" applyNumberFormat="1" applyFont="1" applyAlignment="1">
      <alignment horizontal="right" vertical="center" wrapText="1" indent="1"/>
    </xf>
    <xf numFmtId="168" fontId="19" fillId="0" borderId="7" xfId="0" applyNumberFormat="1" applyFont="1" applyBorder="1" applyAlignment="1">
      <alignment horizontal="right" vertical="center" wrapText="1" indent="1"/>
    </xf>
    <xf numFmtId="168" fontId="19" fillId="0" borderId="9" xfId="0" applyNumberFormat="1" applyFont="1" applyBorder="1" applyAlignment="1">
      <alignment horizontal="right" vertical="center" wrapText="1" indent="1"/>
    </xf>
    <xf numFmtId="0" fontId="18" fillId="0" borderId="15" xfId="0" applyFont="1" applyBorder="1" applyAlignment="1">
      <alignment horizontal="left" vertical="center" wrapText="1" indent="1"/>
    </xf>
    <xf numFmtId="168" fontId="18" fillId="0" borderId="2" xfId="0" applyNumberFormat="1" applyFont="1" applyBorder="1" applyAlignment="1">
      <alignment horizontal="right" vertical="center" wrapText="1" indent="1"/>
    </xf>
    <xf numFmtId="0" fontId="18" fillId="0" borderId="2" xfId="0" applyFont="1" applyBorder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1"/>
    </xf>
    <xf numFmtId="168" fontId="12" fillId="0" borderId="0" xfId="0" applyNumberFormat="1" applyFont="1" applyAlignment="1">
      <alignment horizontal="right" vertical="center" wrapText="1" indent="1"/>
    </xf>
    <xf numFmtId="168" fontId="12" fillId="0" borderId="2" xfId="0" applyNumberFormat="1" applyFont="1" applyBorder="1" applyAlignment="1">
      <alignment horizontal="right" vertical="center" wrapText="1" indent="1"/>
    </xf>
    <xf numFmtId="0" fontId="4" fillId="0" borderId="13" xfId="5" applyFont="1" applyBorder="1" applyAlignment="1" applyProtection="1">
      <alignment vertical="center"/>
    </xf>
    <xf numFmtId="0" fontId="19" fillId="0" borderId="15" xfId="0" applyFont="1" applyBorder="1" applyAlignment="1">
      <alignment horizontal="left" indent="1"/>
    </xf>
    <xf numFmtId="0" fontId="18" fillId="0" borderId="15" xfId="0" applyFont="1" applyBorder="1" applyAlignment="1">
      <alignment horizontal="left" indent="2"/>
    </xf>
    <xf numFmtId="49" fontId="18" fillId="0" borderId="2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right" indent="1"/>
    </xf>
    <xf numFmtId="2" fontId="12" fillId="0" borderId="15" xfId="0" applyNumberFormat="1" applyFont="1" applyBorder="1" applyAlignment="1">
      <alignment horizontal="right" indent="1"/>
    </xf>
    <xf numFmtId="172" fontId="18" fillId="0" borderId="2" xfId="0" applyNumberFormat="1" applyFont="1" applyBorder="1" applyAlignment="1">
      <alignment horizontal="right" indent="1"/>
    </xf>
    <xf numFmtId="172" fontId="12" fillId="0" borderId="15" xfId="0" applyNumberFormat="1" applyFont="1" applyBorder="1" applyAlignment="1">
      <alignment horizontal="right" indent="1"/>
    </xf>
    <xf numFmtId="172" fontId="18" fillId="0" borderId="1" xfId="0" applyNumberFormat="1" applyFont="1" applyBorder="1" applyAlignment="1">
      <alignment horizontal="right" indent="1"/>
    </xf>
    <xf numFmtId="2" fontId="18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3" fontId="12" fillId="0" borderId="12" xfId="3" applyFont="1" applyBorder="1" applyAlignment="1" applyProtection="1">
      <alignment horizontal="center" vertical="center"/>
    </xf>
    <xf numFmtId="3" fontId="12" fillId="0" borderId="7" xfId="3" applyFont="1" applyBorder="1" applyAlignment="1" applyProtection="1">
      <alignment horizontal="center" vertical="center"/>
    </xf>
    <xf numFmtId="3" fontId="12" fillId="0" borderId="5" xfId="3" applyFont="1" applyBorder="1" applyAlignment="1" applyProtection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10" xfId="4" applyFont="1" applyBorder="1" applyAlignment="1">
      <alignment horizontal="left" vertical="center" wrapText="1"/>
    </xf>
    <xf numFmtId="0" fontId="12" fillId="0" borderId="14" xfId="4" applyFont="1" applyBorder="1" applyAlignment="1">
      <alignment horizontal="left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3" fontId="12" fillId="0" borderId="11" xfId="4" applyNumberFormat="1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52" fillId="0" borderId="0" xfId="0" applyFont="1" applyFill="1"/>
    <xf numFmtId="0" fontId="6" fillId="0" borderId="0" xfId="0" applyFont="1" applyFill="1" applyAlignment="1">
      <alignment horizontal="left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6" fillId="0" borderId="0" xfId="1" applyFont="1" applyFill="1"/>
    <xf numFmtId="0" fontId="53" fillId="0" borderId="0" xfId="0" applyFont="1" applyFill="1" applyAlignment="1">
      <alignment vertical="center"/>
    </xf>
    <xf numFmtId="0" fontId="54" fillId="0" borderId="0" xfId="0" applyFont="1"/>
    <xf numFmtId="0" fontId="55" fillId="0" borderId="0" xfId="0" applyFont="1" applyFill="1" applyAlignment="1">
      <alignment horizontal="left"/>
    </xf>
    <xf numFmtId="0" fontId="55" fillId="0" borderId="0" xfId="0" applyFont="1" applyAlignment="1">
      <alignment horizontal="left"/>
    </xf>
  </cellXfs>
  <cellStyles count="9">
    <cellStyle name="Čárka" xfId="6" builtinId="3"/>
    <cellStyle name="Hypertextový odkaz" xfId="2" builtinId="8"/>
    <cellStyle name="Hypertextový odkaz 2" xfId="5" xr:uid="{A21E1383-ACBA-4C3E-9475-782BD1EB3E8C}"/>
    <cellStyle name="Normální" xfId="0" builtinId="0"/>
    <cellStyle name="Normální 2" xfId="1" xr:uid="{00000000-0005-0000-0000-000002000000}"/>
    <cellStyle name="Normální 2 2" xfId="4" xr:uid="{7C60FD83-3A51-49CF-B791-C4F5E47944F7}"/>
    <cellStyle name="normální 4" xfId="3" xr:uid="{2AC6C5B0-14D6-42D4-9C14-0D852025BB3A}"/>
    <cellStyle name="procent 6 3" xfId="8" xr:uid="{2DA923FE-8D43-4F1C-9ECD-C391A6201954}"/>
    <cellStyle name="Procenta" xfId="7" builtinId="5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ČSÚ barvy - Společno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9610"/>
      </a:accent1>
      <a:accent2>
        <a:srgbClr val="BC5B80"/>
      </a:accent2>
      <a:accent3>
        <a:srgbClr val="BC091B"/>
      </a:accent3>
      <a:accent4>
        <a:srgbClr val="0563C1"/>
      </a:accent4>
      <a:accent5>
        <a:srgbClr val="009471"/>
      </a:accent5>
      <a:accent6>
        <a:srgbClr val="685B7A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workbookViewId="0"/>
  </sheetViews>
  <sheetFormatPr defaultRowHeight="15"/>
  <cols>
    <col min="1" max="1" width="9.5703125" style="343" customWidth="1"/>
    <col min="2" max="2" width="98.42578125" style="343" customWidth="1"/>
  </cols>
  <sheetData>
    <row r="1" spans="1:16" ht="27" customHeight="1">
      <c r="A1" s="468" t="s">
        <v>337</v>
      </c>
      <c r="K1" s="1"/>
      <c r="N1" s="2"/>
    </row>
    <row r="2" spans="1:16">
      <c r="A2" s="469" t="s">
        <v>7</v>
      </c>
    </row>
    <row r="3" spans="1:16" ht="18">
      <c r="A3" s="344"/>
    </row>
    <row r="4" spans="1:16" s="347" customFormat="1" ht="19.5" customHeight="1">
      <c r="A4" s="470" t="s">
        <v>336</v>
      </c>
      <c r="B4" s="345"/>
      <c r="C4" s="3"/>
      <c r="D4" s="3"/>
      <c r="E4" s="3"/>
      <c r="F4" s="3"/>
      <c r="G4" s="3"/>
      <c r="H4" s="3"/>
      <c r="I4" s="464"/>
      <c r="J4" s="3"/>
      <c r="K4" s="3"/>
      <c r="L4" s="3"/>
      <c r="M4" s="4"/>
      <c r="N4" s="346"/>
      <c r="O4" s="3"/>
      <c r="P4" s="348"/>
    </row>
    <row r="5" spans="1:16" s="347" customFormat="1" ht="15" customHeight="1">
      <c r="A5" s="349" t="s">
        <v>2</v>
      </c>
      <c r="B5" s="463" t="s">
        <v>305</v>
      </c>
    </row>
    <row r="6" spans="1:16" s="347" customFormat="1" ht="15" customHeight="1">
      <c r="A6" s="349" t="s">
        <v>3</v>
      </c>
      <c r="B6" s="350" t="s">
        <v>168</v>
      </c>
    </row>
    <row r="7" spans="1:16" s="347" customFormat="1" ht="15" customHeight="1">
      <c r="A7" s="349" t="s">
        <v>4</v>
      </c>
      <c r="B7" s="350" t="s">
        <v>169</v>
      </c>
    </row>
    <row r="8" spans="1:16" s="347" customFormat="1" ht="15" customHeight="1">
      <c r="A8" s="349" t="s">
        <v>5</v>
      </c>
      <c r="B8" s="350" t="s">
        <v>301</v>
      </c>
    </row>
    <row r="9" spans="1:16" s="347" customFormat="1" ht="15" customHeight="1">
      <c r="A9" s="349" t="s">
        <v>170</v>
      </c>
      <c r="B9" s="350" t="s">
        <v>302</v>
      </c>
    </row>
    <row r="10" spans="1:16" s="347" customFormat="1" ht="19.5" customHeight="1">
      <c r="A10" s="470" t="s">
        <v>312</v>
      </c>
      <c r="B10" s="345"/>
      <c r="C10" s="3"/>
      <c r="D10" s="3"/>
      <c r="E10" s="3"/>
      <c r="F10" s="3"/>
      <c r="G10" s="3"/>
      <c r="H10" s="3"/>
      <c r="I10" s="464"/>
      <c r="J10" s="3"/>
      <c r="K10" s="3"/>
      <c r="L10" s="3"/>
      <c r="M10" s="4"/>
      <c r="N10" s="346"/>
      <c r="O10" s="3"/>
    </row>
    <row r="11" spans="1:16" s="347" customFormat="1" ht="15" customHeight="1">
      <c r="A11" s="349" t="s">
        <v>38</v>
      </c>
      <c r="B11" s="463" t="s">
        <v>306</v>
      </c>
    </row>
    <row r="12" spans="1:16" s="347" customFormat="1" ht="15" customHeight="1">
      <c r="A12" s="349" t="s">
        <v>39</v>
      </c>
      <c r="B12" s="350" t="s">
        <v>280</v>
      </c>
      <c r="M12" s="348"/>
    </row>
    <row r="13" spans="1:16" s="347" customFormat="1" ht="15" customHeight="1">
      <c r="A13" s="349" t="s">
        <v>40</v>
      </c>
      <c r="B13" s="350" t="s">
        <v>1</v>
      </c>
      <c r="M13" s="348"/>
    </row>
    <row r="14" spans="1:16" s="347" customFormat="1" ht="15" customHeight="1">
      <c r="A14" s="349" t="s">
        <v>41</v>
      </c>
      <c r="B14" s="463" t="s">
        <v>308</v>
      </c>
    </row>
    <row r="15" spans="1:16" s="347" customFormat="1" ht="15" customHeight="1">
      <c r="A15" s="349" t="s">
        <v>42</v>
      </c>
      <c r="B15" s="351" t="s">
        <v>281</v>
      </c>
    </row>
    <row r="16" spans="1:16" s="347" customFormat="1" ht="15" customHeight="1">
      <c r="A16" s="349" t="s">
        <v>43</v>
      </c>
      <c r="B16" s="350" t="s">
        <v>6</v>
      </c>
    </row>
    <row r="17" spans="1:15" s="347" customFormat="1" ht="15" customHeight="1">
      <c r="A17" s="349" t="s">
        <v>44</v>
      </c>
      <c r="B17" s="350" t="s">
        <v>287</v>
      </c>
    </row>
    <row r="18" spans="1:15" s="347" customFormat="1" ht="15" customHeight="1">
      <c r="A18" s="349" t="s">
        <v>222</v>
      </c>
      <c r="B18" s="350" t="s">
        <v>223</v>
      </c>
    </row>
    <row r="19" spans="1:15" s="347" customFormat="1" ht="19.5" customHeight="1">
      <c r="A19" s="471" t="s">
        <v>45</v>
      </c>
      <c r="B19" s="345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  <c r="N19" s="346"/>
      <c r="O19" s="3"/>
    </row>
    <row r="20" spans="1:15" s="347" customFormat="1" ht="15" customHeight="1">
      <c r="A20" s="349" t="s">
        <v>46</v>
      </c>
      <c r="B20" s="350" t="s">
        <v>50</v>
      </c>
    </row>
    <row r="21" spans="1:15" s="347" customFormat="1" ht="15" customHeight="1">
      <c r="A21" s="349" t="s">
        <v>47</v>
      </c>
      <c r="B21" s="350" t="s">
        <v>51</v>
      </c>
      <c r="M21" s="348"/>
    </row>
    <row r="22" spans="1:15" s="347" customFormat="1" ht="15" customHeight="1">
      <c r="A22" s="349" t="s">
        <v>48</v>
      </c>
      <c r="B22" s="351" t="s">
        <v>289</v>
      </c>
    </row>
    <row r="23" spans="1:15" s="347" customFormat="1" ht="15" customHeight="1">
      <c r="A23" s="349" t="s">
        <v>49</v>
      </c>
      <c r="B23" s="350" t="s">
        <v>52</v>
      </c>
    </row>
    <row r="24" spans="1:15" s="347" customFormat="1" ht="19.5" customHeight="1">
      <c r="A24" s="470" t="s">
        <v>333</v>
      </c>
      <c r="B24" s="345"/>
      <c r="C24" s="3"/>
      <c r="D24" s="3"/>
      <c r="E24" s="3"/>
      <c r="F24" s="3"/>
      <c r="G24" s="3"/>
      <c r="H24" s="3"/>
      <c r="I24" s="464"/>
      <c r="J24" s="3"/>
      <c r="K24" s="3"/>
      <c r="L24" s="3"/>
      <c r="M24" s="4"/>
      <c r="N24" s="346"/>
      <c r="O24" s="3"/>
    </row>
    <row r="25" spans="1:15" s="347" customFormat="1" ht="15" customHeight="1">
      <c r="A25" s="349" t="s">
        <v>171</v>
      </c>
      <c r="B25" s="350" t="s">
        <v>310</v>
      </c>
    </row>
    <row r="26" spans="1:15" s="347" customFormat="1" ht="15" customHeight="1">
      <c r="A26" s="349" t="s">
        <v>172</v>
      </c>
      <c r="B26" s="350" t="s">
        <v>173</v>
      </c>
      <c r="M26" s="348"/>
    </row>
    <row r="27" spans="1:15" s="347" customFormat="1" ht="15" customHeight="1">
      <c r="A27" s="349" t="s">
        <v>174</v>
      </c>
      <c r="B27" s="351" t="s">
        <v>282</v>
      </c>
    </row>
    <row r="28" spans="1:15" s="347" customFormat="1" ht="15" customHeight="1">
      <c r="A28" s="349" t="s">
        <v>175</v>
      </c>
      <c r="B28" s="350" t="s">
        <v>283</v>
      </c>
    </row>
    <row r="29" spans="1:15" s="347" customFormat="1" ht="15" customHeight="1">
      <c r="A29" s="349" t="s">
        <v>176</v>
      </c>
      <c r="B29" s="350" t="s">
        <v>300</v>
      </c>
    </row>
    <row r="30" spans="1:15" s="347" customFormat="1" ht="15" customHeight="1">
      <c r="A30" s="349" t="s">
        <v>177</v>
      </c>
      <c r="B30" s="463" t="s">
        <v>320</v>
      </c>
    </row>
    <row r="31" spans="1:15" s="347" customFormat="1" ht="15" customHeight="1">
      <c r="A31" s="349" t="s">
        <v>178</v>
      </c>
      <c r="B31" s="350" t="s">
        <v>224</v>
      </c>
    </row>
    <row r="32" spans="1:15" s="347" customFormat="1" ht="15" customHeight="1">
      <c r="A32" s="349" t="s">
        <v>179</v>
      </c>
      <c r="B32" s="350" t="s">
        <v>180</v>
      </c>
    </row>
    <row r="33" spans="1:15" s="347" customFormat="1" ht="15" customHeight="1">
      <c r="A33" s="349" t="s">
        <v>181</v>
      </c>
      <c r="B33" s="350" t="s">
        <v>182</v>
      </c>
    </row>
    <row r="34" spans="1:15" s="347" customFormat="1" ht="15" customHeight="1">
      <c r="A34" s="349" t="s">
        <v>183</v>
      </c>
      <c r="B34" s="350" t="s">
        <v>311</v>
      </c>
    </row>
    <row r="35" spans="1:15" s="347" customFormat="1" ht="15" customHeight="1">
      <c r="A35" s="349" t="s">
        <v>184</v>
      </c>
      <c r="B35" s="350" t="s">
        <v>185</v>
      </c>
    </row>
    <row r="36" spans="1:15" s="347" customFormat="1" ht="19.5" customHeight="1">
      <c r="A36" s="471" t="s">
        <v>335</v>
      </c>
      <c r="B36" s="345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346"/>
      <c r="O36" s="3"/>
    </row>
    <row r="37" spans="1:15" s="347" customFormat="1" ht="15" customHeight="1">
      <c r="A37" s="349" t="s">
        <v>225</v>
      </c>
      <c r="B37" s="350" t="s">
        <v>269</v>
      </c>
    </row>
    <row r="38" spans="1:15" s="347" customFormat="1" ht="15" customHeight="1">
      <c r="A38" s="349" t="s">
        <v>226</v>
      </c>
      <c r="B38" s="350" t="s">
        <v>227</v>
      </c>
    </row>
    <row r="39" spans="1:15" s="347" customFormat="1" ht="15" customHeight="1">
      <c r="A39" s="349" t="s">
        <v>228</v>
      </c>
      <c r="B39" s="463" t="s">
        <v>331</v>
      </c>
    </row>
    <row r="40" spans="1:15" s="347" customFormat="1" ht="15" customHeight="1">
      <c r="A40" s="349" t="s">
        <v>229</v>
      </c>
      <c r="B40" s="350" t="s">
        <v>230</v>
      </c>
      <c r="M40" s="348"/>
    </row>
  </sheetData>
  <phoneticPr fontId="11" type="noConversion"/>
  <hyperlinks>
    <hyperlink ref="A5" location="'1.1'!A1" tooltip="T1.1" display="Tab. 1.1" xr:uid="{B4780F84-1B33-41A0-B27B-CAA3C5B696D8}"/>
    <hyperlink ref="A20" location="'3.1'!A1" tooltip="T2.1" display="Tab. 3.1" xr:uid="{84815B84-D35F-4B33-9CD1-A45543547B50}"/>
    <hyperlink ref="A11" location="'2.1'!A1" tooltip="T2.1" display="Tab. 2.1" xr:uid="{B1796205-82D7-4940-9E80-9FBCD13575F4}"/>
    <hyperlink ref="A12" location="'2.2'!A1" tooltip="T2.2" display="Tab. 2.2" xr:uid="{612BA209-2900-489A-A265-6C623EE7B80F}"/>
    <hyperlink ref="A13" location="'2.3'!A1" tooltip="T2.3" display="Tab. 2.3" xr:uid="{7741F51B-1B1B-469A-9A69-5E1682AEEBF3}"/>
    <hyperlink ref="A14" location="'2.4'!A1" tooltip="T2.4" display="Tab. 2.4" xr:uid="{B74B18F5-E261-4166-82A8-EF9407D4D493}"/>
    <hyperlink ref="A15" location="'2.5'!A1" tooltip="T2.5" display="Tab. 2.5" xr:uid="{DD790D84-EBAB-45B9-B38F-21CCB40CA650}"/>
    <hyperlink ref="A16" location="'2.6'!A1" tooltip="T2.6" display="Tab. 2.6" xr:uid="{0079B93D-59D2-49AE-A9C1-4FE23405CDE3}"/>
    <hyperlink ref="A17" location="'2.7'!A1" tooltip="T2.7" display="Tab. 2.7" xr:uid="{790948E6-9C33-4239-9E39-6BDF796757EF}"/>
    <hyperlink ref="A21:A23" location="T2.1!A1" tooltip="T2.1" display="T2.1" xr:uid="{681881D7-6686-426C-95AC-6C0734C24852}"/>
    <hyperlink ref="A25" location="'4.1'!A1" tooltip="T2.1" display="Tab. 4.1" xr:uid="{27419E26-C82E-4486-A4B3-510BFA911D60}"/>
    <hyperlink ref="A26:A28" location="T2.1!A1" tooltip="T2.1" display="T2.1" xr:uid="{C3D5A7D9-CABF-4182-B008-01C020B1774D}"/>
    <hyperlink ref="A29" location="'4.5'!A1" tooltip="T2.1" display="Tab. 4.5" xr:uid="{3F38290A-3D9B-4AAC-8EC4-990472B041DF}"/>
    <hyperlink ref="A6:A9" location="T1.1!A1" tooltip="T1.1" display="T1.1" xr:uid="{634F0415-42D1-4789-9D92-92DF0EA6EFF0}"/>
    <hyperlink ref="A30:A31" location="T2.1!A1" tooltip="T2.1" display="T2.1" xr:uid="{A60CBA15-ED93-42CE-B43B-44B5662D6D3B}"/>
    <hyperlink ref="A33:A34" location="T2.1!A1" tooltip="T2.1" display="T2.1" xr:uid="{665A256C-C2B8-4A18-AF16-49BF5DCDDA83}"/>
    <hyperlink ref="A32" location="'4.8'!A1" tooltip="T2.1" display="Tab. 4.8" xr:uid="{EEE390FA-755D-484B-B0DC-5D46169DC63F}"/>
    <hyperlink ref="A35" location="'4.11'!A1" tooltip="T2.1" display="Tab. 4.11" xr:uid="{CC5E0310-0FF9-4F5D-858C-24C6EC156C89}"/>
    <hyperlink ref="A18" location="'2.8'!A1" tooltip="T2.6" display="Tab. 2.8" xr:uid="{C1898485-08FA-485E-8634-F83D648AE700}"/>
    <hyperlink ref="A37" location="'5.1'!A1" tooltip="T2.1" display="Tab. 5.1" xr:uid="{0418A793-9DF3-4DA6-B71F-15D3091EE971}"/>
    <hyperlink ref="A38:A40" location="T2.1!A1" tooltip="T2.1" display="T2.1" xr:uid="{091916DE-4E30-431E-B305-BC7FA9E3B376}"/>
    <hyperlink ref="A39" location="'5_3'!A1" tooltip="T2.1" display="Tab. 5.3" xr:uid="{8ACDA8AA-9E33-489E-9E3B-F15F65D25AC7}"/>
    <hyperlink ref="A40" location="'5.4'!A1" tooltip="T2.1" display="Tab. 5.4" xr:uid="{F1BF447F-B256-4105-9183-CB42AD3161D1}"/>
    <hyperlink ref="A6" location="'1.2'!A1" tooltip="T1.1" display="Tab. 1.2" xr:uid="{65049C4C-73C7-435F-BB83-C6745B594705}"/>
    <hyperlink ref="A7" location="'1.3'!A1" tooltip="T1.1" display="Tab. 1.3" xr:uid="{F82352C5-B564-451F-A5A6-A8A0895E2634}"/>
    <hyperlink ref="A8" location="'1.4'!A1" tooltip="T1.1" display="Tab. 1.4" xr:uid="{40359562-1FF6-4B20-8BC8-F7335CA5B61F}"/>
    <hyperlink ref="A9" location="'1.5'!A1" tooltip="T1.1" display="Tab. 1.5" xr:uid="{9976BECD-CA31-4271-885D-7B403E1DE81E}"/>
    <hyperlink ref="A21" location="'3.2'!A1" tooltip="T2.1" display="Tab. 3.2" xr:uid="{08FED844-AFBA-4A1B-A035-A0BEDE9E5830}"/>
    <hyperlink ref="A22" location="'3.3'!A1" tooltip="T2.1" display="Tab. 3.3" xr:uid="{2E895E69-597F-474B-ABE9-6B709E20983B}"/>
    <hyperlink ref="A23" location="'3.4'!A1" tooltip="T2.1" display="Tab. 3.4" xr:uid="{B404D4C1-94D3-46E6-9783-B75FA55EA17B}"/>
    <hyperlink ref="A26" location="'4.2'!A1" tooltip="T2.1" display="Tab. 4.2" xr:uid="{7A019F11-80D6-43F8-A4A7-DEC729BC64CE}"/>
    <hyperlink ref="A27" location="'4.3'!A1" tooltip="T2.1" display="Tab. 4.3" xr:uid="{87C579C0-FB57-4832-A2DD-5895C30B9A73}"/>
    <hyperlink ref="A28" location="'4.4'!A1" tooltip="T2.1" display="Tab. 4.4" xr:uid="{D7343968-90BA-49AC-A971-45A279A03F9A}"/>
    <hyperlink ref="A30" location="'4.6'!A1" tooltip="T2.1" display="Tab. 4.6" xr:uid="{771F65E0-6AD2-49BC-B194-D873C0CF8D3A}"/>
    <hyperlink ref="A31" location="'4.7'!A1" tooltip="T2.1" display="Tab. 4.7" xr:uid="{EEAACDB8-E77B-4D8E-8C15-94AB3571186E}"/>
    <hyperlink ref="A33" location="'4.9'!A1" tooltip="T2.1" display="Tab. 4.9" xr:uid="{6D09498A-715E-4B87-9DEF-75FC4125E063}"/>
    <hyperlink ref="A34" location="'4.10'!A1" tooltip="T2.1" display="Tab. 4.10" xr:uid="{F9E8872C-CB3D-4E29-A66D-1068174A20F8}"/>
    <hyperlink ref="A38" location="'5.2'!A1" tooltip="T2.1" display="Tab. 5.2" xr:uid="{C82AF223-1C07-4C08-9FD2-01C296476208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D4AE-E725-411A-9B5E-A4D41D42E9BB}">
  <dimension ref="A1:I53"/>
  <sheetViews>
    <sheetView showGridLines="0" zoomScaleNormal="100" workbookViewId="0"/>
  </sheetViews>
  <sheetFormatPr defaultColWidth="8.85546875" defaultRowHeight="13.5" customHeight="1"/>
  <cols>
    <col min="1" max="1" width="35.7109375" style="7" customWidth="1"/>
    <col min="2" max="7" width="14.28515625" style="7" customWidth="1"/>
    <col min="8" max="8" width="9.140625" style="7" bestFit="1" customWidth="1"/>
    <col min="9" max="16384" width="8.85546875" style="7"/>
  </cols>
  <sheetData>
    <row r="1" spans="1:9" ht="14.1" customHeight="1">
      <c r="A1" s="467" t="s">
        <v>309</v>
      </c>
      <c r="B1" s="6"/>
      <c r="C1" s="6"/>
      <c r="D1" s="6"/>
      <c r="E1" s="6"/>
      <c r="F1" s="6"/>
      <c r="G1" s="6"/>
      <c r="I1" s="340" t="s">
        <v>8</v>
      </c>
    </row>
    <row r="2" spans="1:9" ht="14.1" customHeight="1">
      <c r="A2" s="5"/>
      <c r="B2" s="6"/>
      <c r="C2" s="6"/>
      <c r="D2" s="6"/>
      <c r="E2" s="6"/>
      <c r="F2" s="6"/>
      <c r="G2" s="6"/>
    </row>
    <row r="3" spans="1:9" ht="14.1" customHeight="1">
      <c r="A3" s="8" t="s">
        <v>28</v>
      </c>
      <c r="B3" s="6"/>
      <c r="C3" s="6"/>
      <c r="D3" s="6"/>
      <c r="E3" s="6"/>
      <c r="F3" s="6"/>
      <c r="G3" s="9" t="s">
        <v>9</v>
      </c>
    </row>
    <row r="4" spans="1:9" ht="22.5" customHeight="1">
      <c r="A4" s="70" t="s">
        <v>10</v>
      </c>
      <c r="B4" s="11">
        <v>2019</v>
      </c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</row>
    <row r="5" spans="1:9" s="60" customFormat="1" ht="18.75" customHeight="1">
      <c r="A5" s="66" t="s">
        <v>0</v>
      </c>
      <c r="B5" s="57">
        <v>244268.59599999999</v>
      </c>
      <c r="C5" s="57">
        <v>228481.351</v>
      </c>
      <c r="D5" s="57">
        <v>261646.671</v>
      </c>
      <c r="E5" s="57">
        <v>302570.59899999999</v>
      </c>
      <c r="F5" s="57">
        <v>319289.98275152576</v>
      </c>
      <c r="G5" s="57">
        <v>350386.37584388582</v>
      </c>
      <c r="H5" s="72"/>
    </row>
    <row r="6" spans="1:9" ht="18.75" customHeight="1">
      <c r="A6" s="67" t="s">
        <v>11</v>
      </c>
      <c r="B6" s="13">
        <v>46198.985999999997</v>
      </c>
      <c r="C6" s="13">
        <v>42643.993000000002</v>
      </c>
      <c r="D6" s="13">
        <v>52329.572999999997</v>
      </c>
      <c r="E6" s="13">
        <v>60944.693714285706</v>
      </c>
      <c r="F6" s="13">
        <v>64714.884000000005</v>
      </c>
      <c r="G6" s="13">
        <v>78548.703330778095</v>
      </c>
    </row>
    <row r="7" spans="1:9" ht="18.75" customHeight="1">
      <c r="A7" s="68" t="s">
        <v>12</v>
      </c>
      <c r="B7" s="14">
        <v>23765.036</v>
      </c>
      <c r="C7" s="14">
        <v>23198.537</v>
      </c>
      <c r="D7" s="14">
        <v>25170.684000000001</v>
      </c>
      <c r="E7" s="14">
        <v>27881.491142857143</v>
      </c>
      <c r="F7" s="14">
        <v>29062.370999999999</v>
      </c>
      <c r="G7" s="14">
        <v>30657.622443039822</v>
      </c>
    </row>
    <row r="8" spans="1:9" ht="18.75" customHeight="1">
      <c r="A8" s="68" t="s">
        <v>13</v>
      </c>
      <c r="B8" s="14">
        <v>15928.209000000001</v>
      </c>
      <c r="C8" s="14">
        <v>13010.144</v>
      </c>
      <c r="D8" s="14">
        <v>14283.47</v>
      </c>
      <c r="E8" s="14">
        <v>19125.471142857146</v>
      </c>
      <c r="F8" s="14">
        <v>21298.935000000001</v>
      </c>
      <c r="G8" s="14">
        <v>23892.547986999423</v>
      </c>
    </row>
    <row r="9" spans="1:9" ht="18.75" customHeight="1">
      <c r="A9" s="68" t="s">
        <v>14</v>
      </c>
      <c r="B9" s="14">
        <v>526.65099999999995</v>
      </c>
      <c r="C9" s="14">
        <v>786.274</v>
      </c>
      <c r="D9" s="14">
        <v>6745.6149999999998</v>
      </c>
      <c r="E9" s="14">
        <v>7038.7251428571426</v>
      </c>
      <c r="F9" s="14">
        <v>6617.3019999999997</v>
      </c>
      <c r="G9" s="14">
        <v>16081.276299974001</v>
      </c>
    </row>
    <row r="10" spans="1:9" ht="18.75" customHeight="1">
      <c r="A10" s="69" t="s">
        <v>15</v>
      </c>
      <c r="B10" s="14">
        <v>907.48800000000006</v>
      </c>
      <c r="C10" s="14">
        <v>946.14400000000001</v>
      </c>
      <c r="D10" s="14">
        <v>1134.29</v>
      </c>
      <c r="E10" s="14">
        <v>1277.562142857143</v>
      </c>
      <c r="F10" s="14">
        <v>1424.423</v>
      </c>
      <c r="G10" s="14">
        <v>1505.8574647352839</v>
      </c>
    </row>
    <row r="11" spans="1:9" ht="18.75" customHeight="1">
      <c r="A11" s="69" t="s">
        <v>16</v>
      </c>
      <c r="B11" s="14">
        <v>5071.6019999999999</v>
      </c>
      <c r="C11" s="14">
        <v>4702.8940000000002</v>
      </c>
      <c r="D11" s="14">
        <v>4995.5140000000001</v>
      </c>
      <c r="E11" s="14">
        <v>5621.4441428571427</v>
      </c>
      <c r="F11" s="14">
        <v>6311.8530000000001</v>
      </c>
      <c r="G11" s="14">
        <v>6411.399136029564</v>
      </c>
    </row>
    <row r="12" spans="1:9" ht="18.75" customHeight="1">
      <c r="A12" s="67" t="s">
        <v>17</v>
      </c>
      <c r="B12" s="13">
        <v>88364.357000000004</v>
      </c>
      <c r="C12" s="13">
        <v>81105.789999999994</v>
      </c>
      <c r="D12" s="13">
        <v>91654.876000000004</v>
      </c>
      <c r="E12" s="13">
        <v>105619.40571428572</v>
      </c>
      <c r="F12" s="13">
        <v>110426.63675152582</v>
      </c>
      <c r="G12" s="13">
        <v>113095.48095170036</v>
      </c>
    </row>
    <row r="13" spans="1:9" ht="18.75" customHeight="1">
      <c r="A13" s="68" t="s">
        <v>18</v>
      </c>
      <c r="B13" s="14">
        <v>20022.895</v>
      </c>
      <c r="C13" s="14">
        <v>15654.239</v>
      </c>
      <c r="D13" s="14">
        <v>21261.519</v>
      </c>
      <c r="E13" s="14">
        <v>27661.381142857143</v>
      </c>
      <c r="F13" s="14">
        <v>27125.504751525823</v>
      </c>
      <c r="G13" s="14">
        <v>23477.969347629642</v>
      </c>
    </row>
    <row r="14" spans="1:9" ht="18.75" customHeight="1">
      <c r="A14" s="68" t="s">
        <v>19</v>
      </c>
      <c r="B14" s="14">
        <v>2065.3969999999999</v>
      </c>
      <c r="C14" s="14">
        <v>2309.96</v>
      </c>
      <c r="D14" s="14">
        <v>2706.0940000000001</v>
      </c>
      <c r="E14" s="14">
        <v>3496.6891428571425</v>
      </c>
      <c r="F14" s="14">
        <v>3518.5720000000001</v>
      </c>
      <c r="G14" s="14">
        <v>7689.0450000326327</v>
      </c>
    </row>
    <row r="15" spans="1:9" ht="18.75" customHeight="1">
      <c r="A15" s="68" t="s">
        <v>20</v>
      </c>
      <c r="B15" s="14">
        <v>37742.872000000003</v>
      </c>
      <c r="C15" s="14">
        <v>35379.127</v>
      </c>
      <c r="D15" s="14">
        <v>36757.669000000002</v>
      </c>
      <c r="E15" s="14">
        <v>39310.560142857139</v>
      </c>
      <c r="F15" s="14">
        <v>40104.79</v>
      </c>
      <c r="G15" s="14">
        <v>41277.159947357744</v>
      </c>
    </row>
    <row r="16" spans="1:9" ht="18.75" customHeight="1">
      <c r="A16" s="68" t="s">
        <v>21</v>
      </c>
      <c r="B16" s="14">
        <v>26745.777999999998</v>
      </c>
      <c r="C16" s="14">
        <v>25701.045999999998</v>
      </c>
      <c r="D16" s="14">
        <v>28530.639999999999</v>
      </c>
      <c r="E16" s="14">
        <v>32147.898142857142</v>
      </c>
      <c r="F16" s="14">
        <v>35068.629000000001</v>
      </c>
      <c r="G16" s="14">
        <v>37143.601092726916</v>
      </c>
    </row>
    <row r="17" spans="1:9" ht="18.75" customHeight="1">
      <c r="A17" s="68" t="s">
        <v>22</v>
      </c>
      <c r="B17" s="14">
        <v>1787.415</v>
      </c>
      <c r="C17" s="14">
        <v>2061.4180000000001</v>
      </c>
      <c r="D17" s="14">
        <v>2398.9540000000002</v>
      </c>
      <c r="E17" s="14">
        <v>3002.8771428571426</v>
      </c>
      <c r="F17" s="14">
        <v>4609.1409999999996</v>
      </c>
      <c r="G17" s="14">
        <v>3507.7055639534269</v>
      </c>
    </row>
    <row r="18" spans="1:9" ht="18.75" customHeight="1">
      <c r="A18" s="67" t="s">
        <v>23</v>
      </c>
      <c r="B18" s="13">
        <v>106600.652</v>
      </c>
      <c r="C18" s="13">
        <v>101496.785</v>
      </c>
      <c r="D18" s="13">
        <v>114391.78599999999</v>
      </c>
      <c r="E18" s="13">
        <v>132178.20142857142</v>
      </c>
      <c r="F18" s="13">
        <v>138757.39599999998</v>
      </c>
      <c r="G18" s="13">
        <v>154449.25229177729</v>
      </c>
      <c r="H18" s="12"/>
    </row>
    <row r="19" spans="1:9" ht="18.75" customHeight="1">
      <c r="A19" s="68" t="s">
        <v>24</v>
      </c>
      <c r="B19" s="14">
        <v>27046.57</v>
      </c>
      <c r="C19" s="14">
        <v>24747.26</v>
      </c>
      <c r="D19" s="14">
        <v>26777.004000000001</v>
      </c>
      <c r="E19" s="14">
        <v>31959.31514285714</v>
      </c>
      <c r="F19" s="14">
        <v>33350.169000000002</v>
      </c>
      <c r="G19" s="14">
        <v>34132.959317563225</v>
      </c>
      <c r="H19" s="12"/>
      <c r="I19" s="15"/>
    </row>
    <row r="20" spans="1:9" ht="18.75" customHeight="1">
      <c r="A20" s="68" t="s">
        <v>25</v>
      </c>
      <c r="B20" s="14">
        <v>4127.1030000000001</v>
      </c>
      <c r="C20" s="14">
        <v>3604.6559999999999</v>
      </c>
      <c r="D20" s="14">
        <v>4783.6559999999999</v>
      </c>
      <c r="E20" s="14">
        <v>6008.2751428571428</v>
      </c>
      <c r="F20" s="14">
        <v>6139.4059999999999</v>
      </c>
      <c r="G20" s="14">
        <v>6928.7683321046025</v>
      </c>
      <c r="H20" s="12"/>
    </row>
    <row r="21" spans="1:9" ht="18.75" customHeight="1">
      <c r="A21" s="68" t="s">
        <v>26</v>
      </c>
      <c r="B21" s="14">
        <v>75426.979000000007</v>
      </c>
      <c r="C21" s="14">
        <v>73144.869000000006</v>
      </c>
      <c r="D21" s="14">
        <v>82831.126000000004</v>
      </c>
      <c r="E21" s="14">
        <v>94210.611142857146</v>
      </c>
      <c r="F21" s="14">
        <v>99267.820999999996</v>
      </c>
      <c r="G21" s="14">
        <v>113387.52464210945</v>
      </c>
      <c r="H21" s="12"/>
    </row>
    <row r="22" spans="1:9" ht="18.75" customHeight="1">
      <c r="A22" s="67" t="s">
        <v>27</v>
      </c>
      <c r="B22" s="13">
        <v>3104.6010000000001</v>
      </c>
      <c r="C22" s="13">
        <v>3234.7829999999999</v>
      </c>
      <c r="D22" s="13">
        <v>3270.4360000000001</v>
      </c>
      <c r="E22" s="13">
        <v>3828.2981428571429</v>
      </c>
      <c r="F22" s="13">
        <v>5391.0659999999998</v>
      </c>
      <c r="G22" s="13">
        <v>4292.9392696301193</v>
      </c>
      <c r="H22" s="12"/>
    </row>
    <row r="23" spans="1:9" ht="14.1" customHeight="1"/>
    <row r="24" spans="1:9" ht="14.1" customHeight="1"/>
    <row r="25" spans="1:9" ht="14.1" customHeight="1"/>
    <row r="26" spans="1:9" ht="14.1" customHeight="1"/>
    <row r="27" spans="1:9" ht="14.1" customHeight="1"/>
    <row r="28" spans="1:9" ht="14.1" customHeight="1"/>
    <row r="29" spans="1:9" ht="14.1" customHeight="1"/>
    <row r="30" spans="1:9" ht="14.1" customHeight="1">
      <c r="G30" s="16"/>
    </row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hyperlinks>
    <hyperlink ref="I1" location="OBSAH!A1" tooltip="o" display="zpět na obsah" xr:uid="{94D17137-E3D3-489B-A9B1-B5F406AB533F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2DAF-C92B-4745-821C-0A6A1D268154}">
  <dimension ref="A1:L29"/>
  <sheetViews>
    <sheetView showGridLines="0" zoomScaleNormal="100" workbookViewId="0"/>
  </sheetViews>
  <sheetFormatPr defaultColWidth="8.85546875" defaultRowHeight="14.1" customHeight="1"/>
  <cols>
    <col min="1" max="1" width="35.7109375" style="28" customWidth="1"/>
    <col min="2" max="10" width="10" style="28" customWidth="1"/>
    <col min="11" max="11" width="9.140625" style="28" bestFit="1" customWidth="1"/>
    <col min="12" max="16384" width="8.85546875" style="28"/>
  </cols>
  <sheetData>
    <row r="1" spans="1:12" ht="14.1" customHeight="1">
      <c r="A1" s="26" t="s">
        <v>285</v>
      </c>
      <c r="B1" s="26"/>
      <c r="C1" s="27"/>
      <c r="D1" s="27"/>
      <c r="E1" s="27"/>
      <c r="F1" s="27"/>
      <c r="G1" s="27"/>
      <c r="H1" s="27"/>
      <c r="I1" s="27"/>
      <c r="J1" s="27"/>
      <c r="L1" s="340" t="s">
        <v>8</v>
      </c>
    </row>
    <row r="2" spans="1:12" ht="14.1" customHeight="1">
      <c r="A2" s="26"/>
      <c r="B2" s="26"/>
      <c r="C2" s="27"/>
      <c r="D2" s="27"/>
      <c r="E2" s="27"/>
      <c r="F2" s="27"/>
      <c r="G2" s="27"/>
      <c r="H2" s="27"/>
      <c r="I2" s="29"/>
      <c r="J2" s="27"/>
    </row>
    <row r="3" spans="1:12" ht="14.1" customHeight="1">
      <c r="A3" s="8" t="s">
        <v>53</v>
      </c>
      <c r="B3" s="8"/>
      <c r="C3" s="27"/>
      <c r="D3" s="27"/>
      <c r="E3" s="27"/>
      <c r="F3" s="27"/>
      <c r="G3" s="27"/>
      <c r="H3" s="27"/>
      <c r="I3" s="27"/>
      <c r="J3" s="77" t="s">
        <v>9</v>
      </c>
    </row>
    <row r="4" spans="1:12" ht="26.25" customHeight="1">
      <c r="A4" s="419" t="s">
        <v>10</v>
      </c>
      <c r="B4" s="421" t="s">
        <v>0</v>
      </c>
      <c r="C4" s="423" t="s">
        <v>33</v>
      </c>
      <c r="D4" s="410"/>
      <c r="E4" s="410"/>
      <c r="F4" s="410"/>
      <c r="G4" s="424"/>
      <c r="H4" s="423" t="s">
        <v>54</v>
      </c>
      <c r="I4" s="410"/>
      <c r="J4" s="410"/>
    </row>
    <row r="5" spans="1:12" ht="62.25" customHeight="1">
      <c r="A5" s="420"/>
      <c r="B5" s="422"/>
      <c r="C5" s="32" t="s">
        <v>55</v>
      </c>
      <c r="D5" s="33" t="s">
        <v>56</v>
      </c>
      <c r="E5" s="33" t="s">
        <v>57</v>
      </c>
      <c r="F5" s="34" t="s">
        <v>58</v>
      </c>
      <c r="G5" s="35" t="s">
        <v>59</v>
      </c>
      <c r="H5" s="32" t="s">
        <v>55</v>
      </c>
      <c r="I5" s="34" t="s">
        <v>60</v>
      </c>
      <c r="J5" s="30" t="s">
        <v>61</v>
      </c>
    </row>
    <row r="6" spans="1:12" s="75" customFormat="1" ht="18.75" customHeight="1">
      <c r="A6" s="76" t="s">
        <v>0</v>
      </c>
      <c r="B6" s="73">
        <v>375749.96188672812</v>
      </c>
      <c r="C6" s="73">
        <v>350386.37584388599</v>
      </c>
      <c r="D6" s="73">
        <v>210325.45207514</v>
      </c>
      <c r="E6" s="73">
        <v>64955.863197363302</v>
      </c>
      <c r="F6" s="73">
        <v>42472.1604397306</v>
      </c>
      <c r="G6" s="73">
        <v>75105.06057138271</v>
      </c>
      <c r="H6" s="73">
        <v>25363.586042842067</v>
      </c>
      <c r="I6" s="73">
        <v>16638.793153127925</v>
      </c>
      <c r="J6" s="73">
        <v>8724.7928897141446</v>
      </c>
      <c r="K6" s="74"/>
    </row>
    <row r="7" spans="1:12" s="38" customFormat="1" ht="18.75" customHeight="1">
      <c r="A7" s="67" t="s">
        <v>11</v>
      </c>
      <c r="B7" s="37">
        <v>85667.028983941695</v>
      </c>
      <c r="C7" s="37">
        <v>78548.703330778095</v>
      </c>
      <c r="D7" s="37">
        <v>33839.636331477508</v>
      </c>
      <c r="E7" s="37">
        <v>25149.339050652387</v>
      </c>
      <c r="F7" s="37">
        <v>17424.698081415867</v>
      </c>
      <c r="G7" s="37">
        <v>19559.7279486482</v>
      </c>
      <c r="H7" s="37">
        <v>7118.3256531635925</v>
      </c>
      <c r="I7" s="37">
        <v>6134.7416006415096</v>
      </c>
      <c r="J7" s="37">
        <v>983.58405252208286</v>
      </c>
    </row>
    <row r="8" spans="1:12" ht="18.75" customHeight="1">
      <c r="A8" s="68" t="s">
        <v>12</v>
      </c>
      <c r="B8" s="39">
        <v>34722.346271562041</v>
      </c>
      <c r="C8" s="39">
        <v>30657.622443039822</v>
      </c>
      <c r="D8" s="39">
        <v>9199.9657368217413</v>
      </c>
      <c r="E8" s="39">
        <v>11770.797294600874</v>
      </c>
      <c r="F8" s="39">
        <v>8419.2676690426488</v>
      </c>
      <c r="G8" s="39">
        <v>9686.859411617208</v>
      </c>
      <c r="H8" s="39">
        <v>4064.7238285222161</v>
      </c>
      <c r="I8" s="39">
        <v>3125.6819411327729</v>
      </c>
      <c r="J8" s="39">
        <v>939.04188738944333</v>
      </c>
    </row>
    <row r="9" spans="1:12" ht="18.75" customHeight="1">
      <c r="A9" s="68" t="s">
        <v>13</v>
      </c>
      <c r="B9" s="39">
        <v>25279.989642613593</v>
      </c>
      <c r="C9" s="39">
        <v>23892.547986999423</v>
      </c>
      <c r="D9" s="39">
        <v>9717.3624830312529</v>
      </c>
      <c r="E9" s="39">
        <v>9349.868089716374</v>
      </c>
      <c r="F9" s="39">
        <v>6304.1758615476028</v>
      </c>
      <c r="G9" s="39">
        <v>4825.3174142517946</v>
      </c>
      <c r="H9" s="39">
        <v>1387.4416556141707</v>
      </c>
      <c r="I9" s="39">
        <v>1364.9478935184702</v>
      </c>
      <c r="J9" s="39">
        <v>22.493762095700482</v>
      </c>
    </row>
    <row r="10" spans="1:12" ht="18.75" customHeight="1">
      <c r="A10" s="68" t="s">
        <v>14</v>
      </c>
      <c r="B10" s="39">
        <v>17052.440620792746</v>
      </c>
      <c r="C10" s="39">
        <v>16081.276299974001</v>
      </c>
      <c r="D10" s="39">
        <v>9998.3345351374337</v>
      </c>
      <c r="E10" s="39">
        <v>2701.7652686097917</v>
      </c>
      <c r="F10" s="39">
        <v>1738.9749719279537</v>
      </c>
      <c r="G10" s="39">
        <v>3381.1764962267748</v>
      </c>
      <c r="H10" s="39">
        <v>971.16432081874802</v>
      </c>
      <c r="I10" s="39">
        <v>954.49273357329093</v>
      </c>
      <c r="J10" s="39">
        <v>16.67158724545699</v>
      </c>
    </row>
    <row r="11" spans="1:12" ht="18.75" customHeight="1">
      <c r="A11" s="69" t="s">
        <v>15</v>
      </c>
      <c r="B11" s="39">
        <v>1554.4133687796837</v>
      </c>
      <c r="C11" s="39">
        <v>1505.8574647352839</v>
      </c>
      <c r="D11" s="39">
        <v>567.02251211712348</v>
      </c>
      <c r="E11" s="39">
        <v>549.77134662835272</v>
      </c>
      <c r="F11" s="39">
        <v>474.41864508501857</v>
      </c>
      <c r="G11" s="39">
        <v>389.06360598980774</v>
      </c>
      <c r="H11" s="39">
        <v>48.555904044399789</v>
      </c>
      <c r="I11" s="39">
        <v>48.364012815435984</v>
      </c>
      <c r="J11" s="39">
        <v>0.19189122896380287</v>
      </c>
    </row>
    <row r="12" spans="1:12" ht="18.75" customHeight="1">
      <c r="A12" s="69" t="s">
        <v>16</v>
      </c>
      <c r="B12" s="39">
        <v>7057.8390801936212</v>
      </c>
      <c r="C12" s="39">
        <v>6411.399136029564</v>
      </c>
      <c r="D12" s="39">
        <v>4356.9510643699614</v>
      </c>
      <c r="E12" s="39">
        <v>777.13705109699254</v>
      </c>
      <c r="F12" s="39">
        <v>487.86093381263959</v>
      </c>
      <c r="G12" s="39">
        <v>1277.3110205626097</v>
      </c>
      <c r="H12" s="39">
        <v>646.43994416405724</v>
      </c>
      <c r="I12" s="39">
        <v>641.25501960153861</v>
      </c>
      <c r="J12" s="39">
        <v>5.1849245625186011</v>
      </c>
    </row>
    <row r="13" spans="1:12" s="38" customFormat="1" ht="18.75" customHeight="1">
      <c r="A13" s="67" t="s">
        <v>17</v>
      </c>
      <c r="B13" s="37">
        <v>123142.36995218313</v>
      </c>
      <c r="C13" s="37">
        <v>113095.48095170036</v>
      </c>
      <c r="D13" s="37">
        <v>67457.727927843836</v>
      </c>
      <c r="E13" s="37">
        <v>18027.939360565775</v>
      </c>
      <c r="F13" s="37">
        <v>11790.580113187107</v>
      </c>
      <c r="G13" s="37">
        <v>27609.813663290748</v>
      </c>
      <c r="H13" s="37">
        <v>10046.889000482775</v>
      </c>
      <c r="I13" s="37">
        <v>3147.9790850128561</v>
      </c>
      <c r="J13" s="37">
        <v>6898.9099154699197</v>
      </c>
    </row>
    <row r="14" spans="1:12" ht="18.75" customHeight="1">
      <c r="A14" s="68" t="s">
        <v>18</v>
      </c>
      <c r="B14" s="39">
        <v>24995.875802804887</v>
      </c>
      <c r="C14" s="39">
        <v>23477.969347629642</v>
      </c>
      <c r="D14" s="39">
        <v>17649.494730523336</v>
      </c>
      <c r="E14" s="39">
        <v>1186.9696049642325</v>
      </c>
      <c r="F14" s="39">
        <v>714.78570529513536</v>
      </c>
      <c r="G14" s="39">
        <v>4641.5050121420718</v>
      </c>
      <c r="H14" s="39">
        <v>1517.9064551752474</v>
      </c>
      <c r="I14" s="39">
        <v>827.52726241791652</v>
      </c>
      <c r="J14" s="39">
        <v>690.379192757331</v>
      </c>
    </row>
    <row r="15" spans="1:12" ht="18.75" customHeight="1">
      <c r="A15" s="68" t="s">
        <v>19</v>
      </c>
      <c r="B15" s="39">
        <v>8758.0168505009115</v>
      </c>
      <c r="C15" s="39">
        <v>7689.0450000326327</v>
      </c>
      <c r="D15" s="39">
        <v>4313.7667310354536</v>
      </c>
      <c r="E15" s="39">
        <v>1900.2640860000001</v>
      </c>
      <c r="F15" s="39">
        <v>1224.3329077682711</v>
      </c>
      <c r="G15" s="39">
        <v>1475.0141829971792</v>
      </c>
      <c r="H15" s="39">
        <v>1068.9718504682799</v>
      </c>
      <c r="I15" s="39">
        <v>120.33450555202518</v>
      </c>
      <c r="J15" s="39">
        <v>948.63734491625462</v>
      </c>
    </row>
    <row r="16" spans="1:12" ht="18.75" customHeight="1">
      <c r="A16" s="68" t="s">
        <v>20</v>
      </c>
      <c r="B16" s="39">
        <v>43300.937459434441</v>
      </c>
      <c r="C16" s="39">
        <v>41277.159947357744</v>
      </c>
      <c r="D16" s="39">
        <v>21968.528905245628</v>
      </c>
      <c r="E16" s="39">
        <v>7810.4502752129474</v>
      </c>
      <c r="F16" s="39">
        <v>5219.0570177732316</v>
      </c>
      <c r="G16" s="39">
        <v>11498.180766899168</v>
      </c>
      <c r="H16" s="39">
        <v>2023.7775120767001</v>
      </c>
      <c r="I16" s="39">
        <v>1462.9322201991915</v>
      </c>
      <c r="J16" s="39">
        <v>560.84529187750866</v>
      </c>
    </row>
    <row r="17" spans="1:11" ht="18.75" customHeight="1">
      <c r="A17" s="68" t="s">
        <v>21</v>
      </c>
      <c r="B17" s="39">
        <v>42439.194569826919</v>
      </c>
      <c r="C17" s="39">
        <v>37143.601092726916</v>
      </c>
      <c r="D17" s="39">
        <v>20768.936954069079</v>
      </c>
      <c r="E17" s="39">
        <v>6916.1487258472598</v>
      </c>
      <c r="F17" s="39">
        <v>4486.5234142671707</v>
      </c>
      <c r="G17" s="39">
        <v>9458.5154128105787</v>
      </c>
      <c r="H17" s="39">
        <v>5295.5934771000002</v>
      </c>
      <c r="I17" s="39">
        <v>611.72643673747893</v>
      </c>
      <c r="J17" s="39">
        <v>4683.867040362521</v>
      </c>
    </row>
    <row r="18" spans="1:11" ht="18.75" customHeight="1">
      <c r="A18" s="68" t="s">
        <v>22</v>
      </c>
      <c r="B18" s="39">
        <v>3648.3452696159766</v>
      </c>
      <c r="C18" s="39">
        <v>3507.7055639534269</v>
      </c>
      <c r="D18" s="39">
        <v>2757.0006069703422</v>
      </c>
      <c r="E18" s="39">
        <v>214.10666854133498</v>
      </c>
      <c r="F18" s="39">
        <v>145.88106808329843</v>
      </c>
      <c r="G18" s="39">
        <v>536.59828844174979</v>
      </c>
      <c r="H18" s="39">
        <v>140.6397056625494</v>
      </c>
      <c r="I18" s="39">
        <v>125.45866010624357</v>
      </c>
      <c r="J18" s="39">
        <v>15.181045556305849</v>
      </c>
    </row>
    <row r="19" spans="1:11" s="38" customFormat="1" ht="18.75" customHeight="1">
      <c r="A19" s="67" t="s">
        <v>23</v>
      </c>
      <c r="B19" s="37">
        <v>162589.48833124083</v>
      </c>
      <c r="C19" s="37">
        <v>154449.25229177729</v>
      </c>
      <c r="D19" s="37">
        <v>108821.68593762965</v>
      </c>
      <c r="E19" s="37">
        <v>19791.806436145165</v>
      </c>
      <c r="F19" s="37">
        <v>11768.424392894474</v>
      </c>
      <c r="G19" s="37">
        <v>25835.759918002463</v>
      </c>
      <c r="H19" s="37">
        <v>8140.2360394635452</v>
      </c>
      <c r="I19" s="37">
        <v>7327.5167043754363</v>
      </c>
      <c r="J19" s="37">
        <v>812.71933508810866</v>
      </c>
    </row>
    <row r="20" spans="1:11" ht="18.75" customHeight="1">
      <c r="A20" s="68" t="s">
        <v>24</v>
      </c>
      <c r="B20" s="39">
        <v>36325.140955445931</v>
      </c>
      <c r="C20" s="39">
        <v>34132.959317563225</v>
      </c>
      <c r="D20" s="39">
        <v>23707.056464110367</v>
      </c>
      <c r="E20" s="39">
        <v>6385.2033613033036</v>
      </c>
      <c r="F20" s="39">
        <v>4042.0640495424373</v>
      </c>
      <c r="G20" s="39">
        <v>4040.699492149558</v>
      </c>
      <c r="H20" s="39">
        <v>2192.1816378827025</v>
      </c>
      <c r="I20" s="39">
        <v>2081.064901964497</v>
      </c>
      <c r="J20" s="39">
        <v>111.11673591820546</v>
      </c>
    </row>
    <row r="21" spans="1:11" ht="18.75" customHeight="1">
      <c r="A21" s="68" t="s">
        <v>25</v>
      </c>
      <c r="B21" s="39">
        <v>7478.1820122878598</v>
      </c>
      <c r="C21" s="39">
        <v>6928.7683321046025</v>
      </c>
      <c r="D21" s="39">
        <v>4867.4779935977722</v>
      </c>
      <c r="E21" s="39">
        <v>704.21612086152766</v>
      </c>
      <c r="F21" s="39">
        <v>444.90206559492628</v>
      </c>
      <c r="G21" s="39">
        <v>1357.0742176453034</v>
      </c>
      <c r="H21" s="39">
        <v>549.41368018325727</v>
      </c>
      <c r="I21" s="39">
        <v>330.22541990137881</v>
      </c>
      <c r="J21" s="39">
        <v>219.18826028187851</v>
      </c>
    </row>
    <row r="22" spans="1:11" ht="18.75" customHeight="1">
      <c r="A22" s="68" t="s">
        <v>26</v>
      </c>
      <c r="B22" s="39">
        <v>118786.16536350703</v>
      </c>
      <c r="C22" s="39">
        <v>113387.52464210945</v>
      </c>
      <c r="D22" s="39">
        <v>80247.151479921522</v>
      </c>
      <c r="E22" s="39">
        <v>12702.386953980333</v>
      </c>
      <c r="F22" s="39">
        <v>7281.4582777571113</v>
      </c>
      <c r="G22" s="39">
        <v>20437.9862082076</v>
      </c>
      <c r="H22" s="39">
        <v>5398.6407213975854</v>
      </c>
      <c r="I22" s="39">
        <v>4916.2263825095606</v>
      </c>
      <c r="J22" s="39">
        <v>482.41433888802493</v>
      </c>
    </row>
    <row r="23" spans="1:11" s="38" customFormat="1" ht="18.75" customHeight="1">
      <c r="A23" s="67" t="s">
        <v>27</v>
      </c>
      <c r="B23" s="37">
        <v>4351.0746193622708</v>
      </c>
      <c r="C23" s="37">
        <v>4292.9392696301193</v>
      </c>
      <c r="D23" s="37">
        <v>206.4018781887392</v>
      </c>
      <c r="E23" s="37">
        <v>1986.77835</v>
      </c>
      <c r="F23" s="37">
        <v>1488.4578522331544</v>
      </c>
      <c r="G23" s="37">
        <v>2099.7590414413798</v>
      </c>
      <c r="H23" s="37">
        <v>58.135349732151298</v>
      </c>
      <c r="I23" s="37">
        <v>28.5557630981207</v>
      </c>
      <c r="J23" s="37">
        <v>29.579586634030598</v>
      </c>
      <c r="K23" s="78"/>
    </row>
    <row r="24" spans="1:11" ht="14.1" customHeight="1">
      <c r="C24"/>
      <c r="D24"/>
    </row>
    <row r="26" spans="1:11" ht="14.1" customHeight="1">
      <c r="C26" s="36"/>
      <c r="D26" s="36"/>
      <c r="E26" s="36"/>
      <c r="F26" s="36"/>
      <c r="G26" s="36"/>
      <c r="H26" s="36"/>
      <c r="I26" s="36"/>
      <c r="J26" s="36"/>
    </row>
    <row r="27" spans="1:11" ht="14.1" customHeight="1">
      <c r="C27" s="36"/>
      <c r="D27" s="36"/>
      <c r="E27" s="36"/>
      <c r="F27" s="36"/>
      <c r="G27" s="36"/>
      <c r="H27" s="36"/>
      <c r="I27" s="36"/>
      <c r="J27" s="36"/>
    </row>
    <row r="28" spans="1:11" ht="14.1" customHeight="1">
      <c r="C28" s="36"/>
      <c r="D28" s="36"/>
      <c r="E28" s="36"/>
      <c r="F28" s="36"/>
      <c r="G28" s="36"/>
      <c r="H28" s="36"/>
      <c r="I28" s="36"/>
      <c r="J28" s="36"/>
    </row>
    <row r="29" spans="1:11" ht="14.1" customHeight="1">
      <c r="C29" s="36"/>
      <c r="D29" s="36"/>
      <c r="E29" s="36"/>
      <c r="F29" s="36"/>
      <c r="G29" s="36"/>
      <c r="H29" s="36"/>
      <c r="I29" s="36"/>
      <c r="J29" s="36"/>
    </row>
  </sheetData>
  <mergeCells count="4">
    <mergeCell ref="A4:A5"/>
    <mergeCell ref="B4:B5"/>
    <mergeCell ref="C4:G4"/>
    <mergeCell ref="H4:J4"/>
  </mergeCells>
  <hyperlinks>
    <hyperlink ref="L1" location="OBSAH!A1" tooltip="o" display="zpět na obsah" xr:uid="{B9F9B027-4903-4BFE-8298-F6CEACF12475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58EA-C9B2-40B5-83B6-8F5E9483F154}">
  <dimension ref="A1:I30"/>
  <sheetViews>
    <sheetView showGridLines="0" zoomScaleNormal="100" workbookViewId="0"/>
  </sheetViews>
  <sheetFormatPr defaultColWidth="8.85546875" defaultRowHeight="14.1" customHeight="1"/>
  <cols>
    <col min="1" max="1" width="35.7109375" style="28" customWidth="1"/>
    <col min="2" max="7" width="14.28515625" style="28" customWidth="1"/>
    <col min="8" max="8" width="9.140625" style="28" bestFit="1" customWidth="1"/>
    <col min="9" max="16384" width="8.85546875" style="28"/>
  </cols>
  <sheetData>
    <row r="1" spans="1:9" ht="14.1" customHeight="1">
      <c r="A1" s="26" t="s">
        <v>62</v>
      </c>
      <c r="B1" s="27"/>
      <c r="C1" s="27"/>
      <c r="D1" s="27"/>
      <c r="E1" s="27"/>
      <c r="F1" s="27"/>
      <c r="G1" s="27"/>
      <c r="I1" s="340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ht="14.1" customHeight="1">
      <c r="A3" s="8" t="s">
        <v>53</v>
      </c>
      <c r="B3" s="27"/>
      <c r="C3" s="27"/>
      <c r="D3" s="27"/>
      <c r="E3" s="27"/>
      <c r="F3" s="27"/>
      <c r="G3" s="77" t="s">
        <v>63</v>
      </c>
    </row>
    <row r="4" spans="1:9" ht="22.5" customHeight="1">
      <c r="A4" s="79" t="s">
        <v>10</v>
      </c>
      <c r="B4" s="30">
        <v>2019</v>
      </c>
      <c r="C4" s="30">
        <v>2020</v>
      </c>
      <c r="D4" s="30">
        <v>2021</v>
      </c>
      <c r="E4" s="30">
        <v>2022</v>
      </c>
      <c r="F4" s="30">
        <v>2023</v>
      </c>
      <c r="G4" s="30">
        <v>2024</v>
      </c>
    </row>
    <row r="5" spans="1:9" s="75" customFormat="1" ht="18.75" customHeight="1">
      <c r="A5" s="76" t="s">
        <v>0</v>
      </c>
      <c r="B5" s="198">
        <v>83113</v>
      </c>
      <c r="C5" s="198">
        <v>79976</v>
      </c>
      <c r="D5" s="198">
        <v>82659</v>
      </c>
      <c r="E5" s="198">
        <v>84382</v>
      </c>
      <c r="F5" s="198">
        <v>84871.5</v>
      </c>
      <c r="G5" s="198">
        <v>87171.740922154844</v>
      </c>
      <c r="H5" s="74"/>
    </row>
    <row r="6" spans="1:9" ht="18.75" customHeight="1">
      <c r="A6" s="67" t="s">
        <v>11</v>
      </c>
      <c r="B6" s="40">
        <v>37835</v>
      </c>
      <c r="C6" s="40">
        <v>36814</v>
      </c>
      <c r="D6" s="40">
        <v>39646</v>
      </c>
      <c r="E6" s="40">
        <v>40216</v>
      </c>
      <c r="F6" s="40">
        <v>41729</v>
      </c>
      <c r="G6" s="40">
        <v>42706.880148616881</v>
      </c>
    </row>
    <row r="7" spans="1:9" ht="18.75" customHeight="1">
      <c r="A7" s="68" t="s">
        <v>12</v>
      </c>
      <c r="B7" s="41">
        <v>19182</v>
      </c>
      <c r="C7" s="41">
        <v>19196</v>
      </c>
      <c r="D7" s="41">
        <v>18899</v>
      </c>
      <c r="E7" s="41">
        <v>19182</v>
      </c>
      <c r="F7" s="41">
        <v>18741</v>
      </c>
      <c r="G7" s="41">
        <v>18171.228043477549</v>
      </c>
    </row>
    <row r="8" spans="1:9" ht="18.75" customHeight="1">
      <c r="A8" s="68" t="s">
        <v>13</v>
      </c>
      <c r="B8" s="41">
        <v>15295</v>
      </c>
      <c r="C8" s="41">
        <v>13926</v>
      </c>
      <c r="D8" s="41">
        <v>15743</v>
      </c>
      <c r="E8" s="41">
        <v>15934</v>
      </c>
      <c r="F8" s="41">
        <v>17999</v>
      </c>
      <c r="G8" s="41">
        <v>16174.983344966246</v>
      </c>
    </row>
    <row r="9" spans="1:9" ht="18.75" customHeight="1">
      <c r="A9" s="68" t="s">
        <v>14</v>
      </c>
      <c r="B9" s="41">
        <v>860</v>
      </c>
      <c r="C9" s="41">
        <v>1299</v>
      </c>
      <c r="D9" s="41">
        <v>2641</v>
      </c>
      <c r="E9" s="41">
        <v>2671</v>
      </c>
      <c r="F9" s="41">
        <v>2666</v>
      </c>
      <c r="G9" s="41">
        <v>6167</v>
      </c>
    </row>
    <row r="10" spans="1:9" ht="18.75" customHeight="1">
      <c r="A10" s="69" t="s">
        <v>15</v>
      </c>
      <c r="B10" s="41">
        <v>715</v>
      </c>
      <c r="C10" s="41">
        <v>760</v>
      </c>
      <c r="D10" s="41">
        <v>885</v>
      </c>
      <c r="E10" s="41">
        <v>909</v>
      </c>
      <c r="F10" s="41">
        <v>940</v>
      </c>
      <c r="G10" s="41">
        <v>895.76876017308996</v>
      </c>
    </row>
    <row r="11" spans="1:9" ht="18.75" customHeight="1">
      <c r="A11" s="69" t="s">
        <v>16</v>
      </c>
      <c r="B11" s="41">
        <v>1783</v>
      </c>
      <c r="C11" s="41">
        <v>1633</v>
      </c>
      <c r="D11" s="41">
        <v>1478</v>
      </c>
      <c r="E11" s="41">
        <v>1520</v>
      </c>
      <c r="F11" s="41">
        <v>1383</v>
      </c>
      <c r="G11" s="41">
        <v>1297.9000000000001</v>
      </c>
    </row>
    <row r="12" spans="1:9" ht="18.75" customHeight="1">
      <c r="A12" s="67" t="s">
        <v>17</v>
      </c>
      <c r="B12" s="40">
        <v>19976</v>
      </c>
      <c r="C12" s="40">
        <v>19285</v>
      </c>
      <c r="D12" s="40">
        <v>19008</v>
      </c>
      <c r="E12" s="40">
        <v>19161</v>
      </c>
      <c r="F12" s="40">
        <v>18749.5</v>
      </c>
      <c r="G12" s="40">
        <v>19063.701333329998</v>
      </c>
    </row>
    <row r="13" spans="1:9" ht="18.75" customHeight="1">
      <c r="A13" s="68" t="s">
        <v>18</v>
      </c>
      <c r="B13" s="41">
        <v>1335</v>
      </c>
      <c r="C13" s="41">
        <v>1288</v>
      </c>
      <c r="D13" s="41">
        <v>1332</v>
      </c>
      <c r="E13" s="41">
        <v>1354</v>
      </c>
      <c r="F13" s="41">
        <v>1294</v>
      </c>
      <c r="G13" s="41">
        <v>1312</v>
      </c>
    </row>
    <row r="14" spans="1:9" ht="18.75" customHeight="1">
      <c r="A14" s="68" t="s">
        <v>19</v>
      </c>
      <c r="B14" s="41">
        <v>747</v>
      </c>
      <c r="C14" s="41">
        <v>794</v>
      </c>
      <c r="D14" s="41">
        <v>913</v>
      </c>
      <c r="E14" s="41">
        <v>1227</v>
      </c>
      <c r="F14" s="41">
        <v>1180</v>
      </c>
      <c r="G14" s="41">
        <v>1371</v>
      </c>
    </row>
    <row r="15" spans="1:9" ht="18.75" customHeight="1">
      <c r="A15" s="68" t="s">
        <v>20</v>
      </c>
      <c r="B15" s="41">
        <v>11723</v>
      </c>
      <c r="C15" s="41">
        <v>10987</v>
      </c>
      <c r="D15" s="41">
        <v>10486</v>
      </c>
      <c r="E15" s="41">
        <v>10361</v>
      </c>
      <c r="F15" s="41">
        <v>10074</v>
      </c>
      <c r="G15" s="41">
        <v>10064.368</v>
      </c>
    </row>
    <row r="16" spans="1:9" ht="18.75" customHeight="1">
      <c r="A16" s="68" t="s">
        <v>21</v>
      </c>
      <c r="B16" s="41">
        <v>6006</v>
      </c>
      <c r="C16" s="41">
        <v>6044</v>
      </c>
      <c r="D16" s="41">
        <v>6098</v>
      </c>
      <c r="E16" s="41">
        <v>6023</v>
      </c>
      <c r="F16" s="41">
        <v>5996</v>
      </c>
      <c r="G16" s="41">
        <v>6118.3333333299997</v>
      </c>
    </row>
    <row r="17" spans="1:9" ht="18.75" customHeight="1">
      <c r="A17" s="68" t="s">
        <v>22</v>
      </c>
      <c r="B17" s="41">
        <v>165</v>
      </c>
      <c r="C17" s="41">
        <v>172</v>
      </c>
      <c r="D17" s="41">
        <v>179</v>
      </c>
      <c r="E17" s="41">
        <v>196</v>
      </c>
      <c r="F17" s="41">
        <v>205.5</v>
      </c>
      <c r="G17" s="41">
        <v>198</v>
      </c>
    </row>
    <row r="18" spans="1:9" ht="18.75" customHeight="1">
      <c r="A18" s="67" t="s">
        <v>23</v>
      </c>
      <c r="B18" s="40">
        <v>22344</v>
      </c>
      <c r="C18" s="40">
        <v>20955</v>
      </c>
      <c r="D18" s="40">
        <v>21005</v>
      </c>
      <c r="E18" s="40">
        <v>22002</v>
      </c>
      <c r="F18" s="40">
        <v>21628</v>
      </c>
      <c r="G18" s="40">
        <v>22217.5</v>
      </c>
      <c r="H18" s="36"/>
    </row>
    <row r="19" spans="1:9" ht="18.75" customHeight="1">
      <c r="A19" s="68" t="s">
        <v>24</v>
      </c>
      <c r="B19" s="41">
        <v>7734</v>
      </c>
      <c r="C19" s="41">
        <v>7236</v>
      </c>
      <c r="D19" s="41">
        <v>7562</v>
      </c>
      <c r="E19" s="41">
        <v>7769</v>
      </c>
      <c r="F19" s="41">
        <v>7508</v>
      </c>
      <c r="G19" s="41">
        <v>7578.5</v>
      </c>
      <c r="H19" s="36"/>
      <c r="I19" s="38"/>
    </row>
    <row r="20" spans="1:9" ht="18.75" customHeight="1">
      <c r="A20" s="68" t="s">
        <v>25</v>
      </c>
      <c r="B20" s="41">
        <v>926</v>
      </c>
      <c r="C20" s="41">
        <v>865</v>
      </c>
      <c r="D20" s="41">
        <v>985</v>
      </c>
      <c r="E20" s="41">
        <v>959</v>
      </c>
      <c r="F20" s="41">
        <v>1003</v>
      </c>
      <c r="G20" s="41">
        <v>1042</v>
      </c>
      <c r="H20" s="36"/>
    </row>
    <row r="21" spans="1:9" ht="18.75" customHeight="1">
      <c r="A21" s="68" t="s">
        <v>26</v>
      </c>
      <c r="B21" s="41">
        <v>13684</v>
      </c>
      <c r="C21" s="41">
        <v>12854</v>
      </c>
      <c r="D21" s="41">
        <v>12458</v>
      </c>
      <c r="E21" s="41">
        <v>13274</v>
      </c>
      <c r="F21" s="41">
        <v>13117</v>
      </c>
      <c r="G21" s="41">
        <v>13597</v>
      </c>
      <c r="H21" s="36"/>
    </row>
    <row r="22" spans="1:9" ht="18.75" customHeight="1">
      <c r="A22" s="67" t="s">
        <v>27</v>
      </c>
      <c r="B22" s="40">
        <v>2958</v>
      </c>
      <c r="C22" s="40">
        <v>2922</v>
      </c>
      <c r="D22" s="40">
        <v>3000</v>
      </c>
      <c r="E22" s="40">
        <v>3003</v>
      </c>
      <c r="F22" s="40">
        <v>2765</v>
      </c>
      <c r="G22" s="40">
        <v>2712.3128592079997</v>
      </c>
      <c r="H22" s="36"/>
    </row>
    <row r="30" spans="1:9" ht="14.1" customHeight="1">
      <c r="G30" s="80"/>
    </row>
  </sheetData>
  <hyperlinks>
    <hyperlink ref="I1" location="OBSAH!A1" tooltip="o" display="zpět na obsah" xr:uid="{49574AC9-CE8D-41BE-B206-6FD8CA07E5CD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500B-192D-496C-8BDE-12170BDA1446}">
  <dimension ref="A1:K27"/>
  <sheetViews>
    <sheetView showGridLines="0" zoomScaleNormal="100" workbookViewId="0"/>
  </sheetViews>
  <sheetFormatPr defaultColWidth="8.85546875" defaultRowHeight="14.1" customHeight="1"/>
  <cols>
    <col min="1" max="1" width="35.7109375" style="28" customWidth="1"/>
    <col min="2" max="2" width="12.28515625" style="28" customWidth="1"/>
    <col min="3" max="4" width="15.7109375" style="28" customWidth="1"/>
    <col min="5" max="5" width="13.7109375" style="28" customWidth="1"/>
    <col min="6" max="6" width="11" style="28" customWidth="1"/>
    <col min="7" max="7" width="15.5703125" style="28" customWidth="1"/>
    <col min="8" max="16384" width="8.85546875" style="28"/>
  </cols>
  <sheetData>
    <row r="1" spans="1:10" ht="14.1" customHeight="1">
      <c r="A1" s="26" t="s">
        <v>286</v>
      </c>
      <c r="B1" s="26"/>
      <c r="C1" s="27"/>
      <c r="D1" s="27"/>
      <c r="I1" s="340" t="s">
        <v>8</v>
      </c>
    </row>
    <row r="2" spans="1:10" ht="14.1" customHeight="1">
      <c r="A2" s="26"/>
      <c r="B2" s="26"/>
      <c r="C2" s="27"/>
      <c r="D2" s="27"/>
    </row>
    <row r="3" spans="1:10" ht="14.1" customHeight="1">
      <c r="A3" s="8" t="s">
        <v>53</v>
      </c>
      <c r="B3" s="8"/>
      <c r="C3" s="27"/>
      <c r="G3" s="77"/>
    </row>
    <row r="4" spans="1:10" ht="56.25" customHeight="1">
      <c r="A4" s="79" t="s">
        <v>10</v>
      </c>
      <c r="B4" s="33" t="s">
        <v>64</v>
      </c>
      <c r="C4" s="30" t="s">
        <v>65</v>
      </c>
      <c r="D4" s="33" t="s">
        <v>66</v>
      </c>
      <c r="E4" s="33" t="s">
        <v>67</v>
      </c>
      <c r="F4" s="33" t="s">
        <v>68</v>
      </c>
      <c r="G4" s="30" t="s">
        <v>69</v>
      </c>
    </row>
    <row r="5" spans="1:10" s="75" customFormat="1" ht="18.75" customHeight="1">
      <c r="A5" s="76" t="s">
        <v>70</v>
      </c>
      <c r="B5" s="353">
        <v>93786</v>
      </c>
      <c r="C5" s="354">
        <f>C6+C12+C18+C22</f>
        <v>128462.41428940152</v>
      </c>
      <c r="D5" s="355">
        <v>87171.740922154844</v>
      </c>
      <c r="E5" s="355">
        <v>40601.996310611161</v>
      </c>
      <c r="F5" s="355">
        <v>44588.637664619928</v>
      </c>
      <c r="G5" s="354">
        <v>421876.89923065889</v>
      </c>
      <c r="H5" s="82"/>
      <c r="J5" s="28"/>
    </row>
    <row r="6" spans="1:10" s="38" customFormat="1" ht="18.75" customHeight="1">
      <c r="A6" s="67" t="s">
        <v>11</v>
      </c>
      <c r="B6" s="356">
        <v>18319</v>
      </c>
      <c r="C6" s="357">
        <v>87763.07154728203</v>
      </c>
      <c r="D6" s="358">
        <v>43178.226729616843</v>
      </c>
      <c r="E6" s="358">
        <v>33629.407306236717</v>
      </c>
      <c r="F6" s="358">
        <v>44459.000234150728</v>
      </c>
      <c r="G6" s="357">
        <v>417498.53361025202</v>
      </c>
      <c r="H6" s="42"/>
    </row>
    <row r="7" spans="1:10" ht="18.75" customHeight="1">
      <c r="A7" s="68" t="s">
        <v>12</v>
      </c>
      <c r="B7" s="359">
        <v>4243</v>
      </c>
      <c r="C7" s="360">
        <v>30738.837559195006</v>
      </c>
      <c r="D7" s="361">
        <v>18642.574624477507</v>
      </c>
      <c r="E7" s="361">
        <v>37634.589278547741</v>
      </c>
      <c r="F7" s="361">
        <v>12581.467981609196</v>
      </c>
      <c r="G7" s="360">
        <v>232065.87959569413</v>
      </c>
      <c r="H7" s="42"/>
    </row>
    <row r="8" spans="1:10" ht="18.75" customHeight="1">
      <c r="A8" s="68" t="s">
        <v>13</v>
      </c>
      <c r="B8" s="359">
        <v>2654</v>
      </c>
      <c r="C8" s="360">
        <v>46510.240186331423</v>
      </c>
      <c r="D8" s="361">
        <v>16174.983344966246</v>
      </c>
      <c r="E8" s="361">
        <v>32479.043548801663</v>
      </c>
      <c r="F8" s="361">
        <v>31284.285962048136</v>
      </c>
      <c r="G8" s="360">
        <v>145477.72930934691</v>
      </c>
      <c r="H8" s="42"/>
    </row>
    <row r="9" spans="1:10" ht="18.75" customHeight="1">
      <c r="A9" s="68" t="s">
        <v>14</v>
      </c>
      <c r="B9" s="359">
        <v>3181</v>
      </c>
      <c r="C9" s="360">
        <v>6325</v>
      </c>
      <c r="D9" s="361">
        <v>6167</v>
      </c>
      <c r="E9" s="361">
        <v>23498.391599480485</v>
      </c>
      <c r="F9" s="362" t="s">
        <v>71</v>
      </c>
      <c r="G9" s="363" t="s">
        <v>71</v>
      </c>
      <c r="H9" s="42"/>
    </row>
    <row r="10" spans="1:10" ht="18.75" customHeight="1">
      <c r="A10" s="69" t="s">
        <v>15</v>
      </c>
      <c r="B10" s="359">
        <v>1022</v>
      </c>
      <c r="C10" s="360">
        <v>1118.9365977226994</v>
      </c>
      <c r="D10" s="361">
        <v>895.76876017308996</v>
      </c>
      <c r="E10" s="361">
        <v>44135.148319728039</v>
      </c>
      <c r="F10" s="361">
        <v>15.091368301799999</v>
      </c>
      <c r="G10" s="360">
        <v>709.90035867690005</v>
      </c>
      <c r="H10" s="42"/>
    </row>
    <row r="11" spans="1:10" ht="18.75" customHeight="1">
      <c r="A11" s="69" t="s">
        <v>16</v>
      </c>
      <c r="B11" s="359">
        <v>9873</v>
      </c>
      <c r="C11" s="360">
        <v>3070.0572040328993</v>
      </c>
      <c r="D11" s="361">
        <v>1297.9000000000001</v>
      </c>
      <c r="E11" s="361">
        <v>31323.736665166776</v>
      </c>
      <c r="F11" s="361">
        <v>578.15492219160001</v>
      </c>
      <c r="G11" s="360">
        <v>39245.024346534097</v>
      </c>
      <c r="H11" s="42"/>
    </row>
    <row r="12" spans="1:10" s="38" customFormat="1" ht="18.75" customHeight="1">
      <c r="A12" s="67" t="s">
        <v>17</v>
      </c>
      <c r="B12" s="356">
        <v>22975</v>
      </c>
      <c r="C12" s="357">
        <v>13396.101397272201</v>
      </c>
      <c r="D12" s="358">
        <v>19063.701333329998</v>
      </c>
      <c r="E12" s="358">
        <v>51540.271513158623</v>
      </c>
      <c r="F12" s="358">
        <v>15.877663566599999</v>
      </c>
      <c r="G12" s="357">
        <v>244.32596970989999</v>
      </c>
      <c r="H12" s="42"/>
    </row>
    <row r="13" spans="1:10" ht="18.75" customHeight="1">
      <c r="A13" s="68" t="s">
        <v>18</v>
      </c>
      <c r="B13" s="359">
        <v>3298</v>
      </c>
      <c r="C13" s="360">
        <v>1362.7360788577992</v>
      </c>
      <c r="D13" s="361">
        <v>1312</v>
      </c>
      <c r="E13" s="361">
        <v>45400.514818034513</v>
      </c>
      <c r="F13" s="361">
        <v>6.3130434782</v>
      </c>
      <c r="G13" s="360">
        <v>165.86086956520001</v>
      </c>
      <c r="H13" s="42"/>
    </row>
    <row r="14" spans="1:10" ht="18.75" customHeight="1">
      <c r="A14" s="68" t="s">
        <v>19</v>
      </c>
      <c r="B14" s="359">
        <v>85</v>
      </c>
      <c r="C14" s="360">
        <v>1392.6615827281998</v>
      </c>
      <c r="D14" s="361">
        <v>1371</v>
      </c>
      <c r="E14" s="361">
        <v>74418.484547062428</v>
      </c>
      <c r="F14" s="362" t="s">
        <v>71</v>
      </c>
      <c r="G14" s="363" t="s">
        <v>71</v>
      </c>
      <c r="H14" s="42"/>
    </row>
    <row r="15" spans="1:10" ht="18.75" customHeight="1">
      <c r="A15" s="68" t="s">
        <v>20</v>
      </c>
      <c r="B15" s="359">
        <v>18200</v>
      </c>
      <c r="C15" s="360">
        <v>10434.280760865502</v>
      </c>
      <c r="D15" s="361">
        <v>10064.367999999999</v>
      </c>
      <c r="E15" s="361">
        <v>43213.982055084765</v>
      </c>
      <c r="F15" s="361">
        <v>9.5646200883999999</v>
      </c>
      <c r="G15" s="360">
        <v>78.465100144700003</v>
      </c>
      <c r="H15" s="42"/>
    </row>
    <row r="16" spans="1:10" ht="18.75" customHeight="1">
      <c r="A16" s="68" t="s">
        <v>21</v>
      </c>
      <c r="B16" s="359">
        <v>94</v>
      </c>
      <c r="C16" s="362" t="s">
        <v>71</v>
      </c>
      <c r="D16" s="361">
        <v>6118.3333333299997</v>
      </c>
      <c r="E16" s="361">
        <v>61107.646612225748</v>
      </c>
      <c r="F16" s="362" t="s">
        <v>71</v>
      </c>
      <c r="G16" s="363" t="s">
        <v>71</v>
      </c>
      <c r="H16" s="42"/>
    </row>
    <row r="17" spans="1:11" ht="18.75" customHeight="1">
      <c r="A17" s="68" t="s">
        <v>22</v>
      </c>
      <c r="B17" s="359">
        <v>1392</v>
      </c>
      <c r="C17" s="360">
        <v>206.42297482070003</v>
      </c>
      <c r="D17" s="361">
        <v>198</v>
      </c>
      <c r="E17" s="361">
        <v>61397.755927314145</v>
      </c>
      <c r="F17" s="362" t="s">
        <v>71</v>
      </c>
      <c r="G17" s="363" t="s">
        <v>71</v>
      </c>
      <c r="H17" s="42"/>
    </row>
    <row r="18" spans="1:11" s="38" customFormat="1" ht="18.75" customHeight="1">
      <c r="A18" s="67" t="s">
        <v>23</v>
      </c>
      <c r="B18" s="356">
        <v>52486</v>
      </c>
      <c r="C18" s="357">
        <v>24258.280117407296</v>
      </c>
      <c r="D18" s="358">
        <v>22217.5</v>
      </c>
      <c r="E18" s="358">
        <v>44140.971429783116</v>
      </c>
      <c r="F18" s="362" t="s">
        <v>71</v>
      </c>
      <c r="G18" s="363" t="s">
        <v>71</v>
      </c>
      <c r="H18" s="42"/>
    </row>
    <row r="19" spans="1:11" ht="18.75" customHeight="1">
      <c r="A19" s="68" t="s">
        <v>24</v>
      </c>
      <c r="B19" s="359">
        <v>14742</v>
      </c>
      <c r="C19" s="360">
        <v>7921.1892770874065</v>
      </c>
      <c r="D19" s="361">
        <v>7578.5</v>
      </c>
      <c r="E19" s="361">
        <v>44446.614870383732</v>
      </c>
      <c r="F19" s="362" t="s">
        <v>71</v>
      </c>
      <c r="G19" s="363" t="s">
        <v>71</v>
      </c>
      <c r="H19" s="42"/>
    </row>
    <row r="20" spans="1:11" ht="18.75" customHeight="1">
      <c r="A20" s="68" t="s">
        <v>25</v>
      </c>
      <c r="B20" s="359">
        <v>5192</v>
      </c>
      <c r="C20" s="360">
        <v>1086.8068849982003</v>
      </c>
      <c r="D20" s="361">
        <v>1042</v>
      </c>
      <c r="E20" s="361">
        <v>35580.779398186685</v>
      </c>
      <c r="F20" s="362" t="s">
        <v>71</v>
      </c>
      <c r="G20" s="363" t="s">
        <v>71</v>
      </c>
      <c r="H20" s="42"/>
    </row>
    <row r="21" spans="1:11" ht="18.75" customHeight="1">
      <c r="A21" s="68" t="s">
        <v>26</v>
      </c>
      <c r="B21" s="359">
        <v>32552</v>
      </c>
      <c r="C21" s="360">
        <v>15250.283955321691</v>
      </c>
      <c r="D21" s="361">
        <v>13597</v>
      </c>
      <c r="E21" s="361">
        <v>44626.622770691516</v>
      </c>
      <c r="F21" s="362" t="s">
        <v>71</v>
      </c>
      <c r="G21" s="363" t="s">
        <v>71</v>
      </c>
      <c r="H21" s="42"/>
    </row>
    <row r="22" spans="1:11" s="38" customFormat="1" ht="18.75" customHeight="1">
      <c r="A22" s="67" t="s">
        <v>27</v>
      </c>
      <c r="B22" s="356">
        <v>6</v>
      </c>
      <c r="C22" s="357">
        <v>3044.9612274400001</v>
      </c>
      <c r="D22" s="358">
        <v>2712.3128592079997</v>
      </c>
      <c r="E22" s="358">
        <v>45731.506943112101</v>
      </c>
      <c r="F22" s="358">
        <v>113.75976690259999</v>
      </c>
      <c r="G22" s="357">
        <v>4134.0396506969992</v>
      </c>
      <c r="H22" s="42"/>
    </row>
    <row r="23" spans="1:11" s="38" customFormat="1" ht="6.75" customHeight="1">
      <c r="A23" s="223"/>
      <c r="B23" s="224"/>
      <c r="C23" s="225"/>
      <c r="D23" s="225"/>
      <c r="E23" s="225"/>
      <c r="F23" s="225"/>
      <c r="G23" s="225"/>
      <c r="H23" s="42"/>
    </row>
    <row r="24" spans="1:11" s="81" customFormat="1" ht="27" customHeight="1">
      <c r="A24" s="425" t="s">
        <v>298</v>
      </c>
      <c r="B24" s="425"/>
      <c r="C24" s="425"/>
      <c r="D24" s="425"/>
      <c r="E24" s="425"/>
      <c r="F24" s="425"/>
      <c r="G24" s="425"/>
      <c r="H24" s="226"/>
      <c r="I24" s="226"/>
      <c r="J24" s="38"/>
      <c r="K24" s="226"/>
    </row>
    <row r="25" spans="1:11" ht="14.1" customHeight="1">
      <c r="C25" s="42"/>
      <c r="D25" s="42"/>
      <c r="E25" s="42"/>
      <c r="F25" s="42"/>
      <c r="G25" s="42"/>
    </row>
    <row r="26" spans="1:11" ht="14.1" customHeight="1">
      <c r="C26" s="42"/>
      <c r="D26" s="42"/>
      <c r="E26" s="42"/>
      <c r="F26" s="42"/>
      <c r="G26" s="42"/>
    </row>
    <row r="27" spans="1:11" ht="14.1" customHeight="1">
      <c r="C27" s="42"/>
      <c r="D27" s="42"/>
      <c r="E27" s="42"/>
      <c r="F27" s="42"/>
      <c r="G27" s="42"/>
    </row>
  </sheetData>
  <mergeCells count="1">
    <mergeCell ref="A24:G24"/>
  </mergeCells>
  <hyperlinks>
    <hyperlink ref="I1" location="OBSAH!A1" tooltip="o" display="zpět na obsah" xr:uid="{5E1F9F0B-D5CF-4A66-8C0A-0FF27B51016B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8CAE-CE6C-49F2-BF3F-286F9A10854B}">
  <dimension ref="A1:K27"/>
  <sheetViews>
    <sheetView showGridLines="0" zoomScaleNormal="100" workbookViewId="0"/>
  </sheetViews>
  <sheetFormatPr defaultRowHeight="15"/>
  <cols>
    <col min="1" max="1" width="30.42578125" customWidth="1"/>
    <col min="2" max="7" width="13.140625" customWidth="1"/>
    <col min="8" max="8" width="15.42578125" customWidth="1"/>
  </cols>
  <sheetData>
    <row r="1" spans="1:11">
      <c r="A1" s="26" t="s">
        <v>231</v>
      </c>
      <c r="J1" s="340" t="s">
        <v>8</v>
      </c>
    </row>
    <row r="2" spans="1:11" ht="9.75" customHeight="1">
      <c r="A2" s="300"/>
      <c r="B2" s="300"/>
      <c r="C2" s="300"/>
      <c r="D2" s="300"/>
      <c r="E2" s="300"/>
      <c r="F2" s="300"/>
      <c r="G2" s="300"/>
      <c r="H2" s="300"/>
    </row>
    <row r="3" spans="1:11">
      <c r="A3" s="106" t="s">
        <v>232</v>
      </c>
      <c r="B3" s="106"/>
      <c r="C3" s="106"/>
      <c r="D3" s="106"/>
      <c r="E3" s="106"/>
      <c r="F3" s="106"/>
      <c r="G3" s="106"/>
      <c r="H3" s="263" t="s">
        <v>233</v>
      </c>
    </row>
    <row r="4" spans="1:11" ht="26.25" customHeight="1">
      <c r="A4" s="426" t="s">
        <v>10</v>
      </c>
      <c r="B4" s="428" t="s">
        <v>234</v>
      </c>
      <c r="C4" s="430" t="s">
        <v>235</v>
      </c>
      <c r="D4" s="431"/>
      <c r="E4" s="432"/>
      <c r="F4" s="430" t="s">
        <v>236</v>
      </c>
      <c r="G4" s="431"/>
      <c r="H4" s="431"/>
    </row>
    <row r="5" spans="1:11" ht="35.25" customHeight="1">
      <c r="A5" s="427"/>
      <c r="B5" s="429"/>
      <c r="C5" s="430" t="s">
        <v>237</v>
      </c>
      <c r="D5" s="432"/>
      <c r="E5" s="433" t="s">
        <v>238</v>
      </c>
      <c r="F5" s="435" t="s">
        <v>239</v>
      </c>
      <c r="G5" s="436"/>
      <c r="H5" s="437" t="s">
        <v>240</v>
      </c>
    </row>
    <row r="6" spans="1:11" ht="38.25" customHeight="1">
      <c r="A6" s="427"/>
      <c r="B6" s="429"/>
      <c r="C6" s="302" t="s">
        <v>55</v>
      </c>
      <c r="D6" s="301" t="s">
        <v>241</v>
      </c>
      <c r="E6" s="434"/>
      <c r="F6" s="301" t="s">
        <v>242</v>
      </c>
      <c r="G6" s="301" t="s">
        <v>243</v>
      </c>
      <c r="H6" s="438"/>
    </row>
    <row r="7" spans="1:11">
      <c r="A7" s="325" t="s">
        <v>0</v>
      </c>
      <c r="B7" s="326">
        <v>239548</v>
      </c>
      <c r="C7" s="326">
        <v>148280</v>
      </c>
      <c r="D7" s="326">
        <v>119707</v>
      </c>
      <c r="E7" s="326">
        <v>90857</v>
      </c>
      <c r="F7" s="326">
        <v>102630</v>
      </c>
      <c r="G7" s="326">
        <v>102346</v>
      </c>
      <c r="H7" s="327">
        <v>34572</v>
      </c>
      <c r="K7" s="254"/>
    </row>
    <row r="8" spans="1:11">
      <c r="A8" s="317" t="s">
        <v>11</v>
      </c>
      <c r="B8" s="318">
        <v>79417</v>
      </c>
      <c r="C8" s="318">
        <v>54495</v>
      </c>
      <c r="D8" s="318">
        <v>40779</v>
      </c>
      <c r="E8" s="318">
        <v>24649</v>
      </c>
      <c r="F8" s="318">
        <v>50236</v>
      </c>
      <c r="G8" s="318">
        <v>29180</v>
      </c>
      <c r="H8" s="319" t="s">
        <v>71</v>
      </c>
    </row>
    <row r="9" spans="1:11">
      <c r="A9" s="320" t="s">
        <v>12</v>
      </c>
      <c r="B9" s="321">
        <v>28098</v>
      </c>
      <c r="C9" s="321">
        <v>25600</v>
      </c>
      <c r="D9" s="321">
        <v>19479</v>
      </c>
      <c r="E9" s="321">
        <v>2449</v>
      </c>
      <c r="F9" s="321">
        <v>12120</v>
      </c>
      <c r="G9" s="321">
        <v>15978</v>
      </c>
      <c r="H9" s="319" t="s">
        <v>71</v>
      </c>
    </row>
    <row r="10" spans="1:11">
      <c r="A10" s="320" t="s">
        <v>14</v>
      </c>
      <c r="B10" s="321" t="s">
        <v>71</v>
      </c>
      <c r="C10" s="321" t="s">
        <v>71</v>
      </c>
      <c r="D10" s="321" t="s">
        <v>71</v>
      </c>
      <c r="E10" s="321" t="s">
        <v>71</v>
      </c>
      <c r="F10" s="321" t="s">
        <v>71</v>
      </c>
      <c r="G10" s="321" t="s">
        <v>71</v>
      </c>
      <c r="H10" s="319" t="s">
        <v>71</v>
      </c>
    </row>
    <row r="11" spans="1:11">
      <c r="A11" s="320" t="s">
        <v>13</v>
      </c>
      <c r="B11" s="321">
        <v>23679</v>
      </c>
      <c r="C11" s="321">
        <v>15750</v>
      </c>
      <c r="D11" s="321">
        <v>12571</v>
      </c>
      <c r="E11" s="321">
        <v>7856</v>
      </c>
      <c r="F11" s="321">
        <v>14027</v>
      </c>
      <c r="G11" s="321">
        <v>9652</v>
      </c>
      <c r="H11" s="319" t="s">
        <v>71</v>
      </c>
    </row>
    <row r="12" spans="1:11">
      <c r="A12" s="320" t="s">
        <v>91</v>
      </c>
      <c r="B12" s="321">
        <v>14375</v>
      </c>
      <c r="C12" s="321">
        <v>2125</v>
      </c>
      <c r="D12" s="322">
        <v>1754</v>
      </c>
      <c r="E12" s="321">
        <v>12101</v>
      </c>
      <c r="F12" s="321">
        <v>13598</v>
      </c>
      <c r="G12" s="321">
        <v>777</v>
      </c>
      <c r="H12" s="319" t="s">
        <v>71</v>
      </c>
      <c r="J12" s="254"/>
    </row>
    <row r="13" spans="1:11" ht="14.25" customHeight="1">
      <c r="A13" s="320" t="s">
        <v>15</v>
      </c>
      <c r="B13" s="321">
        <v>13264</v>
      </c>
      <c r="C13" s="321">
        <v>11021</v>
      </c>
      <c r="D13" s="321">
        <v>6975</v>
      </c>
      <c r="E13" s="321">
        <v>2244</v>
      </c>
      <c r="F13" s="321">
        <v>10491</v>
      </c>
      <c r="G13" s="321">
        <v>2774</v>
      </c>
      <c r="H13" s="319" t="s">
        <v>71</v>
      </c>
    </row>
    <row r="14" spans="1:11">
      <c r="A14" s="317" t="s">
        <v>17</v>
      </c>
      <c r="B14" s="318">
        <v>51495</v>
      </c>
      <c r="C14" s="318">
        <v>30697</v>
      </c>
      <c r="D14" s="318">
        <v>24902</v>
      </c>
      <c r="E14" s="318">
        <v>20679</v>
      </c>
      <c r="F14" s="318">
        <v>28373</v>
      </c>
      <c r="G14" s="318">
        <v>23123</v>
      </c>
      <c r="H14" s="319" t="s">
        <v>71</v>
      </c>
    </row>
    <row r="15" spans="1:11">
      <c r="A15" s="320" t="s">
        <v>20</v>
      </c>
      <c r="B15" s="321">
        <v>28924</v>
      </c>
      <c r="C15" s="321">
        <v>17125</v>
      </c>
      <c r="D15" s="321">
        <v>13742</v>
      </c>
      <c r="E15" s="321">
        <v>11679</v>
      </c>
      <c r="F15" s="321">
        <v>15184</v>
      </c>
      <c r="G15" s="321">
        <v>13741</v>
      </c>
      <c r="H15" s="319" t="s">
        <v>71</v>
      </c>
    </row>
    <row r="16" spans="1:11">
      <c r="A16" s="320" t="s">
        <v>244</v>
      </c>
      <c r="B16" s="321">
        <v>12364.68</v>
      </c>
      <c r="C16" s="321">
        <v>5665</v>
      </c>
      <c r="D16" s="321">
        <v>4549</v>
      </c>
      <c r="E16" s="321">
        <v>6700</v>
      </c>
      <c r="F16" s="321">
        <v>7392.2</v>
      </c>
      <c r="G16" s="321">
        <v>4972.4799999999996</v>
      </c>
      <c r="H16" s="319" t="s">
        <v>71</v>
      </c>
    </row>
    <row r="17" spans="1:10" ht="14.25" customHeight="1">
      <c r="A17" s="320" t="s">
        <v>21</v>
      </c>
      <c r="B17" s="321">
        <v>10206.08</v>
      </c>
      <c r="C17" s="321">
        <v>7907</v>
      </c>
      <c r="D17" s="321">
        <v>6610</v>
      </c>
      <c r="E17" s="321">
        <v>2300</v>
      </c>
      <c r="F17" s="321">
        <v>5796.62</v>
      </c>
      <c r="G17" s="321">
        <v>4409.46</v>
      </c>
      <c r="H17" s="319" t="s">
        <v>71</v>
      </c>
    </row>
    <row r="18" spans="1:10">
      <c r="A18" s="317" t="s">
        <v>23</v>
      </c>
      <c r="B18" s="318">
        <v>74064</v>
      </c>
      <c r="C18" s="318">
        <v>37346</v>
      </c>
      <c r="D18" s="318">
        <v>31926</v>
      </c>
      <c r="E18" s="318">
        <v>36700</v>
      </c>
      <c r="F18" s="318">
        <v>24021</v>
      </c>
      <c r="G18" s="318">
        <v>50043</v>
      </c>
      <c r="H18" s="319" t="s">
        <v>71</v>
      </c>
    </row>
    <row r="19" spans="1:10">
      <c r="A19" s="320" t="s">
        <v>24</v>
      </c>
      <c r="B19" s="321">
        <v>34033</v>
      </c>
      <c r="C19" s="321">
        <v>19212</v>
      </c>
      <c r="D19" s="321">
        <v>17170</v>
      </c>
      <c r="E19" s="321">
        <v>14803</v>
      </c>
      <c r="F19" s="321">
        <v>9444</v>
      </c>
      <c r="G19" s="321">
        <v>24589</v>
      </c>
      <c r="H19" s="319" t="s">
        <v>71</v>
      </c>
    </row>
    <row r="20" spans="1:10">
      <c r="A20" s="320" t="s">
        <v>26</v>
      </c>
      <c r="B20" s="321">
        <v>30527</v>
      </c>
      <c r="C20" s="321">
        <v>15149</v>
      </c>
      <c r="D20" s="321">
        <v>11943</v>
      </c>
      <c r="E20" s="321">
        <v>15378</v>
      </c>
      <c r="F20" s="321">
        <v>6419</v>
      </c>
      <c r="G20" s="321">
        <v>24108</v>
      </c>
      <c r="H20" s="319" t="s">
        <v>71</v>
      </c>
    </row>
    <row r="21" spans="1:10">
      <c r="A21" s="320" t="s">
        <v>25</v>
      </c>
      <c r="B21" s="321">
        <v>9503</v>
      </c>
      <c r="C21" s="321">
        <v>2985</v>
      </c>
      <c r="D21" s="321">
        <v>2813</v>
      </c>
      <c r="E21" s="321">
        <v>6519</v>
      </c>
      <c r="F21" s="321">
        <v>8158</v>
      </c>
      <c r="G21" s="321">
        <v>1346</v>
      </c>
      <c r="H21" s="319" t="s">
        <v>71</v>
      </c>
    </row>
    <row r="22" spans="1:10">
      <c r="A22" s="317" t="s">
        <v>245</v>
      </c>
      <c r="B22" s="318">
        <v>34572</v>
      </c>
      <c r="C22" s="318">
        <v>25743</v>
      </c>
      <c r="D22" s="318">
        <v>22101</v>
      </c>
      <c r="E22" s="318">
        <v>8829</v>
      </c>
      <c r="F22" s="318">
        <v>0</v>
      </c>
      <c r="G22" s="318">
        <v>0</v>
      </c>
      <c r="H22" s="319">
        <v>34572</v>
      </c>
    </row>
    <row r="23" spans="1:10" ht="9" customHeight="1">
      <c r="A23" s="323"/>
      <c r="B23" s="324"/>
      <c r="C23" s="324"/>
      <c r="D23" s="324"/>
      <c r="E23" s="324"/>
      <c r="F23" s="324"/>
      <c r="G23" s="324"/>
      <c r="H23" s="324"/>
    </row>
    <row r="24" spans="1:10" s="336" customFormat="1" ht="14.25" customHeight="1">
      <c r="A24" s="83" t="s">
        <v>246</v>
      </c>
      <c r="J24"/>
    </row>
    <row r="25" spans="1:10" s="282" customFormat="1" ht="27.6" customHeight="1">
      <c r="A25" s="407" t="s">
        <v>247</v>
      </c>
      <c r="B25" s="407"/>
      <c r="C25" s="407"/>
      <c r="D25" s="407"/>
      <c r="E25" s="407"/>
      <c r="F25" s="407"/>
      <c r="G25" s="407"/>
      <c r="H25" s="407"/>
    </row>
    <row r="26" spans="1:10" s="336" customFormat="1" ht="36.6" customHeight="1">
      <c r="A26" s="407" t="s">
        <v>248</v>
      </c>
      <c r="B26" s="407"/>
      <c r="C26" s="407"/>
      <c r="D26" s="407"/>
      <c r="E26" s="407"/>
      <c r="F26" s="407"/>
      <c r="G26" s="407"/>
      <c r="H26" s="407"/>
    </row>
    <row r="27" spans="1:10" s="282" customFormat="1" ht="17.45" customHeight="1">
      <c r="A27" s="407" t="s">
        <v>249</v>
      </c>
      <c r="B27" s="407"/>
      <c r="C27" s="407"/>
      <c r="D27" s="407"/>
      <c r="E27" s="407"/>
      <c r="F27" s="407"/>
      <c r="G27" s="407"/>
      <c r="H27" s="407"/>
    </row>
  </sheetData>
  <mergeCells count="11">
    <mergeCell ref="A25:H25"/>
    <mergeCell ref="A26:H26"/>
    <mergeCell ref="A27:H27"/>
    <mergeCell ref="A4:A6"/>
    <mergeCell ref="B4:B6"/>
    <mergeCell ref="C4:E4"/>
    <mergeCell ref="F4:H4"/>
    <mergeCell ref="C5:D5"/>
    <mergeCell ref="E5:E6"/>
    <mergeCell ref="F5:G5"/>
    <mergeCell ref="H5:H6"/>
  </mergeCells>
  <hyperlinks>
    <hyperlink ref="J1" location="OBSAH!A1" tooltip="o" display="zpět na obsah" xr:uid="{BB29291A-0C40-4730-B450-31F0965B25E9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8927-31F9-48E4-8C50-A9DEA9113D08}">
  <dimension ref="A1:I35"/>
  <sheetViews>
    <sheetView showGridLines="0" zoomScaleNormal="100" workbookViewId="0"/>
  </sheetViews>
  <sheetFormatPr defaultColWidth="9.140625" defaultRowHeight="14.1" customHeight="1"/>
  <cols>
    <col min="1" max="1" width="35.7109375" style="44" customWidth="1"/>
    <col min="2" max="7" width="14.42578125" style="44" customWidth="1"/>
    <col min="8" max="16384" width="9.140625" style="44"/>
  </cols>
  <sheetData>
    <row r="1" spans="1:9" ht="14.1" customHeight="1">
      <c r="A1" s="43" t="s">
        <v>72</v>
      </c>
      <c r="B1"/>
      <c r="C1"/>
      <c r="D1" s="43"/>
      <c r="E1" s="43"/>
      <c r="F1" s="43"/>
      <c r="G1" s="43"/>
      <c r="I1" s="340" t="s">
        <v>8</v>
      </c>
    </row>
    <row r="2" spans="1:9" ht="14.1" customHeight="1">
      <c r="A2" s="43"/>
      <c r="B2"/>
      <c r="C2"/>
      <c r="D2" s="43"/>
      <c r="E2" s="43"/>
      <c r="F2" s="43"/>
      <c r="G2" s="43"/>
    </row>
    <row r="3" spans="1:9" ht="14.1" customHeight="1">
      <c r="A3" s="83" t="s">
        <v>73</v>
      </c>
      <c r="B3" s="45"/>
      <c r="C3" s="45"/>
      <c r="D3" s="45"/>
      <c r="E3" s="45"/>
      <c r="F3" s="45"/>
      <c r="G3" s="46" t="s">
        <v>9</v>
      </c>
    </row>
    <row r="4" spans="1:9" s="174" customFormat="1" ht="24.75" customHeight="1">
      <c r="A4" s="179" t="s">
        <v>74</v>
      </c>
      <c r="B4" s="172">
        <v>2019</v>
      </c>
      <c r="C4" s="172">
        <v>2020</v>
      </c>
      <c r="D4" s="172">
        <v>2021</v>
      </c>
      <c r="E4" s="172">
        <v>2022</v>
      </c>
      <c r="F4" s="172">
        <v>2023</v>
      </c>
      <c r="G4" s="173">
        <v>2024</v>
      </c>
    </row>
    <row r="5" spans="1:9" s="93" customFormat="1" ht="18.75" customHeight="1">
      <c r="A5" s="90" t="s">
        <v>0</v>
      </c>
      <c r="B5" s="91">
        <v>42319.239274070096</v>
      </c>
      <c r="C5" s="91">
        <v>45638.146413039896</v>
      </c>
      <c r="D5" s="91">
        <v>45353.332625890049</v>
      </c>
      <c r="E5" s="91">
        <v>47837.158574510002</v>
      </c>
      <c r="F5" s="91">
        <v>53161.605688620104</v>
      </c>
      <c r="G5" s="92">
        <v>54627.236874050155</v>
      </c>
    </row>
    <row r="6" spans="1:9" ht="18.75" customHeight="1">
      <c r="A6" s="84" t="s">
        <v>75</v>
      </c>
      <c r="B6" s="47">
        <v>11377.239453589998</v>
      </c>
      <c r="C6" s="47">
        <v>12556.656493100007</v>
      </c>
      <c r="D6" s="47">
        <v>12722.937088219991</v>
      </c>
      <c r="E6" s="47">
        <v>11328.925714440002</v>
      </c>
      <c r="F6" s="47">
        <v>12814.256666820002</v>
      </c>
      <c r="G6" s="88">
        <v>12061.450868209997</v>
      </c>
    </row>
    <row r="7" spans="1:9" ht="18.75" customHeight="1">
      <c r="A7" s="84" t="s">
        <v>76</v>
      </c>
      <c r="B7" s="47">
        <v>10542.869765810003</v>
      </c>
      <c r="C7" s="47">
        <v>12566.152937809997</v>
      </c>
      <c r="D7" s="47">
        <v>12271.591101769993</v>
      </c>
      <c r="E7" s="47">
        <v>12678.031553339993</v>
      </c>
      <c r="F7" s="47">
        <v>14166.255347160006</v>
      </c>
      <c r="G7" s="88">
        <v>14270.643934310017</v>
      </c>
    </row>
    <row r="8" spans="1:9" ht="18.75" customHeight="1">
      <c r="A8" s="84" t="s">
        <v>77</v>
      </c>
      <c r="B8" s="47">
        <v>18683.305240120091</v>
      </c>
      <c r="C8" s="47">
        <v>18837.762364289887</v>
      </c>
      <c r="D8" s="47">
        <v>18985.29981101006</v>
      </c>
      <c r="E8" s="47">
        <v>22126.804829790002</v>
      </c>
      <c r="F8" s="47">
        <v>24444.537095740096</v>
      </c>
      <c r="G8" s="88">
        <v>26325.633966170142</v>
      </c>
    </row>
    <row r="9" spans="1:9" ht="18.75" customHeight="1">
      <c r="A9" s="84" t="s">
        <v>78</v>
      </c>
      <c r="B9" s="47">
        <v>21.356787690000001</v>
      </c>
      <c r="C9" s="47">
        <v>12.411524609999999</v>
      </c>
      <c r="D9" s="47">
        <v>11.727240889999997</v>
      </c>
      <c r="E9" s="47">
        <v>20.68478425</v>
      </c>
      <c r="F9" s="47">
        <v>29.095502650000011</v>
      </c>
      <c r="G9" s="88">
        <v>25.231829830000009</v>
      </c>
    </row>
    <row r="10" spans="1:9" ht="18.75" customHeight="1">
      <c r="A10" s="84" t="s">
        <v>79</v>
      </c>
      <c r="B10" s="47">
        <v>1640.81914818</v>
      </c>
      <c r="C10" s="47">
        <v>1598.6211649000002</v>
      </c>
      <c r="D10" s="47">
        <v>1298.61498104</v>
      </c>
      <c r="E10" s="47">
        <v>1610.6450002200002</v>
      </c>
      <c r="F10" s="47">
        <v>1619.2150342499999</v>
      </c>
      <c r="G10" s="88">
        <v>1872.2226576</v>
      </c>
    </row>
    <row r="11" spans="1:9" ht="18.75" customHeight="1">
      <c r="A11" s="84" t="s">
        <v>80</v>
      </c>
      <c r="B11" s="47">
        <v>53.648878679999996</v>
      </c>
      <c r="C11" s="47">
        <v>66.54192832999999</v>
      </c>
      <c r="D11" s="47">
        <v>63.162402960000001</v>
      </c>
      <c r="E11" s="47">
        <v>72.066692469999992</v>
      </c>
      <c r="F11" s="47">
        <v>88.246042000000003</v>
      </c>
      <c r="G11" s="88">
        <v>72.053617930000001</v>
      </c>
    </row>
    <row r="12" spans="1:9" s="93" customFormat="1" ht="18.75" customHeight="1">
      <c r="A12" s="94" t="s">
        <v>140</v>
      </c>
      <c r="B12" s="95">
        <v>34889.137342920018</v>
      </c>
      <c r="C12" s="95">
        <v>37116.28553206996</v>
      </c>
      <c r="D12" s="95">
        <v>37473.690445430024</v>
      </c>
      <c r="E12" s="95">
        <v>40100.686461179961</v>
      </c>
      <c r="F12" s="95">
        <v>44097.456396350091</v>
      </c>
      <c r="G12" s="96">
        <v>45198.269990550078</v>
      </c>
    </row>
    <row r="13" spans="1:9" ht="18.75" customHeight="1">
      <c r="A13" s="85" t="s">
        <v>75</v>
      </c>
      <c r="B13" s="47">
        <v>9067.9825578499949</v>
      </c>
      <c r="C13" s="47">
        <v>10492.852556070004</v>
      </c>
      <c r="D13" s="47">
        <v>10641.901937730001</v>
      </c>
      <c r="E13" s="47">
        <v>10171.094382570003</v>
      </c>
      <c r="F13" s="47">
        <v>11213.475950350001</v>
      </c>
      <c r="G13" s="88">
        <v>10445.272018439997</v>
      </c>
    </row>
    <row r="14" spans="1:9" ht="18.75" customHeight="1">
      <c r="A14" s="85" t="s">
        <v>76</v>
      </c>
      <c r="B14" s="47">
        <v>9075.5568059300022</v>
      </c>
      <c r="C14" s="47">
        <v>10078.943381129999</v>
      </c>
      <c r="D14" s="47">
        <v>10501.645488139993</v>
      </c>
      <c r="E14" s="47">
        <v>11083.911143289997</v>
      </c>
      <c r="F14" s="47">
        <v>12266.437768240003</v>
      </c>
      <c r="G14" s="88">
        <v>12592.361238790014</v>
      </c>
    </row>
    <row r="15" spans="1:9" ht="18.75" customHeight="1">
      <c r="A15" s="85" t="s">
        <v>77</v>
      </c>
      <c r="B15" s="47">
        <v>15315.33270839002</v>
      </c>
      <c r="C15" s="47">
        <v>15177.861884899956</v>
      </c>
      <c r="D15" s="47">
        <v>15195.503256450023</v>
      </c>
      <c r="E15" s="47">
        <v>17399.056249979963</v>
      </c>
      <c r="F15" s="47">
        <v>19185.520086610086</v>
      </c>
      <c r="G15" s="88">
        <v>20465.879689850066</v>
      </c>
    </row>
    <row r="16" spans="1:9" ht="18.75" customHeight="1">
      <c r="A16" s="85" t="s">
        <v>78</v>
      </c>
      <c r="B16" s="47">
        <v>18.470793090000001</v>
      </c>
      <c r="C16" s="47">
        <v>8.7224684399999965</v>
      </c>
      <c r="D16" s="47">
        <v>10.72389401</v>
      </c>
      <c r="E16" s="47">
        <v>17.879151949999997</v>
      </c>
      <c r="F16" s="47">
        <v>16.565952399999993</v>
      </c>
      <c r="G16" s="88">
        <v>19.418901659999996</v>
      </c>
    </row>
    <row r="17" spans="1:7" ht="18.75" customHeight="1">
      <c r="A17" s="85" t="s">
        <v>79</v>
      </c>
      <c r="B17" s="47">
        <v>1372.7244481800001</v>
      </c>
      <c r="C17" s="47">
        <v>1308.3333744000001</v>
      </c>
      <c r="D17" s="47">
        <v>1060.75346614</v>
      </c>
      <c r="E17" s="47">
        <v>1356.6788409200001</v>
      </c>
      <c r="F17" s="47">
        <v>1327.5080252499999</v>
      </c>
      <c r="G17" s="88">
        <v>1603.2845238800003</v>
      </c>
    </row>
    <row r="18" spans="1:7" ht="18.75" customHeight="1">
      <c r="A18" s="86" t="s">
        <v>80</v>
      </c>
      <c r="B18" s="48">
        <v>39.070029480000002</v>
      </c>
      <c r="C18" s="48">
        <v>49.571867130000008</v>
      </c>
      <c r="D18" s="48">
        <v>63.162402960000001</v>
      </c>
      <c r="E18" s="48">
        <v>72.066692469999992</v>
      </c>
      <c r="F18" s="48">
        <v>87.948613500000008</v>
      </c>
      <c r="G18" s="89">
        <v>72.053617930000001</v>
      </c>
    </row>
    <row r="19" spans="1:7" s="93" customFormat="1" ht="18.75" customHeight="1">
      <c r="A19" s="97" t="s">
        <v>82</v>
      </c>
      <c r="B19" s="91">
        <v>7430.1019311500004</v>
      </c>
      <c r="C19" s="91">
        <v>8521.8608809699999</v>
      </c>
      <c r="D19" s="91">
        <v>7879.6421804599941</v>
      </c>
      <c r="E19" s="91">
        <v>7736.4721133300054</v>
      </c>
      <c r="F19" s="91">
        <v>9064.1492922699981</v>
      </c>
      <c r="G19" s="92">
        <v>9428.9668834999993</v>
      </c>
    </row>
    <row r="20" spans="1:7" ht="18.75" customHeight="1">
      <c r="A20" s="85" t="s">
        <v>75</v>
      </c>
      <c r="B20" s="47">
        <v>2309.2568957399994</v>
      </c>
      <c r="C20" s="47">
        <v>2063.8039370299998</v>
      </c>
      <c r="D20" s="47">
        <v>2081.03515049</v>
      </c>
      <c r="E20" s="47">
        <v>1157.8313318699998</v>
      </c>
      <c r="F20" s="47">
        <v>1600.78071647</v>
      </c>
      <c r="G20" s="88">
        <v>1616.1788497700002</v>
      </c>
    </row>
    <row r="21" spans="1:7" ht="18.75" customHeight="1">
      <c r="A21" s="85" t="s">
        <v>76</v>
      </c>
      <c r="B21" s="47">
        <v>1467.3129598800001</v>
      </c>
      <c r="C21" s="47">
        <v>2487.2095566800008</v>
      </c>
      <c r="D21" s="47">
        <v>1769.9456136299996</v>
      </c>
      <c r="E21" s="47">
        <v>1594.1204100500001</v>
      </c>
      <c r="F21" s="47">
        <v>1899.8175789199993</v>
      </c>
      <c r="G21" s="88">
        <v>1678.2826955200003</v>
      </c>
    </row>
    <row r="22" spans="1:7" ht="18.75" customHeight="1">
      <c r="A22" s="85" t="s">
        <v>77</v>
      </c>
      <c r="B22" s="47">
        <v>3367.9725317300004</v>
      </c>
      <c r="C22" s="47">
        <v>3659.900479389999</v>
      </c>
      <c r="D22" s="47">
        <v>3789.796554559995</v>
      </c>
      <c r="E22" s="47">
        <v>4727.748579810006</v>
      </c>
      <c r="F22" s="47">
        <v>5259.0170091299979</v>
      </c>
      <c r="G22" s="88">
        <v>5859.7542763199981</v>
      </c>
    </row>
    <row r="23" spans="1:7" ht="18.75" customHeight="1">
      <c r="A23" s="85" t="s">
        <v>78</v>
      </c>
      <c r="B23" s="47">
        <v>2.8859946000000001</v>
      </c>
      <c r="C23" s="47">
        <v>3.6890561699999997</v>
      </c>
      <c r="D23" s="47">
        <v>1.0033468800000001</v>
      </c>
      <c r="E23" s="47">
        <v>2.8056322999999996</v>
      </c>
      <c r="F23" s="47">
        <v>12.52955025</v>
      </c>
      <c r="G23" s="88">
        <v>5.8129281700000002</v>
      </c>
    </row>
    <row r="24" spans="1:7" ht="18.75" customHeight="1">
      <c r="A24" s="85" t="s">
        <v>79</v>
      </c>
      <c r="B24" s="47">
        <v>268.09469999999999</v>
      </c>
      <c r="C24" s="47">
        <v>290.28779050000003</v>
      </c>
      <c r="D24" s="47">
        <v>237.8615149</v>
      </c>
      <c r="E24" s="47">
        <v>253.96615929999999</v>
      </c>
      <c r="F24" s="47">
        <v>291.70700900000003</v>
      </c>
      <c r="G24" s="88">
        <v>268.93813372000005</v>
      </c>
    </row>
    <row r="25" spans="1:7" ht="18.75" customHeight="1">
      <c r="A25" s="85" t="s">
        <v>80</v>
      </c>
      <c r="B25" s="47">
        <v>14.578849199999999</v>
      </c>
      <c r="C25" s="47">
        <v>16.9700612</v>
      </c>
      <c r="D25" s="47">
        <v>0</v>
      </c>
      <c r="E25" s="47">
        <v>0</v>
      </c>
      <c r="F25" s="47">
        <v>0.29742849999999998</v>
      </c>
      <c r="G25" s="88">
        <v>0</v>
      </c>
    </row>
    <row r="26" spans="1:7" ht="14.1" customHeight="1">
      <c r="A26" s="87"/>
      <c r="B26" s="49"/>
      <c r="C26" s="49"/>
      <c r="D26" s="49"/>
      <c r="E26" s="49"/>
      <c r="F26" s="49"/>
      <c r="G26" s="49"/>
    </row>
    <row r="27" spans="1:7" ht="14.1" customHeight="1">
      <c r="B27" s="49"/>
      <c r="C27" s="49"/>
      <c r="D27" s="49"/>
      <c r="E27" s="49"/>
      <c r="F27" s="49"/>
      <c r="G27" s="49"/>
    </row>
    <row r="28" spans="1:7" ht="14.1" customHeight="1">
      <c r="B28" s="49"/>
      <c r="C28" s="49"/>
      <c r="D28" s="49"/>
      <c r="E28" s="49"/>
      <c r="F28" s="49"/>
      <c r="G28" s="49"/>
    </row>
    <row r="29" spans="1:7" ht="14.1" customHeight="1">
      <c r="B29" s="49"/>
      <c r="C29" s="49"/>
      <c r="D29" s="49"/>
      <c r="E29" s="49"/>
      <c r="F29" s="49"/>
      <c r="G29" s="49"/>
    </row>
    <row r="30" spans="1:7" ht="14.1" customHeight="1">
      <c r="B30" s="49"/>
      <c r="C30" s="49"/>
      <c r="D30" s="49"/>
      <c r="E30" s="49"/>
      <c r="F30" s="49"/>
      <c r="G30" s="49"/>
    </row>
    <row r="31" spans="1:7" ht="14.1" customHeight="1">
      <c r="B31" s="49"/>
      <c r="C31" s="49"/>
      <c r="D31" s="49"/>
      <c r="E31" s="49"/>
      <c r="F31" s="49"/>
      <c r="G31" s="49"/>
    </row>
    <row r="32" spans="1:7" ht="14.1" customHeight="1">
      <c r="B32" s="49"/>
      <c r="C32" s="49"/>
      <c r="D32" s="49"/>
      <c r="E32" s="49"/>
      <c r="F32" s="49"/>
      <c r="G32" s="49"/>
    </row>
    <row r="33" spans="2:7" ht="14.1" customHeight="1">
      <c r="B33" s="49"/>
      <c r="C33" s="49"/>
      <c r="D33" s="49"/>
      <c r="E33" s="49"/>
      <c r="F33" s="49"/>
      <c r="G33" s="49"/>
    </row>
    <row r="34" spans="2:7" ht="14.1" customHeight="1">
      <c r="B34" s="49"/>
      <c r="C34" s="49"/>
      <c r="D34" s="49"/>
      <c r="E34" s="49"/>
      <c r="F34" s="49"/>
      <c r="G34" s="49"/>
    </row>
    <row r="35" spans="2:7" ht="14.1" customHeight="1">
      <c r="B35" s="49"/>
      <c r="C35" s="49"/>
      <c r="D35" s="49"/>
      <c r="E35" s="49"/>
      <c r="F35" s="49"/>
      <c r="G35" s="49"/>
    </row>
  </sheetData>
  <hyperlinks>
    <hyperlink ref="I1" location="OBSAH!A1" tooltip="o" display="zpět na obsah" xr:uid="{225A0B0F-DBB1-43B7-BDB9-5326FD0F383B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28A3-A35F-456D-9D8E-97317D544149}">
  <dimension ref="A1:K53"/>
  <sheetViews>
    <sheetView showGridLines="0" zoomScaleNormal="100" workbookViewId="0"/>
  </sheetViews>
  <sheetFormatPr defaultColWidth="9.140625" defaultRowHeight="14.1" customHeight="1"/>
  <cols>
    <col min="1" max="1" width="35.7109375" style="44" customWidth="1"/>
    <col min="2" max="6" width="12.140625" style="44" customWidth="1"/>
    <col min="7" max="8" width="14.28515625" style="44" customWidth="1"/>
    <col min="9" max="16384" width="9.140625" style="44"/>
  </cols>
  <sheetData>
    <row r="1" spans="1:11" ht="14.1" customHeight="1">
      <c r="A1" s="43" t="s">
        <v>83</v>
      </c>
      <c r="B1" s="43"/>
      <c r="C1" s="43"/>
      <c r="D1" s="43"/>
      <c r="E1" s="43"/>
      <c r="F1" s="43"/>
      <c r="G1" s="43"/>
      <c r="H1" s="43"/>
      <c r="J1" s="340" t="s">
        <v>8</v>
      </c>
    </row>
    <row r="2" spans="1:11" ht="14.1" customHeight="1">
      <c r="A2" s="43"/>
      <c r="B2" s="43"/>
      <c r="C2" s="43"/>
      <c r="D2" s="43"/>
      <c r="E2" s="43"/>
      <c r="F2" s="43"/>
      <c r="G2" s="43"/>
      <c r="H2" s="43"/>
    </row>
    <row r="3" spans="1:11" ht="14.1" customHeight="1">
      <c r="A3" s="106" t="s">
        <v>73</v>
      </c>
      <c r="B3" s="50"/>
      <c r="C3" s="45"/>
      <c r="D3" s="45"/>
      <c r="E3" s="45"/>
      <c r="F3" s="45"/>
      <c r="G3" s="45"/>
      <c r="H3" s="51" t="s">
        <v>9</v>
      </c>
    </row>
    <row r="4" spans="1:11" s="174" customFormat="1" ht="29.45" customHeight="1">
      <c r="A4" s="171" t="s">
        <v>84</v>
      </c>
      <c r="B4" s="172" t="s">
        <v>0</v>
      </c>
      <c r="C4" s="172" t="s">
        <v>85</v>
      </c>
      <c r="D4" s="172" t="s">
        <v>86</v>
      </c>
      <c r="E4" s="172" t="s">
        <v>87</v>
      </c>
      <c r="F4" s="172" t="s">
        <v>88</v>
      </c>
      <c r="G4" s="172" t="s">
        <v>89</v>
      </c>
      <c r="H4" s="173" t="s">
        <v>315</v>
      </c>
      <c r="J4" s="93"/>
      <c r="K4" s="93"/>
    </row>
    <row r="5" spans="1:11" s="93" customFormat="1" ht="11.45" customHeight="1">
      <c r="A5" s="107" t="s">
        <v>0</v>
      </c>
      <c r="B5" s="98">
        <v>54627.236874050017</v>
      </c>
      <c r="C5" s="99">
        <v>12061.450868209999</v>
      </c>
      <c r="D5" s="99">
        <v>14270.643934310003</v>
      </c>
      <c r="E5" s="99">
        <v>26325.633966170011</v>
      </c>
      <c r="F5" s="99">
        <v>25.231829830000002</v>
      </c>
      <c r="G5" s="99">
        <v>1872.2226576</v>
      </c>
      <c r="H5" s="114">
        <v>72.053617930000001</v>
      </c>
    </row>
    <row r="6" spans="1:11" s="93" customFormat="1" ht="11.45" customHeight="1">
      <c r="A6" s="108" t="s">
        <v>11</v>
      </c>
      <c r="B6" s="100">
        <v>38910.254482020006</v>
      </c>
      <c r="C6" s="101">
        <v>7860.0148672099986</v>
      </c>
      <c r="D6" s="101">
        <v>13556.457830339999</v>
      </c>
      <c r="E6" s="101">
        <v>17487.254805910008</v>
      </c>
      <c r="F6" s="101">
        <v>6.5269785599999999</v>
      </c>
      <c r="G6" s="101">
        <v>0</v>
      </c>
      <c r="H6" s="115">
        <v>0</v>
      </c>
    </row>
    <row r="7" spans="1:11" s="93" customFormat="1" ht="11.45" customHeight="1">
      <c r="A7" s="109" t="s">
        <v>90</v>
      </c>
      <c r="B7" s="102">
        <v>19196.002598200001</v>
      </c>
      <c r="C7" s="101">
        <v>5788.5116157699995</v>
      </c>
      <c r="D7" s="101">
        <v>5219.1506096599996</v>
      </c>
      <c r="E7" s="101">
        <v>8181.9618672500028</v>
      </c>
      <c r="F7" s="101">
        <v>6.37850552</v>
      </c>
      <c r="G7" s="101">
        <v>0</v>
      </c>
      <c r="H7" s="115">
        <v>0</v>
      </c>
    </row>
    <row r="8" spans="1:11" s="93" customFormat="1" ht="11.45" customHeight="1">
      <c r="A8" s="109" t="s">
        <v>13</v>
      </c>
      <c r="B8" s="102">
        <v>11836.454064050005</v>
      </c>
      <c r="C8" s="101">
        <v>1981.6255825699998</v>
      </c>
      <c r="D8" s="101">
        <v>612.75715093000008</v>
      </c>
      <c r="E8" s="101">
        <v>9241.922857510006</v>
      </c>
      <c r="F8" s="101">
        <v>0.14847303999999997</v>
      </c>
      <c r="G8" s="101">
        <v>0</v>
      </c>
      <c r="H8" s="115">
        <v>0</v>
      </c>
    </row>
    <row r="9" spans="1:11" s="93" customFormat="1" ht="11.45" customHeight="1">
      <c r="A9" s="110" t="s">
        <v>15</v>
      </c>
      <c r="B9" s="103">
        <v>7764.7013747700003</v>
      </c>
      <c r="C9" s="101">
        <v>42.973717999999998</v>
      </c>
      <c r="D9" s="101">
        <v>7721.7276567700001</v>
      </c>
      <c r="E9" s="101">
        <v>0</v>
      </c>
      <c r="F9" s="101">
        <v>0</v>
      </c>
      <c r="G9" s="101">
        <v>0</v>
      </c>
      <c r="H9" s="115">
        <v>0</v>
      </c>
    </row>
    <row r="10" spans="1:11" s="93" customFormat="1" ht="11.45" customHeight="1">
      <c r="A10" s="108" t="s">
        <v>17</v>
      </c>
      <c r="B10" s="100">
        <v>3270.2420401200002</v>
      </c>
      <c r="C10" s="99">
        <v>207.62268223000001</v>
      </c>
      <c r="D10" s="99">
        <v>106.28579735</v>
      </c>
      <c r="E10" s="99">
        <v>1081.9883382300002</v>
      </c>
      <c r="F10" s="99">
        <v>2.1225647100000002</v>
      </c>
      <c r="G10" s="99">
        <v>1872.2226576</v>
      </c>
      <c r="H10" s="114">
        <v>0</v>
      </c>
    </row>
    <row r="11" spans="1:11" s="93" customFormat="1" ht="11.45" customHeight="1">
      <c r="A11" s="109" t="s">
        <v>18</v>
      </c>
      <c r="B11" s="102">
        <v>2400.1907696900003</v>
      </c>
      <c r="C11" s="101">
        <v>112.75568223000001</v>
      </c>
      <c r="D11" s="101">
        <v>49.30468226</v>
      </c>
      <c r="E11" s="101">
        <v>365.46691250000009</v>
      </c>
      <c r="F11" s="101">
        <v>0.44083509999999998</v>
      </c>
      <c r="G11" s="101">
        <v>1872.2226576</v>
      </c>
      <c r="H11" s="115">
        <v>0</v>
      </c>
    </row>
    <row r="12" spans="1:11" s="93" customFormat="1" ht="11.45" customHeight="1">
      <c r="A12" s="109" t="s">
        <v>92</v>
      </c>
      <c r="B12" s="102">
        <v>552.10405754999988</v>
      </c>
      <c r="C12" s="101">
        <v>59.866999999999997</v>
      </c>
      <c r="D12" s="101">
        <v>32.854179530000003</v>
      </c>
      <c r="E12" s="101">
        <v>457.75934491999993</v>
      </c>
      <c r="F12" s="101">
        <v>1.6235331</v>
      </c>
      <c r="G12" s="101">
        <v>0</v>
      </c>
      <c r="H12" s="115">
        <v>0</v>
      </c>
    </row>
    <row r="13" spans="1:11" s="93" customFormat="1" ht="11.45" customHeight="1">
      <c r="A13" s="109" t="s">
        <v>21</v>
      </c>
      <c r="B13" s="102">
        <v>317.94721287999994</v>
      </c>
      <c r="C13" s="101">
        <v>35</v>
      </c>
      <c r="D13" s="101">
        <v>24.126935560000003</v>
      </c>
      <c r="E13" s="101">
        <v>258.76208080999993</v>
      </c>
      <c r="F13" s="101">
        <v>5.8196510000000007E-2</v>
      </c>
      <c r="G13" s="101">
        <v>0</v>
      </c>
      <c r="H13" s="115">
        <v>0</v>
      </c>
    </row>
    <row r="14" spans="1:11" s="93" customFormat="1" ht="11.45" customHeight="1">
      <c r="A14" s="108" t="s">
        <v>27</v>
      </c>
      <c r="B14" s="100">
        <v>9991.3868687399972</v>
      </c>
      <c r="C14" s="99">
        <v>3991.8133187699991</v>
      </c>
      <c r="D14" s="99">
        <v>581.54537477999997</v>
      </c>
      <c r="E14" s="99">
        <v>5342.2598183999989</v>
      </c>
      <c r="F14" s="99">
        <v>3.7147388600000002</v>
      </c>
      <c r="G14" s="99">
        <v>0</v>
      </c>
      <c r="H14" s="114">
        <v>72.053617930000001</v>
      </c>
    </row>
    <row r="15" spans="1:11" s="93" customFormat="1" ht="11.45" customHeight="1">
      <c r="A15" s="188" t="s">
        <v>316</v>
      </c>
      <c r="B15" s="102">
        <v>2455.3534831700144</v>
      </c>
      <c r="C15" s="101">
        <v>2.0000000000009095</v>
      </c>
      <c r="D15" s="101">
        <v>26.354931840003474</v>
      </c>
      <c r="E15" s="101">
        <v>2414.1310036300038</v>
      </c>
      <c r="F15" s="101">
        <v>12.867547700000003</v>
      </c>
      <c r="G15" s="101">
        <v>0</v>
      </c>
      <c r="H15" s="115">
        <v>0</v>
      </c>
    </row>
    <row r="16" spans="1:11" s="93" customFormat="1" ht="11.45" customHeight="1">
      <c r="A16" s="94" t="s">
        <v>81</v>
      </c>
      <c r="B16" s="104">
        <v>45198.269990549998</v>
      </c>
      <c r="C16" s="105">
        <v>10445.272018439999</v>
      </c>
      <c r="D16" s="105">
        <v>12592.361238789999</v>
      </c>
      <c r="E16" s="105">
        <v>20465.879689849997</v>
      </c>
      <c r="F16" s="105">
        <v>19.418901659999996</v>
      </c>
      <c r="G16" s="105">
        <v>1603.2845238800003</v>
      </c>
      <c r="H16" s="116">
        <v>72.053617930000001</v>
      </c>
    </row>
    <row r="17" spans="1:8" s="93" customFormat="1" ht="11.45" customHeight="1">
      <c r="A17" s="111" t="s">
        <v>11</v>
      </c>
      <c r="B17" s="100">
        <v>32940.544470779998</v>
      </c>
      <c r="C17" s="99">
        <v>7078.1709763099989</v>
      </c>
      <c r="D17" s="99">
        <v>11963.868069079999</v>
      </c>
      <c r="E17" s="99">
        <v>13891.978446829997</v>
      </c>
      <c r="F17" s="99">
        <v>6.5269785599999999</v>
      </c>
      <c r="G17" s="99">
        <v>0</v>
      </c>
      <c r="H17" s="114">
        <v>0</v>
      </c>
    </row>
    <row r="18" spans="1:8" s="93" customFormat="1" ht="11.45" customHeight="1">
      <c r="A18" s="112" t="s">
        <v>90</v>
      </c>
      <c r="B18" s="102">
        <v>14868.283046299995</v>
      </c>
      <c r="C18" s="101">
        <v>5028.2066450099992</v>
      </c>
      <c r="D18" s="101">
        <v>3870.2905444499997</v>
      </c>
      <c r="E18" s="101">
        <v>5963.4073513199974</v>
      </c>
      <c r="F18" s="101">
        <v>6.37850552</v>
      </c>
      <c r="G18" s="101">
        <v>0</v>
      </c>
      <c r="H18" s="115">
        <v>0</v>
      </c>
    </row>
    <row r="19" spans="1:8" s="93" customFormat="1" ht="11.45" customHeight="1">
      <c r="A19" s="112" t="s">
        <v>13</v>
      </c>
      <c r="B19" s="102">
        <v>10324.985547749999</v>
      </c>
      <c r="C19" s="101">
        <v>1960.0866624299997</v>
      </c>
      <c r="D19" s="101">
        <v>496.75976573999998</v>
      </c>
      <c r="E19" s="101">
        <v>7867.990646539999</v>
      </c>
      <c r="F19" s="101">
        <v>0.14847303999999997</v>
      </c>
      <c r="G19" s="101">
        <v>0</v>
      </c>
      <c r="H19" s="115">
        <v>0</v>
      </c>
    </row>
    <row r="20" spans="1:8" s="93" customFormat="1" ht="11.45" customHeight="1">
      <c r="A20" s="113" t="s">
        <v>15</v>
      </c>
      <c r="B20" s="103">
        <v>7636.9690639099999</v>
      </c>
      <c r="C20" s="101">
        <v>42.973717999999998</v>
      </c>
      <c r="D20" s="101">
        <v>7593.9953459099997</v>
      </c>
      <c r="E20" s="101">
        <v>0</v>
      </c>
      <c r="F20" s="101">
        <v>0</v>
      </c>
      <c r="G20" s="101">
        <v>0</v>
      </c>
      <c r="H20" s="115">
        <v>0</v>
      </c>
    </row>
    <row r="21" spans="1:8" s="93" customFormat="1" ht="11.45" customHeight="1">
      <c r="A21" s="111" t="s">
        <v>17</v>
      </c>
      <c r="B21" s="100">
        <v>2836.8413597600002</v>
      </c>
      <c r="C21" s="99">
        <v>207.251969</v>
      </c>
      <c r="D21" s="99">
        <v>103.14240509</v>
      </c>
      <c r="E21" s="99">
        <v>921.03989707999995</v>
      </c>
      <c r="F21" s="99">
        <v>2.1225647100000002</v>
      </c>
      <c r="G21" s="99">
        <v>1603.2845238800003</v>
      </c>
      <c r="H21" s="114">
        <v>0</v>
      </c>
    </row>
    <row r="22" spans="1:8" s="93" customFormat="1" ht="11.45" customHeight="1">
      <c r="A22" s="112" t="s">
        <v>18</v>
      </c>
      <c r="B22" s="102">
        <v>2025.4529824900003</v>
      </c>
      <c r="C22" s="101">
        <v>112.384969</v>
      </c>
      <c r="D22" s="101">
        <v>46.161290000000001</v>
      </c>
      <c r="E22" s="101">
        <v>263.18136450999998</v>
      </c>
      <c r="F22" s="101">
        <v>0.44083509999999998</v>
      </c>
      <c r="G22" s="101">
        <v>1603.2845238800003</v>
      </c>
      <c r="H22" s="115">
        <v>0</v>
      </c>
    </row>
    <row r="23" spans="1:8" s="93" customFormat="1" ht="11.45" customHeight="1">
      <c r="A23" s="112" t="s">
        <v>92</v>
      </c>
      <c r="B23" s="102">
        <v>550.41485982000006</v>
      </c>
      <c r="C23" s="101">
        <v>59.866999999999997</v>
      </c>
      <c r="D23" s="101">
        <v>32.854179530000003</v>
      </c>
      <c r="E23" s="101">
        <v>456.07014719</v>
      </c>
      <c r="F23" s="101">
        <v>1.6235331</v>
      </c>
      <c r="G23" s="101">
        <v>0</v>
      </c>
      <c r="H23" s="115">
        <v>0</v>
      </c>
    </row>
    <row r="24" spans="1:8" s="93" customFormat="1" ht="11.45" customHeight="1">
      <c r="A24" s="112" t="s">
        <v>21</v>
      </c>
      <c r="B24" s="102">
        <v>260.97351745000003</v>
      </c>
      <c r="C24" s="101">
        <v>35</v>
      </c>
      <c r="D24" s="101">
        <v>24.126935560000003</v>
      </c>
      <c r="E24" s="101">
        <v>201.78838537999999</v>
      </c>
      <c r="F24" s="101">
        <v>5.8196510000000007E-2</v>
      </c>
      <c r="G24" s="101">
        <v>0</v>
      </c>
      <c r="H24" s="115">
        <v>0</v>
      </c>
    </row>
    <row r="25" spans="1:8" s="93" customFormat="1" ht="11.45" customHeight="1">
      <c r="A25" s="111" t="s">
        <v>27</v>
      </c>
      <c r="B25" s="100">
        <v>7141.9646401399987</v>
      </c>
      <c r="C25" s="99">
        <v>3157.8490731299994</v>
      </c>
      <c r="D25" s="99">
        <v>499.12783278000001</v>
      </c>
      <c r="E25" s="99">
        <v>3409.8738761199997</v>
      </c>
      <c r="F25" s="99">
        <v>3.0602401799999996</v>
      </c>
      <c r="G25" s="99">
        <v>0</v>
      </c>
      <c r="H25" s="114">
        <v>72.053617930000001</v>
      </c>
    </row>
    <row r="26" spans="1:8" s="93" customFormat="1" ht="11.45" customHeight="1">
      <c r="A26" s="109" t="s">
        <v>316</v>
      </c>
      <c r="B26" s="102">
        <v>2278.9195198699999</v>
      </c>
      <c r="C26" s="101">
        <v>2.0000000000004547</v>
      </c>
      <c r="D26" s="101">
        <v>26.222931840000058</v>
      </c>
      <c r="E26" s="101">
        <v>2242.9874698200006</v>
      </c>
      <c r="F26" s="101">
        <v>7.7091182099999962</v>
      </c>
      <c r="G26" s="101">
        <v>0</v>
      </c>
      <c r="H26" s="115">
        <v>0</v>
      </c>
    </row>
    <row r="27" spans="1:8" s="93" customFormat="1" ht="11.45" customHeight="1">
      <c r="A27" s="94" t="s">
        <v>93</v>
      </c>
      <c r="B27" s="104">
        <v>9428.9668834999993</v>
      </c>
      <c r="C27" s="105">
        <v>1616.1788497699999</v>
      </c>
      <c r="D27" s="105">
        <v>1678.2826955200003</v>
      </c>
      <c r="E27" s="105">
        <v>5859.754276319999</v>
      </c>
      <c r="F27" s="105">
        <v>5.8129281700000002</v>
      </c>
      <c r="G27" s="105">
        <v>268.93813372000005</v>
      </c>
      <c r="H27" s="116">
        <v>0</v>
      </c>
    </row>
    <row r="28" spans="1:8" s="93" customFormat="1" ht="11.45" customHeight="1">
      <c r="A28" s="111" t="s">
        <v>11</v>
      </c>
      <c r="B28" s="100">
        <v>5969.7100112400003</v>
      </c>
      <c r="C28" s="99">
        <v>781.84389090000002</v>
      </c>
      <c r="D28" s="99">
        <v>1592.5897612600004</v>
      </c>
      <c r="E28" s="99">
        <v>3595.2763590800005</v>
      </c>
      <c r="F28" s="99">
        <v>0</v>
      </c>
      <c r="G28" s="99">
        <v>0</v>
      </c>
      <c r="H28" s="114">
        <v>0</v>
      </c>
    </row>
    <row r="29" spans="1:8" s="93" customFormat="1" ht="11.45" customHeight="1">
      <c r="A29" s="112" t="s">
        <v>12</v>
      </c>
      <c r="B29" s="102">
        <v>4327.7195519000015</v>
      </c>
      <c r="C29" s="101">
        <v>760.30497075999995</v>
      </c>
      <c r="D29" s="101">
        <v>1348.8600652100004</v>
      </c>
      <c r="E29" s="101">
        <v>2218.5545159300004</v>
      </c>
      <c r="F29" s="101">
        <v>0</v>
      </c>
      <c r="G29" s="101">
        <v>0</v>
      </c>
      <c r="H29" s="115">
        <v>0</v>
      </c>
    </row>
    <row r="30" spans="1:8" s="93" customFormat="1" ht="11.45" customHeight="1">
      <c r="A30" s="112" t="s">
        <v>14</v>
      </c>
      <c r="B30" s="102">
        <v>1511.4685163000001</v>
      </c>
      <c r="C30" s="101">
        <v>21.538920140000002</v>
      </c>
      <c r="D30" s="101">
        <v>115.99738519</v>
      </c>
      <c r="E30" s="101">
        <v>1373.9322109700004</v>
      </c>
      <c r="F30" s="101">
        <v>0</v>
      </c>
      <c r="G30" s="101">
        <v>0</v>
      </c>
      <c r="H30" s="115">
        <v>0</v>
      </c>
    </row>
    <row r="31" spans="1:8" s="93" customFormat="1" ht="11.45" customHeight="1">
      <c r="A31" s="113" t="s">
        <v>15</v>
      </c>
      <c r="B31" s="103">
        <v>127.73231086</v>
      </c>
      <c r="C31" s="101">
        <v>0</v>
      </c>
      <c r="D31" s="101">
        <v>127.73231086</v>
      </c>
      <c r="E31" s="101">
        <v>0</v>
      </c>
      <c r="F31" s="101">
        <v>0</v>
      </c>
      <c r="G31" s="101">
        <v>0</v>
      </c>
      <c r="H31" s="115">
        <v>0</v>
      </c>
    </row>
    <row r="32" spans="1:8" s="93" customFormat="1" ht="11.45" customHeight="1">
      <c r="A32" s="111" t="s">
        <v>17</v>
      </c>
      <c r="B32" s="100">
        <v>433.40068036000002</v>
      </c>
      <c r="C32" s="99">
        <v>0.37071322999999995</v>
      </c>
      <c r="D32" s="99">
        <v>3.1433922599999997</v>
      </c>
      <c r="E32" s="99">
        <v>160.94844114999998</v>
      </c>
      <c r="F32" s="99">
        <v>0</v>
      </c>
      <c r="G32" s="99">
        <v>268.93813372000005</v>
      </c>
      <c r="H32" s="114">
        <v>0</v>
      </c>
    </row>
    <row r="33" spans="1:10" s="93" customFormat="1" ht="11.45" customHeight="1">
      <c r="A33" s="112" t="s">
        <v>313</v>
      </c>
      <c r="B33" s="102">
        <v>374.73778720000001</v>
      </c>
      <c r="C33" s="101">
        <v>0.37071322999999995</v>
      </c>
      <c r="D33" s="101">
        <v>3.1433922599999997</v>
      </c>
      <c r="E33" s="101">
        <v>102.28554799</v>
      </c>
      <c r="F33" s="101">
        <v>0</v>
      </c>
      <c r="G33" s="101">
        <v>268.93813372000005</v>
      </c>
      <c r="H33" s="115">
        <v>0</v>
      </c>
    </row>
    <row r="34" spans="1:10" s="93" customFormat="1" ht="11.45" customHeight="1">
      <c r="A34" s="111" t="s">
        <v>27</v>
      </c>
      <c r="B34" s="100">
        <v>2849.422228599999</v>
      </c>
      <c r="C34" s="99">
        <v>833.96424563999994</v>
      </c>
      <c r="D34" s="99">
        <v>82.417541999999997</v>
      </c>
      <c r="E34" s="99">
        <v>1932.3859422799992</v>
      </c>
      <c r="F34" s="99">
        <v>0.65449868</v>
      </c>
      <c r="G34" s="99">
        <v>0</v>
      </c>
      <c r="H34" s="114">
        <v>0</v>
      </c>
    </row>
    <row r="35" spans="1:10" s="93" customFormat="1" ht="11.45" customHeight="1">
      <c r="A35" s="109" t="s">
        <v>316</v>
      </c>
      <c r="B35" s="102">
        <v>176.43396329999996</v>
      </c>
      <c r="C35" s="101">
        <v>0</v>
      </c>
      <c r="D35" s="101">
        <v>0.13199999999990553</v>
      </c>
      <c r="E35" s="101">
        <v>171.14353380999955</v>
      </c>
      <c r="F35" s="101">
        <v>5.1584294900000005</v>
      </c>
      <c r="G35" s="101">
        <v>0</v>
      </c>
      <c r="H35" s="115">
        <v>0</v>
      </c>
    </row>
    <row r="36" spans="1:10" s="93" customFormat="1" ht="8.25" customHeight="1">
      <c r="A36" s="364"/>
      <c r="B36" s="365"/>
      <c r="C36" s="366"/>
      <c r="D36" s="366"/>
      <c r="E36" s="366"/>
      <c r="F36" s="366"/>
      <c r="G36" s="366"/>
      <c r="H36" s="366"/>
    </row>
    <row r="37" spans="1:10" s="126" customFormat="1" ht="33" customHeight="1">
      <c r="A37" s="407" t="s">
        <v>314</v>
      </c>
      <c r="B37" s="407"/>
      <c r="C37" s="407"/>
      <c r="D37" s="407"/>
      <c r="E37" s="407"/>
      <c r="F37" s="407"/>
      <c r="G37" s="407"/>
      <c r="H37" s="407"/>
      <c r="J37" s="93"/>
    </row>
    <row r="38" spans="1:10" ht="14.1" customHeight="1">
      <c r="B38" s="49"/>
      <c r="C38" s="49"/>
      <c r="D38" s="49"/>
      <c r="E38" s="49"/>
      <c r="F38" s="49"/>
      <c r="G38" s="49"/>
      <c r="H38" s="49"/>
    </row>
    <row r="39" spans="1:10" ht="14.1" customHeight="1">
      <c r="B39" s="49"/>
      <c r="C39" s="49"/>
      <c r="D39" s="49"/>
      <c r="E39" s="49"/>
      <c r="F39" s="49"/>
      <c r="G39" s="49"/>
      <c r="H39" s="49"/>
    </row>
    <row r="40" spans="1:10" ht="14.1" customHeight="1">
      <c r="B40" s="49"/>
      <c r="C40" s="49"/>
      <c r="D40" s="49"/>
      <c r="E40" s="49"/>
      <c r="F40" s="49"/>
      <c r="G40" s="49"/>
      <c r="H40" s="49"/>
    </row>
    <row r="41" spans="1:10" ht="14.1" customHeight="1">
      <c r="B41" s="49"/>
      <c r="C41" s="49"/>
      <c r="D41" s="49"/>
      <c r="E41" s="49"/>
      <c r="F41" s="49"/>
      <c r="G41" s="49"/>
      <c r="H41" s="49"/>
    </row>
    <row r="42" spans="1:10" ht="14.1" customHeight="1">
      <c r="B42" s="49"/>
      <c r="C42" s="49"/>
      <c r="D42" s="49"/>
      <c r="E42" s="49"/>
      <c r="F42" s="49"/>
      <c r="G42" s="49"/>
      <c r="H42" s="49"/>
    </row>
    <row r="43" spans="1:10" ht="14.1" customHeight="1">
      <c r="B43" s="49"/>
      <c r="C43" s="49"/>
      <c r="D43" s="49"/>
      <c r="E43" s="49"/>
      <c r="F43" s="49"/>
      <c r="G43" s="49"/>
      <c r="H43" s="49"/>
    </row>
    <row r="44" spans="1:10" ht="14.1" customHeight="1">
      <c r="B44" s="49"/>
      <c r="C44" s="49"/>
      <c r="D44" s="49"/>
      <c r="E44" s="49"/>
      <c r="F44" s="49"/>
      <c r="G44" s="49"/>
      <c r="H44" s="49"/>
    </row>
    <row r="45" spans="1:10" ht="14.1" customHeight="1">
      <c r="B45" s="49"/>
      <c r="C45" s="49"/>
      <c r="D45" s="49"/>
      <c r="E45" s="49"/>
      <c r="F45" s="49"/>
      <c r="G45" s="49"/>
      <c r="H45" s="49"/>
    </row>
    <row r="46" spans="1:10" ht="14.1" customHeight="1">
      <c r="B46" s="49"/>
      <c r="C46" s="49"/>
      <c r="D46" s="49"/>
      <c r="E46" s="49"/>
      <c r="F46" s="49"/>
      <c r="G46" s="49"/>
      <c r="H46" s="49"/>
    </row>
    <row r="47" spans="1:10" ht="14.1" customHeight="1">
      <c r="B47" s="49"/>
      <c r="C47" s="49"/>
      <c r="D47" s="49"/>
      <c r="E47" s="49"/>
      <c r="F47" s="49"/>
      <c r="G47" s="49"/>
      <c r="H47" s="49"/>
    </row>
    <row r="48" spans="1:10" ht="14.1" customHeight="1">
      <c r="B48" s="49"/>
      <c r="C48" s="49"/>
      <c r="D48" s="49"/>
      <c r="E48" s="49"/>
      <c r="F48" s="49"/>
      <c r="G48" s="49"/>
      <c r="H48" s="49"/>
    </row>
    <row r="49" spans="2:8" ht="14.1" customHeight="1">
      <c r="B49" s="49"/>
      <c r="C49" s="49"/>
      <c r="D49" s="49"/>
      <c r="E49" s="49"/>
      <c r="F49" s="49"/>
      <c r="G49" s="49"/>
      <c r="H49" s="49"/>
    </row>
    <row r="50" spans="2:8" ht="14.1" customHeight="1">
      <c r="B50" s="49"/>
      <c r="C50" s="49"/>
      <c r="D50" s="49"/>
      <c r="E50" s="49"/>
      <c r="F50" s="49"/>
      <c r="G50" s="49"/>
      <c r="H50" s="49"/>
    </row>
    <row r="51" spans="2:8" ht="14.1" customHeight="1">
      <c r="B51" s="49"/>
      <c r="C51" s="49"/>
      <c r="D51" s="49"/>
      <c r="E51" s="49"/>
      <c r="F51" s="49"/>
      <c r="G51" s="49"/>
      <c r="H51" s="49"/>
    </row>
    <row r="52" spans="2:8" ht="14.1" customHeight="1">
      <c r="B52" s="49"/>
      <c r="C52" s="49"/>
      <c r="D52" s="49"/>
      <c r="E52" s="49"/>
      <c r="F52" s="49"/>
      <c r="G52" s="49"/>
      <c r="H52" s="49"/>
    </row>
    <row r="53" spans="2:8" ht="14.1" customHeight="1">
      <c r="B53" s="49"/>
      <c r="C53" s="49"/>
      <c r="D53" s="49"/>
      <c r="E53" s="49"/>
      <c r="F53" s="49"/>
      <c r="G53" s="49"/>
      <c r="H53" s="49"/>
    </row>
  </sheetData>
  <mergeCells count="1">
    <mergeCell ref="A37:H37"/>
  </mergeCells>
  <hyperlinks>
    <hyperlink ref="J1" location="OBSAH!A1" tooltip="o" display="zpět na obsah" xr:uid="{41F91C8C-B59C-477F-98B6-4E85BADB3B13}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6771-14F7-4655-B619-F2997D4BBE42}">
  <dimension ref="A1:I37"/>
  <sheetViews>
    <sheetView showGridLines="0" zoomScaleNormal="100" workbookViewId="0"/>
  </sheetViews>
  <sheetFormatPr defaultColWidth="9.140625" defaultRowHeight="14.1" customHeight="1"/>
  <cols>
    <col min="1" max="1" width="28.5703125" style="44" customWidth="1"/>
    <col min="2" max="7" width="14.5703125" style="44" customWidth="1"/>
    <col min="8" max="16384" width="9.140625" style="44"/>
  </cols>
  <sheetData>
    <row r="1" spans="1:9" ht="14.1" customHeight="1">
      <c r="A1" s="43" t="s">
        <v>288</v>
      </c>
      <c r="B1" s="52"/>
      <c r="C1" s="52"/>
      <c r="D1" s="52"/>
      <c r="E1" s="52"/>
      <c r="F1" s="53"/>
      <c r="G1" s="53"/>
      <c r="I1" s="340" t="s">
        <v>8</v>
      </c>
    </row>
    <row r="2" spans="1:9" ht="14.1" customHeight="1">
      <c r="A2" s="43"/>
      <c r="B2" s="52"/>
      <c r="C2" s="52"/>
      <c r="D2" s="52"/>
      <c r="E2" s="52"/>
      <c r="F2" s="53"/>
      <c r="G2" s="53"/>
    </row>
    <row r="3" spans="1:9" ht="14.1" customHeight="1">
      <c r="A3" s="83" t="s">
        <v>73</v>
      </c>
      <c r="B3" s="45"/>
      <c r="C3" s="45"/>
      <c r="D3" s="45"/>
      <c r="E3" s="45"/>
      <c r="F3" s="45"/>
      <c r="G3" s="51"/>
    </row>
    <row r="4" spans="1:9" s="178" customFormat="1" ht="16.5" customHeight="1">
      <c r="A4" s="175" t="s">
        <v>94</v>
      </c>
      <c r="B4" s="176">
        <v>2019</v>
      </c>
      <c r="C4" s="176">
        <v>2020</v>
      </c>
      <c r="D4" s="176">
        <v>2021</v>
      </c>
      <c r="E4" s="176">
        <v>2022</v>
      </c>
      <c r="F4" s="176">
        <v>2023</v>
      </c>
      <c r="G4" s="177">
        <v>2024</v>
      </c>
    </row>
    <row r="5" spans="1:9" ht="16.5" customHeight="1">
      <c r="A5" s="408" t="s">
        <v>95</v>
      </c>
      <c r="B5" s="408"/>
      <c r="C5" s="408"/>
      <c r="D5" s="408"/>
      <c r="E5" s="408"/>
      <c r="F5" s="408"/>
      <c r="G5" s="408"/>
    </row>
    <row r="6" spans="1:9" s="93" customFormat="1" ht="12.75" customHeight="1">
      <c r="A6" s="90" t="s">
        <v>96</v>
      </c>
      <c r="B6" s="117">
        <v>29226.175005929999</v>
      </c>
      <c r="C6" s="117">
        <v>31403.915302100002</v>
      </c>
      <c r="D6" s="117">
        <v>31256.890912780003</v>
      </c>
      <c r="E6" s="117">
        <v>34804.836383129994</v>
      </c>
      <c r="F6" s="117">
        <v>38610.79244289999</v>
      </c>
      <c r="G6" s="120">
        <v>40596.277900480018</v>
      </c>
    </row>
    <row r="7" spans="1:9" ht="12.75" customHeight="1">
      <c r="A7" s="84" t="s">
        <v>97</v>
      </c>
      <c r="B7" s="54">
        <v>2697.1811599800003</v>
      </c>
      <c r="C7" s="54">
        <v>3303.1599174300004</v>
      </c>
      <c r="D7" s="54">
        <v>2787.7582346300005</v>
      </c>
      <c r="E7" s="54">
        <v>3687.2019971500004</v>
      </c>
      <c r="F7" s="54">
        <v>3852.354242259999</v>
      </c>
      <c r="G7" s="121">
        <v>3986.2602182099995</v>
      </c>
    </row>
    <row r="8" spans="1:9" ht="12.75" customHeight="1">
      <c r="A8" s="84" t="s">
        <v>98</v>
      </c>
      <c r="B8" s="54">
        <v>2743.5568743700014</v>
      </c>
      <c r="C8" s="54">
        <v>3003.02450916</v>
      </c>
      <c r="D8" s="54">
        <v>3150.9878578400003</v>
      </c>
      <c r="E8" s="54">
        <v>3436.2334833999976</v>
      </c>
      <c r="F8" s="54">
        <v>3814.5348598399996</v>
      </c>
      <c r="G8" s="121">
        <v>3974.2854683700007</v>
      </c>
    </row>
    <row r="9" spans="1:9" ht="12.75" customHeight="1">
      <c r="A9" s="84" t="s">
        <v>99</v>
      </c>
      <c r="B9" s="54">
        <v>2143.7176450299994</v>
      </c>
      <c r="C9" s="54">
        <v>2272.2484857899994</v>
      </c>
      <c r="D9" s="54">
        <v>1964.0918116300027</v>
      </c>
      <c r="E9" s="54">
        <v>2123.5724087199987</v>
      </c>
      <c r="F9" s="54">
        <v>2357.4311719999964</v>
      </c>
      <c r="G9" s="121">
        <v>3073.4936094600025</v>
      </c>
    </row>
    <row r="10" spans="1:9" ht="12.75" customHeight="1">
      <c r="A10" s="84" t="s">
        <v>100</v>
      </c>
      <c r="B10" s="54">
        <v>1893.5368268999998</v>
      </c>
      <c r="C10" s="54">
        <v>2097.7205193599984</v>
      </c>
      <c r="D10" s="54">
        <v>2108.1353877499996</v>
      </c>
      <c r="E10" s="54">
        <v>2292.0316449499987</v>
      </c>
      <c r="F10" s="54">
        <v>2655.2726532499987</v>
      </c>
      <c r="G10" s="121">
        <v>2696.877158950002</v>
      </c>
    </row>
    <row r="11" spans="1:9" ht="12.75" customHeight="1">
      <c r="A11" s="84" t="s">
        <v>101</v>
      </c>
      <c r="B11" s="54">
        <v>940.90627225000014</v>
      </c>
      <c r="C11" s="54">
        <v>1177.2576014300002</v>
      </c>
      <c r="D11" s="54">
        <v>1337.3693497000002</v>
      </c>
      <c r="E11" s="54">
        <v>1488.4485287499999</v>
      </c>
      <c r="F11" s="54">
        <v>1761.4161689200002</v>
      </c>
      <c r="G11" s="121">
        <v>1265.5357642599997</v>
      </c>
    </row>
    <row r="12" spans="1:9" ht="12.75" customHeight="1">
      <c r="A12" s="84" t="s">
        <v>102</v>
      </c>
      <c r="B12" s="54">
        <v>2065.8289966400007</v>
      </c>
      <c r="C12" s="54">
        <v>2043.9567793800006</v>
      </c>
      <c r="D12" s="54">
        <v>2037.3458705500034</v>
      </c>
      <c r="E12" s="54">
        <v>2195.1801647500006</v>
      </c>
      <c r="F12" s="54">
        <v>2567.8803864400002</v>
      </c>
      <c r="G12" s="121">
        <v>3020.4412828200011</v>
      </c>
    </row>
    <row r="13" spans="1:9" ht="12.75" customHeight="1">
      <c r="A13" s="84" t="s">
        <v>103</v>
      </c>
      <c r="B13" s="54">
        <v>1292.2448430300003</v>
      </c>
      <c r="C13" s="54">
        <v>1128.0748201799997</v>
      </c>
      <c r="D13" s="54">
        <v>1105.4580575799998</v>
      </c>
      <c r="E13" s="54">
        <v>1334.89929663</v>
      </c>
      <c r="F13" s="54">
        <v>1528.6416498400006</v>
      </c>
      <c r="G13" s="121">
        <v>1496.7571360399998</v>
      </c>
    </row>
    <row r="14" spans="1:9" ht="12.75" customHeight="1">
      <c r="A14" s="84" t="s">
        <v>104</v>
      </c>
      <c r="B14" s="54">
        <v>1555.9833168700002</v>
      </c>
      <c r="C14" s="54">
        <v>1834.6060922700008</v>
      </c>
      <c r="D14" s="54">
        <v>1871.1379437499997</v>
      </c>
      <c r="E14" s="54">
        <v>1907.73690803</v>
      </c>
      <c r="F14" s="54">
        <v>2019.75511424</v>
      </c>
      <c r="G14" s="121">
        <v>2141.6354351500017</v>
      </c>
    </row>
    <row r="15" spans="1:9" ht="12.75" customHeight="1">
      <c r="A15" s="84" t="s">
        <v>105</v>
      </c>
      <c r="B15" s="54">
        <v>1521.7829967500011</v>
      </c>
      <c r="C15" s="54">
        <v>1563.5148237899998</v>
      </c>
      <c r="D15" s="54">
        <v>1573.8059981700005</v>
      </c>
      <c r="E15" s="54">
        <v>1889.1076119200004</v>
      </c>
      <c r="F15" s="54">
        <v>2041.4794887099993</v>
      </c>
      <c r="G15" s="121">
        <v>1997.2852060000012</v>
      </c>
    </row>
    <row r="16" spans="1:9" ht="12.75" customHeight="1">
      <c r="A16" s="84" t="s">
        <v>106</v>
      </c>
      <c r="B16" s="54">
        <v>1335.9550500899995</v>
      </c>
      <c r="C16" s="54">
        <v>1391.1344287200006</v>
      </c>
      <c r="D16" s="54">
        <v>1356.1300918700006</v>
      </c>
      <c r="E16" s="54">
        <v>1547.2507147200013</v>
      </c>
      <c r="F16" s="54">
        <v>1686.3836743799993</v>
      </c>
      <c r="G16" s="121">
        <v>1943.6368179599997</v>
      </c>
    </row>
    <row r="17" spans="1:7" ht="12.75" customHeight="1">
      <c r="A17" s="84" t="s">
        <v>107</v>
      </c>
      <c r="B17" s="54">
        <v>3971.3186305499999</v>
      </c>
      <c r="C17" s="54">
        <v>4065.8273942100027</v>
      </c>
      <c r="D17" s="54">
        <v>4103.4063538199971</v>
      </c>
      <c r="E17" s="54">
        <v>4461.3606075799989</v>
      </c>
      <c r="F17" s="54">
        <v>5032.2026075399945</v>
      </c>
      <c r="G17" s="121">
        <v>5180.3216182100105</v>
      </c>
    </row>
    <row r="18" spans="1:7" ht="12.75" customHeight="1">
      <c r="A18" s="84" t="s">
        <v>108</v>
      </c>
      <c r="B18" s="54">
        <v>1879.8791962199996</v>
      </c>
      <c r="C18" s="54">
        <v>1715.3461458500012</v>
      </c>
      <c r="D18" s="54">
        <v>1767.6564714499998</v>
      </c>
      <c r="E18" s="54">
        <v>1942.1320715999996</v>
      </c>
      <c r="F18" s="54">
        <v>2099.144313069999</v>
      </c>
      <c r="G18" s="121">
        <v>2426.8047537799989</v>
      </c>
    </row>
    <row r="19" spans="1:7" ht="12.75" customHeight="1">
      <c r="A19" s="84" t="s">
        <v>109</v>
      </c>
      <c r="B19" s="54">
        <v>1703.7687745099993</v>
      </c>
      <c r="C19" s="54">
        <v>1995.7203118600007</v>
      </c>
      <c r="D19" s="54">
        <v>2159.6338016700001</v>
      </c>
      <c r="E19" s="54">
        <v>2357.5905266599998</v>
      </c>
      <c r="F19" s="54">
        <v>2648.0218458399986</v>
      </c>
      <c r="G19" s="121">
        <v>2688.4257380000017</v>
      </c>
    </row>
    <row r="20" spans="1:7" ht="12.75" customHeight="1">
      <c r="A20" s="119" t="s">
        <v>110</v>
      </c>
      <c r="B20" s="55">
        <v>3480.5144227399983</v>
      </c>
      <c r="C20" s="55">
        <v>3812.3234726700002</v>
      </c>
      <c r="D20" s="55">
        <v>3933.9736823699959</v>
      </c>
      <c r="E20" s="55">
        <v>4142.0904182699978</v>
      </c>
      <c r="F20" s="55">
        <v>4546.274266569998</v>
      </c>
      <c r="G20" s="122">
        <v>4704.5176932700015</v>
      </c>
    </row>
    <row r="21" spans="1:7" ht="16.5" customHeight="1">
      <c r="A21" s="408" t="s">
        <v>111</v>
      </c>
      <c r="B21" s="408"/>
      <c r="C21" s="408"/>
      <c r="D21" s="408"/>
      <c r="E21" s="408"/>
      <c r="F21" s="408"/>
      <c r="G21" s="408"/>
    </row>
    <row r="22" spans="1:7" s="93" customFormat="1" ht="16.5" customHeight="1">
      <c r="A22" s="90" t="s">
        <v>96</v>
      </c>
      <c r="B22" s="118">
        <v>2732.9663097881985</v>
      </c>
      <c r="C22" s="118">
        <v>2934.4580159070674</v>
      </c>
      <c r="D22" s="118">
        <v>2972.1176897654423</v>
      </c>
      <c r="E22" s="118">
        <v>3214.4763946723206</v>
      </c>
      <c r="F22" s="118">
        <v>3542.0941817091057</v>
      </c>
      <c r="G22" s="123">
        <v>3721.1859297383162</v>
      </c>
    </row>
    <row r="23" spans="1:7" ht="12.75" customHeight="1">
      <c r="A23" s="84" t="s">
        <v>97</v>
      </c>
      <c r="B23" s="56">
        <v>2036.7197799100948</v>
      </c>
      <c r="C23" s="56">
        <v>2474.1214166524355</v>
      </c>
      <c r="D23" s="56">
        <v>2185.7810255165805</v>
      </c>
      <c r="E23" s="56">
        <v>2716.5190950073898</v>
      </c>
      <c r="F23" s="56">
        <v>2782.0215335963917</v>
      </c>
      <c r="G23" s="124">
        <v>2851.6469355094855</v>
      </c>
    </row>
    <row r="24" spans="1:7" ht="12.75" customHeight="1">
      <c r="A24" s="84" t="s">
        <v>98</v>
      </c>
      <c r="B24" s="56">
        <v>1980.7058446540832</v>
      </c>
      <c r="C24" s="56">
        <v>2148.0908107528126</v>
      </c>
      <c r="D24" s="56">
        <v>2272.0892181271743</v>
      </c>
      <c r="E24" s="56">
        <v>2387.2828740766045</v>
      </c>
      <c r="F24" s="56">
        <v>2619.9808095388544</v>
      </c>
      <c r="G24" s="124">
        <v>2710.5748259088882</v>
      </c>
    </row>
    <row r="25" spans="1:7" ht="12.75" customHeight="1">
      <c r="A25" s="84" t="s">
        <v>99</v>
      </c>
      <c r="B25" s="56">
        <v>3328.325146029315</v>
      </c>
      <c r="C25" s="56">
        <v>3530.7978478628725</v>
      </c>
      <c r="D25" s="56">
        <v>3083.1191601718592</v>
      </c>
      <c r="E25" s="56">
        <v>3255.4999880730256</v>
      </c>
      <c r="F25" s="56">
        <v>3601.8535717832506</v>
      </c>
      <c r="G25" s="124">
        <v>4705.092731102668</v>
      </c>
    </row>
    <row r="26" spans="1:7" ht="12.75" customHeight="1">
      <c r="A26" s="84" t="s">
        <v>100</v>
      </c>
      <c r="B26" s="56">
        <v>3209.9339495405143</v>
      </c>
      <c r="C26" s="56">
        <v>3549.1962814085632</v>
      </c>
      <c r="D26" s="56">
        <v>3642.837200431306</v>
      </c>
      <c r="E26" s="56">
        <v>3786.0539768710291</v>
      </c>
      <c r="F26" s="56">
        <v>4328.9618621754398</v>
      </c>
      <c r="G26" s="124">
        <v>4387.7345420896809</v>
      </c>
    </row>
    <row r="27" spans="1:7" ht="12.75" customHeight="1">
      <c r="A27" s="84" t="s">
        <v>101</v>
      </c>
      <c r="B27" s="56">
        <v>3193.1497307102336</v>
      </c>
      <c r="C27" s="56">
        <v>4013.6837739805196</v>
      </c>
      <c r="D27" s="56">
        <v>4722.1826549203779</v>
      </c>
      <c r="E27" s="56">
        <v>5069.7339149168065</v>
      </c>
      <c r="F27" s="56">
        <v>5969.3441675223767</v>
      </c>
      <c r="G27" s="124">
        <v>4316.3620261600627</v>
      </c>
    </row>
    <row r="28" spans="1:7" ht="12.75" customHeight="1">
      <c r="A28" s="84" t="s">
        <v>102</v>
      </c>
      <c r="B28" s="56">
        <v>2516.3423491135441</v>
      </c>
      <c r="C28" s="56">
        <v>2501.770835124431</v>
      </c>
      <c r="D28" s="56">
        <v>2550.1952321197491</v>
      </c>
      <c r="E28" s="56">
        <v>2702.302326189747</v>
      </c>
      <c r="F28" s="56">
        <v>3165.6539961956137</v>
      </c>
      <c r="G28" s="124">
        <v>3736.5236143728771</v>
      </c>
    </row>
    <row r="29" spans="1:7" ht="12.75" customHeight="1">
      <c r="A29" s="84" t="s">
        <v>103</v>
      </c>
      <c r="B29" s="56">
        <v>2912.4948568369814</v>
      </c>
      <c r="C29" s="56">
        <v>2549.4599033167897</v>
      </c>
      <c r="D29" s="56">
        <v>2526.3570573393968</v>
      </c>
      <c r="E29" s="56">
        <v>2971.8781162659707</v>
      </c>
      <c r="F29" s="56">
        <v>3391.4947592339513</v>
      </c>
      <c r="G29" s="124">
        <v>3329.8712241765179</v>
      </c>
    </row>
    <row r="30" spans="1:7" ht="12.75" customHeight="1">
      <c r="A30" s="84" t="s">
        <v>104</v>
      </c>
      <c r="B30" s="56">
        <v>2820.6141189383793</v>
      </c>
      <c r="C30" s="56">
        <v>3330.784495128024</v>
      </c>
      <c r="D30" s="56">
        <v>3448.5745844414587</v>
      </c>
      <c r="E30" s="56">
        <v>3435.7109427176479</v>
      </c>
      <c r="F30" s="56">
        <v>3626.4633103569622</v>
      </c>
      <c r="G30" s="124">
        <v>3852.3958086821403</v>
      </c>
    </row>
    <row r="31" spans="1:7" ht="12.75" customHeight="1">
      <c r="A31" s="84" t="s">
        <v>105</v>
      </c>
      <c r="B31" s="56">
        <v>2911.6006075628247</v>
      </c>
      <c r="C31" s="56">
        <v>2990.3354342113316</v>
      </c>
      <c r="D31" s="56">
        <v>3058.7967732324246</v>
      </c>
      <c r="E31" s="56">
        <v>3572.7060277138453</v>
      </c>
      <c r="F31" s="56">
        <v>3847.782510385252</v>
      </c>
      <c r="G31" s="124">
        <v>3765.130867213732</v>
      </c>
    </row>
    <row r="32" spans="1:7" ht="12.75" customHeight="1">
      <c r="A32" s="84" t="s">
        <v>106</v>
      </c>
      <c r="B32" s="56">
        <v>2620.4805489267624</v>
      </c>
      <c r="C32" s="56">
        <v>2733.8684503942213</v>
      </c>
      <c r="D32" s="56">
        <v>2690.600846922277</v>
      </c>
      <c r="E32" s="56">
        <v>3005.6718049174715</v>
      </c>
      <c r="F32" s="56">
        <v>3255.8183535021999</v>
      </c>
      <c r="G32" s="124">
        <v>3754.7533704628818</v>
      </c>
    </row>
    <row r="33" spans="1:7" ht="12.75" customHeight="1">
      <c r="A33" s="84" t="s">
        <v>107</v>
      </c>
      <c r="B33" s="56">
        <v>3331.6738917473231</v>
      </c>
      <c r="C33" s="56">
        <v>3401.4352509480696</v>
      </c>
      <c r="D33" s="56">
        <v>3464.0530166440394</v>
      </c>
      <c r="E33" s="56">
        <v>3665.2650407328288</v>
      </c>
      <c r="F33" s="56">
        <v>4102.0637534980624</v>
      </c>
      <c r="G33" s="124">
        <v>4213.8944283328656</v>
      </c>
    </row>
    <row r="34" spans="1:7" ht="12.75" customHeight="1">
      <c r="A34" s="84" t="s">
        <v>108</v>
      </c>
      <c r="B34" s="56">
        <v>2974.4218036280777</v>
      </c>
      <c r="C34" s="56">
        <v>2720.5175169938575</v>
      </c>
      <c r="D34" s="56">
        <v>2837.6486466376637</v>
      </c>
      <c r="E34" s="56">
        <v>3073.9568276137143</v>
      </c>
      <c r="F34" s="56">
        <v>3316.8963838518221</v>
      </c>
      <c r="G34" s="124">
        <v>3842.9212253048281</v>
      </c>
    </row>
    <row r="35" spans="1:7" ht="12.75" customHeight="1">
      <c r="A35" s="84" t="s">
        <v>109</v>
      </c>
      <c r="B35" s="56">
        <v>2924.6487876852816</v>
      </c>
      <c r="C35" s="56">
        <v>3440.1912570696713</v>
      </c>
      <c r="D35" s="56">
        <v>3772.7342316117893</v>
      </c>
      <c r="E35" s="56">
        <v>4061.0932519710404</v>
      </c>
      <c r="F35" s="56">
        <v>4559.705904563798</v>
      </c>
      <c r="G35" s="124">
        <v>4643.2383842431263</v>
      </c>
    </row>
    <row r="36" spans="1:7" ht="12.75" customHeight="1">
      <c r="A36" s="84" t="s">
        <v>110</v>
      </c>
      <c r="B36" s="56">
        <v>2899.1264946328265</v>
      </c>
      <c r="C36" s="56">
        <v>3196.0218040984746</v>
      </c>
      <c r="D36" s="56">
        <v>3339.5674173273228</v>
      </c>
      <c r="E36" s="56">
        <v>3481.702061463895</v>
      </c>
      <c r="F36" s="56">
        <v>3822.9557473486452</v>
      </c>
      <c r="G36" s="124">
        <v>3978.0703351561347</v>
      </c>
    </row>
    <row r="37" spans="1:7" ht="14.1" customHeight="1">
      <c r="A37" s="87"/>
    </row>
  </sheetData>
  <mergeCells count="2">
    <mergeCell ref="A5:G5"/>
    <mergeCell ref="A21:G21"/>
  </mergeCells>
  <hyperlinks>
    <hyperlink ref="I1" location="OBSAH!A1" tooltip="o" display="zpět na obsah" xr:uid="{A80DC692-EA7E-45E6-831F-A330EAEB3E05}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FD9-0A68-475B-BFF4-657E2FC92A4A}">
  <dimension ref="A1:I36"/>
  <sheetViews>
    <sheetView showGridLines="0" zoomScaleNormal="100" workbookViewId="0"/>
  </sheetViews>
  <sheetFormatPr defaultColWidth="9.140625" defaultRowHeight="14.1" customHeight="1"/>
  <cols>
    <col min="1" max="1" width="28.5703125" style="44" customWidth="1"/>
    <col min="2" max="7" width="14.5703125" style="44" customWidth="1"/>
    <col min="8" max="16384" width="9.140625" style="44"/>
  </cols>
  <sheetData>
    <row r="1" spans="1:9" ht="14.1" customHeight="1">
      <c r="A1" s="43" t="s">
        <v>112</v>
      </c>
      <c r="B1" s="52"/>
      <c r="C1" s="52"/>
      <c r="D1" s="52"/>
      <c r="E1" s="52"/>
      <c r="F1" s="53"/>
      <c r="G1" s="53"/>
      <c r="I1" s="340" t="s">
        <v>8</v>
      </c>
    </row>
    <row r="2" spans="1:9" ht="14.1" customHeight="1">
      <c r="A2" s="43"/>
      <c r="B2" s="52"/>
      <c r="C2" s="52"/>
      <c r="D2" s="52"/>
      <c r="E2" s="52"/>
      <c r="F2" s="53"/>
      <c r="G2" s="53"/>
    </row>
    <row r="3" spans="1:9" ht="14.1" customHeight="1">
      <c r="A3" s="83" t="s">
        <v>73</v>
      </c>
      <c r="B3" s="45"/>
      <c r="C3" s="45"/>
      <c r="D3" s="45"/>
      <c r="E3" s="45"/>
      <c r="F3" s="45"/>
      <c r="G3" s="51" t="s">
        <v>9</v>
      </c>
    </row>
    <row r="4" spans="1:9" s="174" customFormat="1" ht="16.5" customHeight="1">
      <c r="A4" s="171" t="s">
        <v>94</v>
      </c>
      <c r="B4" s="172">
        <v>2019</v>
      </c>
      <c r="C4" s="172">
        <v>2020</v>
      </c>
      <c r="D4" s="172">
        <v>2021</v>
      </c>
      <c r="E4" s="172">
        <v>2022</v>
      </c>
      <c r="F4" s="172">
        <v>2023</v>
      </c>
      <c r="G4" s="173">
        <v>2024</v>
      </c>
    </row>
    <row r="5" spans="1:9" ht="16.5" customHeight="1">
      <c r="A5" s="408" t="s">
        <v>113</v>
      </c>
      <c r="B5" s="408"/>
      <c r="C5" s="408"/>
      <c r="D5" s="408"/>
      <c r="E5" s="408"/>
      <c r="F5" s="408"/>
      <c r="G5" s="408"/>
    </row>
    <row r="6" spans="1:9" s="93" customFormat="1" ht="12.75" customHeight="1">
      <c r="A6" s="90" t="s">
        <v>96</v>
      </c>
      <c r="B6" s="117">
        <v>24390.889514320002</v>
      </c>
      <c r="C6" s="117">
        <v>25256.805266030005</v>
      </c>
      <c r="D6" s="117">
        <v>25697.148744590006</v>
      </c>
      <c r="E6" s="117">
        <v>28482.967393269992</v>
      </c>
      <c r="F6" s="117">
        <v>31451.957854849992</v>
      </c>
      <c r="G6" s="120">
        <v>33058.240928640007</v>
      </c>
    </row>
    <row r="7" spans="1:9" ht="12.75" customHeight="1">
      <c r="A7" s="84" t="s">
        <v>97</v>
      </c>
      <c r="B7" s="54">
        <v>2197.92279495</v>
      </c>
      <c r="C7" s="54">
        <v>2511.6048815799991</v>
      </c>
      <c r="D7" s="54">
        <v>2285.7930337300008</v>
      </c>
      <c r="E7" s="54">
        <v>2487.3717526700007</v>
      </c>
      <c r="F7" s="54">
        <v>2608.6493207399985</v>
      </c>
      <c r="G7" s="121">
        <v>2689.4983202100011</v>
      </c>
    </row>
    <row r="8" spans="1:9" ht="12.75" customHeight="1">
      <c r="A8" s="84" t="s">
        <v>98</v>
      </c>
      <c r="B8" s="54">
        <v>2430.3389524600011</v>
      </c>
      <c r="C8" s="54">
        <v>2421.2570189099988</v>
      </c>
      <c r="D8" s="54">
        <v>2568.6930636400002</v>
      </c>
      <c r="E8" s="54">
        <v>2907.1501626200002</v>
      </c>
      <c r="F8" s="54">
        <v>3229.692872489999</v>
      </c>
      <c r="G8" s="121">
        <v>3442.7148916000006</v>
      </c>
    </row>
    <row r="9" spans="1:9" ht="12.75" customHeight="1">
      <c r="A9" s="84" t="s">
        <v>99</v>
      </c>
      <c r="B9" s="54">
        <v>1736.3562059799992</v>
      </c>
      <c r="C9" s="54">
        <v>1751.2275073900005</v>
      </c>
      <c r="D9" s="54">
        <v>1715.7071344100018</v>
      </c>
      <c r="E9" s="54">
        <v>1909.76168396</v>
      </c>
      <c r="F9" s="54">
        <v>2090.0171998499982</v>
      </c>
      <c r="G9" s="121">
        <v>2201.3010865700012</v>
      </c>
    </row>
    <row r="10" spans="1:9" ht="12.75" customHeight="1">
      <c r="A10" s="84" t="s">
        <v>100</v>
      </c>
      <c r="B10" s="54">
        <v>1637.8490476699999</v>
      </c>
      <c r="C10" s="54">
        <v>1756.784341079999</v>
      </c>
      <c r="D10" s="54">
        <v>1753.5874314199993</v>
      </c>
      <c r="E10" s="54">
        <v>1917.031476089998</v>
      </c>
      <c r="F10" s="54">
        <v>2134.5386099299985</v>
      </c>
      <c r="G10" s="121">
        <v>2234.5998737899995</v>
      </c>
    </row>
    <row r="11" spans="1:9" ht="12.75" customHeight="1">
      <c r="A11" s="84" t="s">
        <v>101</v>
      </c>
      <c r="B11" s="54">
        <v>839.5213870800003</v>
      </c>
      <c r="C11" s="54">
        <v>865.81897457999992</v>
      </c>
      <c r="D11" s="54">
        <v>912.7264485899999</v>
      </c>
      <c r="E11" s="54">
        <v>1066.4435516100004</v>
      </c>
      <c r="F11" s="54">
        <v>1166.1300761700002</v>
      </c>
      <c r="G11" s="121">
        <v>1166.9926945700004</v>
      </c>
    </row>
    <row r="12" spans="1:9" ht="12.75" customHeight="1">
      <c r="A12" s="84" t="s">
        <v>102</v>
      </c>
      <c r="B12" s="54">
        <v>1704.6069172100001</v>
      </c>
      <c r="C12" s="54">
        <v>1663.9251304700012</v>
      </c>
      <c r="D12" s="54">
        <v>1670.5558604299999</v>
      </c>
      <c r="E12" s="54">
        <v>1907.1298905400001</v>
      </c>
      <c r="F12" s="54">
        <v>2208.0233155199994</v>
      </c>
      <c r="G12" s="121">
        <v>2399.5740471699996</v>
      </c>
    </row>
    <row r="13" spans="1:9" ht="12.75" customHeight="1">
      <c r="A13" s="84" t="s">
        <v>103</v>
      </c>
      <c r="B13" s="54">
        <v>968.36306012</v>
      </c>
      <c r="C13" s="54">
        <v>959.58131191999996</v>
      </c>
      <c r="D13" s="54">
        <v>985.86057758000004</v>
      </c>
      <c r="E13" s="54">
        <v>1175.7864780600005</v>
      </c>
      <c r="F13" s="54">
        <v>1302.6702119200002</v>
      </c>
      <c r="G13" s="121">
        <v>1318.7047199599995</v>
      </c>
    </row>
    <row r="14" spans="1:9" ht="12.75" customHeight="1">
      <c r="A14" s="84" t="s">
        <v>104</v>
      </c>
      <c r="B14" s="54">
        <v>1402.5988396999999</v>
      </c>
      <c r="C14" s="54">
        <v>1488.4124052099994</v>
      </c>
      <c r="D14" s="54">
        <v>1521.3829512900006</v>
      </c>
      <c r="E14" s="54">
        <v>1657.62394208</v>
      </c>
      <c r="F14" s="54">
        <v>1767.608501379998</v>
      </c>
      <c r="G14" s="121">
        <v>1890.6707720399988</v>
      </c>
    </row>
    <row r="15" spans="1:9" ht="12.75" customHeight="1">
      <c r="A15" s="84" t="s">
        <v>105</v>
      </c>
      <c r="B15" s="54">
        <v>1213.8601459300005</v>
      </c>
      <c r="C15" s="54">
        <v>1251.16836461</v>
      </c>
      <c r="D15" s="54">
        <v>1271.4023605700008</v>
      </c>
      <c r="E15" s="54">
        <v>1408.0973720600005</v>
      </c>
      <c r="F15" s="54">
        <v>1559.3700296199993</v>
      </c>
      <c r="G15" s="121">
        <v>1680.4816944300007</v>
      </c>
    </row>
    <row r="16" spans="1:9" ht="12.75" customHeight="1">
      <c r="A16" s="84" t="s">
        <v>106</v>
      </c>
      <c r="B16" s="54">
        <v>1049.8233671399996</v>
      </c>
      <c r="C16" s="54">
        <v>1090.21869528</v>
      </c>
      <c r="D16" s="54">
        <v>1127.3004987199995</v>
      </c>
      <c r="E16" s="54">
        <v>1259.534719870001</v>
      </c>
      <c r="F16" s="54">
        <v>1388.2801051999991</v>
      </c>
      <c r="G16" s="121">
        <v>1437.8089995699995</v>
      </c>
    </row>
    <row r="17" spans="1:7" ht="12.75" customHeight="1">
      <c r="A17" s="84" t="s">
        <v>107</v>
      </c>
      <c r="B17" s="54">
        <v>3188.3545976900023</v>
      </c>
      <c r="C17" s="54">
        <v>3329.9122646800029</v>
      </c>
      <c r="D17" s="54">
        <v>3477.9721622800021</v>
      </c>
      <c r="E17" s="54">
        <v>3819.2021235599987</v>
      </c>
      <c r="F17" s="54">
        <v>4267.9979883999995</v>
      </c>
      <c r="G17" s="121">
        <v>4390.1739571800035</v>
      </c>
    </row>
    <row r="18" spans="1:7" ht="12.75" customHeight="1">
      <c r="A18" s="84" t="s">
        <v>108</v>
      </c>
      <c r="B18" s="54">
        <v>1550.1396000800003</v>
      </c>
      <c r="C18" s="54">
        <v>1514.090466430001</v>
      </c>
      <c r="D18" s="54">
        <v>1547.3595585199996</v>
      </c>
      <c r="E18" s="54">
        <v>1625.5871710599997</v>
      </c>
      <c r="F18" s="54">
        <v>1847.3289026699988</v>
      </c>
      <c r="G18" s="121">
        <v>1959.5234745199989</v>
      </c>
    </row>
    <row r="19" spans="1:7" ht="12.75" customHeight="1">
      <c r="A19" s="84" t="s">
        <v>109</v>
      </c>
      <c r="B19" s="54">
        <v>1487.3368878099998</v>
      </c>
      <c r="C19" s="54">
        <v>1574.5161311500017</v>
      </c>
      <c r="D19" s="54">
        <v>1645.6974188299989</v>
      </c>
      <c r="E19" s="54">
        <v>1851.6200030899997</v>
      </c>
      <c r="F19" s="54">
        <v>2018.28479907</v>
      </c>
      <c r="G19" s="121">
        <v>2090.2275600500011</v>
      </c>
    </row>
    <row r="20" spans="1:7" ht="12.75" customHeight="1">
      <c r="A20" s="119" t="s">
        <v>110</v>
      </c>
      <c r="B20" s="55">
        <v>2983.8177104999991</v>
      </c>
      <c r="C20" s="55">
        <v>3078.2877727400009</v>
      </c>
      <c r="D20" s="55">
        <v>3213.1102445800002</v>
      </c>
      <c r="E20" s="55">
        <v>3490.6270659999941</v>
      </c>
      <c r="F20" s="55">
        <v>3863.3659218899988</v>
      </c>
      <c r="G20" s="122">
        <v>4155.9688369799997</v>
      </c>
    </row>
    <row r="21" spans="1:7" ht="16.5" customHeight="1">
      <c r="A21" s="408" t="s">
        <v>82</v>
      </c>
      <c r="B21" s="408"/>
      <c r="C21" s="408"/>
      <c r="D21" s="408"/>
      <c r="E21" s="408"/>
      <c r="F21" s="408"/>
      <c r="G21" s="408"/>
    </row>
    <row r="22" spans="1:7" s="93" customFormat="1" ht="16.5" customHeight="1">
      <c r="A22" s="90" t="s">
        <v>96</v>
      </c>
      <c r="B22" s="118">
        <v>4835.2854916099996</v>
      </c>
      <c r="C22" s="118">
        <v>6147.1100360700002</v>
      </c>
      <c r="D22" s="118">
        <v>5559.7421681900005</v>
      </c>
      <c r="E22" s="118">
        <v>6321.8689898600005</v>
      </c>
      <c r="F22" s="118">
        <v>7158.8345880500001</v>
      </c>
      <c r="G22" s="123">
        <v>7538.0369718400016</v>
      </c>
    </row>
    <row r="23" spans="1:7" ht="12.75" customHeight="1">
      <c r="A23" s="84" t="s">
        <v>97</v>
      </c>
      <c r="B23" s="56">
        <v>499.25836503000005</v>
      </c>
      <c r="C23" s="56">
        <v>791.55503584999997</v>
      </c>
      <c r="D23" s="56">
        <v>501.96520090000007</v>
      </c>
      <c r="E23" s="56">
        <v>1199.8302444800001</v>
      </c>
      <c r="F23" s="56">
        <v>1243.70492152</v>
      </c>
      <c r="G23" s="124">
        <v>1296.7618980000002</v>
      </c>
    </row>
    <row r="24" spans="1:7" ht="12.75" customHeight="1">
      <c r="A24" s="84" t="s">
        <v>98</v>
      </c>
      <c r="B24" s="56">
        <v>313.21792191000003</v>
      </c>
      <c r="C24" s="56">
        <v>581.76749024999992</v>
      </c>
      <c r="D24" s="56">
        <v>582.29479420000007</v>
      </c>
      <c r="E24" s="56">
        <v>529.08332077999989</v>
      </c>
      <c r="F24" s="56">
        <v>584.84198735000007</v>
      </c>
      <c r="G24" s="124">
        <v>531.57057676999989</v>
      </c>
    </row>
    <row r="25" spans="1:7" ht="12.75" customHeight="1">
      <c r="A25" s="84" t="s">
        <v>99</v>
      </c>
      <c r="B25" s="56">
        <v>407.36143905000006</v>
      </c>
      <c r="C25" s="56">
        <v>521.02097839999999</v>
      </c>
      <c r="D25" s="56">
        <v>248.38467722000007</v>
      </c>
      <c r="E25" s="56">
        <v>213.81072475999997</v>
      </c>
      <c r="F25" s="56">
        <v>267.41397215000001</v>
      </c>
      <c r="G25" s="124">
        <v>872.19252289000042</v>
      </c>
    </row>
    <row r="26" spans="1:7" ht="12.75" customHeight="1">
      <c r="A26" s="84" t="s">
        <v>100</v>
      </c>
      <c r="B26" s="56">
        <v>255.68777922999999</v>
      </c>
      <c r="C26" s="56">
        <v>340.93617828000004</v>
      </c>
      <c r="D26" s="56">
        <v>354.54795633000009</v>
      </c>
      <c r="E26" s="56">
        <v>375.00016885999992</v>
      </c>
      <c r="F26" s="56">
        <v>520.73404331999996</v>
      </c>
      <c r="G26" s="124">
        <v>462.27728515999996</v>
      </c>
    </row>
    <row r="27" spans="1:7" ht="12.75" customHeight="1">
      <c r="A27" s="84" t="s">
        <v>101</v>
      </c>
      <c r="B27" s="56">
        <v>101.38488517</v>
      </c>
      <c r="C27" s="56">
        <v>311.43862684999993</v>
      </c>
      <c r="D27" s="56">
        <v>424.64290111000008</v>
      </c>
      <c r="E27" s="56">
        <v>422.00497714000005</v>
      </c>
      <c r="F27" s="56">
        <v>595.28609274999985</v>
      </c>
      <c r="G27" s="124">
        <v>98.543069689999996</v>
      </c>
    </row>
    <row r="28" spans="1:7" ht="12.75" customHeight="1">
      <c r="A28" s="84" t="s">
        <v>102</v>
      </c>
      <c r="B28" s="56">
        <v>361.22207942999989</v>
      </c>
      <c r="C28" s="56">
        <v>380.03164891</v>
      </c>
      <c r="D28" s="56">
        <v>366.79001011999992</v>
      </c>
      <c r="E28" s="56">
        <v>288.05027420999983</v>
      </c>
      <c r="F28" s="56">
        <v>359.85707091999996</v>
      </c>
      <c r="G28" s="124">
        <v>620.86723565000023</v>
      </c>
    </row>
    <row r="29" spans="1:7" ht="12.75" customHeight="1">
      <c r="A29" s="84" t="s">
        <v>103</v>
      </c>
      <c r="B29" s="56">
        <v>323.88178291000008</v>
      </c>
      <c r="C29" s="56">
        <v>168.49350826</v>
      </c>
      <c r="D29" s="56">
        <v>119.59748000000002</v>
      </c>
      <c r="E29" s="56">
        <v>159.11281856999994</v>
      </c>
      <c r="F29" s="56">
        <v>225.97143791999994</v>
      </c>
      <c r="G29" s="124">
        <v>178.05241607999997</v>
      </c>
    </row>
    <row r="30" spans="1:7" ht="12.75" customHeight="1">
      <c r="A30" s="84" t="s">
        <v>104</v>
      </c>
      <c r="B30" s="56">
        <v>153.38447717</v>
      </c>
      <c r="C30" s="56">
        <v>346.19368706</v>
      </c>
      <c r="D30" s="56">
        <v>349.75499246000004</v>
      </c>
      <c r="E30" s="56">
        <v>250.11296595000005</v>
      </c>
      <c r="F30" s="56">
        <v>252.14661286000006</v>
      </c>
      <c r="G30" s="124">
        <v>250.96466310999998</v>
      </c>
    </row>
    <row r="31" spans="1:7" ht="12.75" customHeight="1">
      <c r="A31" s="84" t="s">
        <v>105</v>
      </c>
      <c r="B31" s="56">
        <v>307.92285081999995</v>
      </c>
      <c r="C31" s="56">
        <v>312.34645918000001</v>
      </c>
      <c r="D31" s="56">
        <v>302.40363759999997</v>
      </c>
      <c r="E31" s="56">
        <v>481.01023985999996</v>
      </c>
      <c r="F31" s="56">
        <v>482.10945909000014</v>
      </c>
      <c r="G31" s="124">
        <v>316.80351156999996</v>
      </c>
    </row>
    <row r="32" spans="1:7" ht="12.75" customHeight="1">
      <c r="A32" s="84" t="s">
        <v>106</v>
      </c>
      <c r="B32" s="56">
        <v>286.13168294999997</v>
      </c>
      <c r="C32" s="56">
        <v>300.91573344000005</v>
      </c>
      <c r="D32" s="56">
        <v>228.82959315000011</v>
      </c>
      <c r="E32" s="56">
        <v>287.71599485000002</v>
      </c>
      <c r="F32" s="56">
        <v>298.10356917999997</v>
      </c>
      <c r="G32" s="124">
        <v>505.82781838999983</v>
      </c>
    </row>
    <row r="33" spans="1:7" ht="12.75" customHeight="1">
      <c r="A33" s="84" t="s">
        <v>107</v>
      </c>
      <c r="B33" s="56">
        <v>782.96403286000009</v>
      </c>
      <c r="C33" s="56">
        <v>735.9151295300004</v>
      </c>
      <c r="D33" s="56">
        <v>625.43419154000003</v>
      </c>
      <c r="E33" s="56">
        <v>642.15848401999972</v>
      </c>
      <c r="F33" s="56">
        <v>764.20461913999998</v>
      </c>
      <c r="G33" s="124">
        <v>790.14766102999988</v>
      </c>
    </row>
    <row r="34" spans="1:7" ht="12.75" customHeight="1">
      <c r="A34" s="84" t="s">
        <v>108</v>
      </c>
      <c r="B34" s="56">
        <v>329.73959614000006</v>
      </c>
      <c r="C34" s="56">
        <v>201.25567941999995</v>
      </c>
      <c r="D34" s="56">
        <v>220.29691292999991</v>
      </c>
      <c r="E34" s="56">
        <v>316.54490054000007</v>
      </c>
      <c r="F34" s="56">
        <v>251.81541040000002</v>
      </c>
      <c r="G34" s="124">
        <v>467.28127926000008</v>
      </c>
    </row>
    <row r="35" spans="1:7" ht="12.75" customHeight="1">
      <c r="A35" s="84" t="s">
        <v>109</v>
      </c>
      <c r="B35" s="56">
        <v>216.43188669999998</v>
      </c>
      <c r="C35" s="56">
        <v>421.20418071</v>
      </c>
      <c r="D35" s="56">
        <v>513.93638283999996</v>
      </c>
      <c r="E35" s="56">
        <v>505.97052357000007</v>
      </c>
      <c r="F35" s="56">
        <v>629.73704677000001</v>
      </c>
      <c r="G35" s="124">
        <v>598.19817795000029</v>
      </c>
    </row>
    <row r="36" spans="1:7" ht="12.75" customHeight="1">
      <c r="A36" s="84" t="s">
        <v>110</v>
      </c>
      <c r="B36" s="56">
        <v>496.69671224000012</v>
      </c>
      <c r="C36" s="56">
        <v>734.03569993000031</v>
      </c>
      <c r="D36" s="56">
        <v>720.86343778999992</v>
      </c>
      <c r="E36" s="56">
        <v>651.4633522700002</v>
      </c>
      <c r="F36" s="56">
        <v>682.90834468000014</v>
      </c>
      <c r="G36" s="124">
        <v>548.54885628999989</v>
      </c>
    </row>
  </sheetData>
  <mergeCells count="2">
    <mergeCell ref="A5:G5"/>
    <mergeCell ref="A21:G21"/>
  </mergeCells>
  <hyperlinks>
    <hyperlink ref="I1" location="OBSAH!A1" tooltip="o" display="zpět na obsah" xr:uid="{9DDB58E1-8161-465C-B26E-90BE4DC55880}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A778-8788-447E-AB48-F9B0F3836FF3}">
  <dimension ref="A1:J75"/>
  <sheetViews>
    <sheetView showGridLines="0" zoomScaleNormal="100" workbookViewId="0"/>
  </sheetViews>
  <sheetFormatPr defaultColWidth="8.85546875" defaultRowHeight="14.1" customHeight="1"/>
  <cols>
    <col min="1" max="1" width="29" style="28" customWidth="1"/>
    <col min="2" max="7" width="9.140625" style="28" customWidth="1"/>
    <col min="8" max="8" width="8.85546875" style="28"/>
    <col min="9" max="9" width="10" style="28" bestFit="1" customWidth="1"/>
    <col min="10" max="16384" width="8.85546875" style="28"/>
  </cols>
  <sheetData>
    <row r="1" spans="1:10" ht="13.5" customHeight="1">
      <c r="A1" s="26" t="s">
        <v>290</v>
      </c>
      <c r="B1" s="26"/>
      <c r="C1" s="26"/>
      <c r="D1" s="26"/>
      <c r="E1" s="26"/>
      <c r="F1" s="26"/>
      <c r="G1" s="26"/>
      <c r="I1" s="340" t="s">
        <v>8</v>
      </c>
    </row>
    <row r="2" spans="1:10" ht="14.1" customHeight="1">
      <c r="A2" s="26"/>
      <c r="B2" s="27"/>
      <c r="C2" s="27"/>
      <c r="D2" s="27"/>
      <c r="E2" s="29"/>
      <c r="F2" s="27"/>
    </row>
    <row r="3" spans="1:10" ht="15" customHeight="1">
      <c r="A3" s="8" t="s">
        <v>138</v>
      </c>
      <c r="B3" s="27"/>
      <c r="C3" s="27"/>
      <c r="D3" s="27"/>
      <c r="E3" s="27"/>
      <c r="F3" s="141"/>
      <c r="G3" s="77" t="s">
        <v>9</v>
      </c>
    </row>
    <row r="4" spans="1:10" ht="15" customHeight="1">
      <c r="A4" s="31" t="s">
        <v>139</v>
      </c>
      <c r="B4" s="30">
        <v>2019</v>
      </c>
      <c r="C4" s="30">
        <v>2020</v>
      </c>
      <c r="D4" s="30">
        <v>2021</v>
      </c>
      <c r="E4" s="30">
        <v>2022</v>
      </c>
      <c r="F4" s="30">
        <v>2023</v>
      </c>
      <c r="G4" s="30">
        <v>2024</v>
      </c>
    </row>
    <row r="5" spans="1:10" ht="15" customHeight="1">
      <c r="A5" s="410" t="s">
        <v>140</v>
      </c>
      <c r="B5" s="410"/>
      <c r="C5" s="410"/>
      <c r="D5" s="410"/>
      <c r="E5" s="410"/>
      <c r="F5" s="410"/>
      <c r="G5" s="410"/>
    </row>
    <row r="6" spans="1:10" s="75" customFormat="1" ht="13.5" customHeight="1">
      <c r="A6" s="209" t="s">
        <v>303</v>
      </c>
      <c r="B6" s="117">
        <v>30670.662</v>
      </c>
      <c r="C6" s="227">
        <v>27691.741000000002</v>
      </c>
      <c r="D6" s="117">
        <v>29300.903999999999</v>
      </c>
      <c r="E6" s="227">
        <v>34650.735000000001</v>
      </c>
      <c r="F6" s="117">
        <v>40135.895017124443</v>
      </c>
      <c r="G6" s="227">
        <v>43018.120324753741</v>
      </c>
      <c r="H6" s="74"/>
      <c r="I6" s="228"/>
      <c r="J6" s="228"/>
    </row>
    <row r="7" spans="1:10" s="75" customFormat="1" ht="13.5" customHeight="1">
      <c r="A7" s="229" t="s">
        <v>152</v>
      </c>
      <c r="B7" s="199">
        <v>7406.1620000000003</v>
      </c>
      <c r="C7" s="230">
        <v>6541.2070000000003</v>
      </c>
      <c r="D7" s="199">
        <v>6861.3959999999997</v>
      </c>
      <c r="E7" s="230">
        <v>8305.3490000000002</v>
      </c>
      <c r="F7" s="199">
        <v>8802.0733499999988</v>
      </c>
      <c r="G7" s="231">
        <v>10511.417599999999</v>
      </c>
      <c r="J7" s="232"/>
    </row>
    <row r="8" spans="1:10" s="75" customFormat="1" ht="13.5" customHeight="1">
      <c r="A8" s="229" t="s">
        <v>141</v>
      </c>
      <c r="B8" s="199" t="s">
        <v>71</v>
      </c>
      <c r="C8" s="230" t="s">
        <v>71</v>
      </c>
      <c r="D8" s="199" t="s">
        <v>71</v>
      </c>
      <c r="E8" s="230" t="s">
        <v>71</v>
      </c>
      <c r="F8" s="199">
        <v>797.31299999999999</v>
      </c>
      <c r="G8" s="231">
        <v>744.57697670506002</v>
      </c>
    </row>
    <row r="9" spans="1:10" s="75" customFormat="1" ht="13.5" customHeight="1">
      <c r="A9" s="229" t="s">
        <v>142</v>
      </c>
      <c r="B9" s="199">
        <v>1609.5170000000001</v>
      </c>
      <c r="C9" s="230">
        <v>885.24599999999998</v>
      </c>
      <c r="D9" s="199">
        <v>991.07</v>
      </c>
      <c r="E9" s="230">
        <v>2140.9270000000001</v>
      </c>
      <c r="F9" s="199">
        <v>2501.1880000000001</v>
      </c>
      <c r="G9" s="231">
        <v>2815.9650000000001</v>
      </c>
    </row>
    <row r="10" spans="1:10" s="75" customFormat="1" ht="13.5" customHeight="1">
      <c r="A10" s="201" t="s">
        <v>149</v>
      </c>
      <c r="B10" s="199">
        <v>1835.731</v>
      </c>
      <c r="C10" s="230">
        <v>1614.0719999999999</v>
      </c>
      <c r="D10" s="199">
        <v>1677.029</v>
      </c>
      <c r="E10" s="230">
        <v>1900.829</v>
      </c>
      <c r="F10" s="199">
        <v>2195.366</v>
      </c>
      <c r="G10" s="231">
        <v>2440.24971149266</v>
      </c>
    </row>
    <row r="11" spans="1:10" s="75" customFormat="1" ht="13.5" customHeight="1">
      <c r="A11" s="229" t="s">
        <v>144</v>
      </c>
      <c r="B11" s="199">
        <v>4184.6540000000005</v>
      </c>
      <c r="C11" s="230">
        <v>4302.2759999999998</v>
      </c>
      <c r="D11" s="199">
        <v>4357.5339999999997</v>
      </c>
      <c r="E11" s="230">
        <v>4560.6170000000002</v>
      </c>
      <c r="F11" s="199">
        <v>4998.4998516976275</v>
      </c>
      <c r="G11" s="231">
        <v>5135.4620000000004</v>
      </c>
    </row>
    <row r="12" spans="1:10" s="75" customFormat="1" ht="13.5" customHeight="1">
      <c r="A12" s="229" t="s">
        <v>145</v>
      </c>
      <c r="B12" s="199">
        <v>4274.9520000000002</v>
      </c>
      <c r="C12" s="230">
        <v>3361.95</v>
      </c>
      <c r="D12" s="199">
        <v>3942.3910000000001</v>
      </c>
      <c r="E12" s="230">
        <v>5157.1270000000004</v>
      </c>
      <c r="F12" s="199">
        <v>5541.8140000000003</v>
      </c>
      <c r="G12" s="231">
        <v>6085.7219999999998</v>
      </c>
    </row>
    <row r="13" spans="1:10" s="75" customFormat="1" ht="13.5" customHeight="1">
      <c r="A13" s="229" t="s">
        <v>146</v>
      </c>
      <c r="B13" s="199">
        <v>7194.8320000000003</v>
      </c>
      <c r="C13" s="230">
        <v>7065.7269999999999</v>
      </c>
      <c r="D13" s="199">
        <v>7481.7349999999997</v>
      </c>
      <c r="E13" s="230">
        <v>8172.1049999999996</v>
      </c>
      <c r="F13" s="199">
        <v>9990.5058663879372</v>
      </c>
      <c r="G13" s="231">
        <v>9163.9374404999999</v>
      </c>
    </row>
    <row r="14" spans="1:10" s="75" customFormat="1" ht="13.5" customHeight="1">
      <c r="A14" s="229" t="s">
        <v>147</v>
      </c>
      <c r="B14" s="199">
        <v>3368.5729999999999</v>
      </c>
      <c r="C14" s="230">
        <v>3415.1660000000002</v>
      </c>
      <c r="D14" s="199">
        <v>3400.5050000000001</v>
      </c>
      <c r="E14" s="230">
        <v>3822.1840000000002</v>
      </c>
      <c r="F14" s="199">
        <v>4474.8999490388778</v>
      </c>
      <c r="G14" s="231">
        <v>5192.3595960560197</v>
      </c>
    </row>
    <row r="15" spans="1:10" s="75" customFormat="1" ht="13.5" customHeight="1">
      <c r="A15" s="233" t="s">
        <v>148</v>
      </c>
      <c r="B15" s="200">
        <v>796.24099999999999</v>
      </c>
      <c r="C15" s="234">
        <v>506.09699999999998</v>
      </c>
      <c r="D15" s="200">
        <v>589.24400000000003</v>
      </c>
      <c r="E15" s="234">
        <v>591.59699999999998</v>
      </c>
      <c r="F15" s="200">
        <v>834.23500000000001</v>
      </c>
      <c r="G15" s="235">
        <v>928.43</v>
      </c>
    </row>
    <row r="16" spans="1:10" s="75" customFormat="1" ht="15" customHeight="1">
      <c r="A16" s="409" t="s">
        <v>82</v>
      </c>
      <c r="B16" s="409"/>
      <c r="C16" s="409"/>
      <c r="D16" s="409"/>
      <c r="E16" s="409"/>
      <c r="F16" s="409"/>
      <c r="G16" s="409"/>
    </row>
    <row r="17" spans="1:10" s="75" customFormat="1" ht="13.5" customHeight="1">
      <c r="A17" s="209" t="s">
        <v>303</v>
      </c>
      <c r="B17" s="117">
        <v>3867.4270000000001</v>
      </c>
      <c r="C17" s="227">
        <v>3997.6439999999998</v>
      </c>
      <c r="D17" s="117">
        <v>3831.1089999999999</v>
      </c>
      <c r="E17" s="227">
        <v>3637.962</v>
      </c>
      <c r="F17" s="117">
        <v>3816.9360000000001</v>
      </c>
      <c r="G17" s="227">
        <v>4932.321509395455</v>
      </c>
      <c r="H17" s="74"/>
      <c r="I17" s="228"/>
      <c r="J17" s="228"/>
    </row>
    <row r="18" spans="1:10" s="75" customFormat="1" ht="13.5" customHeight="1">
      <c r="A18" s="229" t="s">
        <v>152</v>
      </c>
      <c r="B18" s="199">
        <v>1159.758</v>
      </c>
      <c r="C18" s="230">
        <v>678.95699999999999</v>
      </c>
      <c r="D18" s="199">
        <v>482.07799999999997</v>
      </c>
      <c r="E18" s="230">
        <v>371.07600000000002</v>
      </c>
      <c r="F18" s="199">
        <v>302.31900000000002</v>
      </c>
      <c r="G18" s="231">
        <v>787.8184</v>
      </c>
      <c r="I18" s="232"/>
      <c r="J18" s="232"/>
    </row>
    <row r="19" spans="1:10" s="75" customFormat="1" ht="13.5" customHeight="1">
      <c r="A19" s="229" t="s">
        <v>141</v>
      </c>
      <c r="B19" s="199" t="s">
        <v>71</v>
      </c>
      <c r="C19" s="230" t="s">
        <v>71</v>
      </c>
      <c r="D19" s="199" t="s">
        <v>71</v>
      </c>
      <c r="E19" s="230" t="s">
        <v>71</v>
      </c>
      <c r="F19" s="199">
        <v>7.5460000000000003</v>
      </c>
      <c r="G19" s="231">
        <v>262.30821793088205</v>
      </c>
    </row>
    <row r="20" spans="1:10" s="75" customFormat="1" ht="13.5" customHeight="1">
      <c r="A20" s="229" t="s">
        <v>142</v>
      </c>
      <c r="B20" s="199" t="s">
        <v>71</v>
      </c>
      <c r="C20" s="230" t="s">
        <v>71</v>
      </c>
      <c r="D20" s="199">
        <v>2.6309999999999998</v>
      </c>
      <c r="E20" s="230">
        <v>4.0629999999999997</v>
      </c>
      <c r="F20" s="199">
        <v>3.44</v>
      </c>
      <c r="G20" s="231">
        <v>3.548</v>
      </c>
    </row>
    <row r="21" spans="1:10" s="75" customFormat="1" ht="13.5" customHeight="1">
      <c r="A21" s="229" t="s">
        <v>149</v>
      </c>
      <c r="B21" s="199" t="s">
        <v>71</v>
      </c>
      <c r="C21" s="230" t="s">
        <v>71</v>
      </c>
      <c r="D21" s="199">
        <v>70.242999999999995</v>
      </c>
      <c r="E21" s="230">
        <v>36.857999999999997</v>
      </c>
      <c r="F21" s="199">
        <v>31.227</v>
      </c>
      <c r="G21" s="231">
        <v>30.560500000000001</v>
      </c>
    </row>
    <row r="22" spans="1:10" s="75" customFormat="1" ht="13.5" customHeight="1">
      <c r="A22" s="229" t="s">
        <v>144</v>
      </c>
      <c r="B22" s="199">
        <v>643.03099999999995</v>
      </c>
      <c r="C22" s="230">
        <v>519.55799999999999</v>
      </c>
      <c r="D22" s="199">
        <v>356.214</v>
      </c>
      <c r="E22" s="230">
        <v>318.03300000000002</v>
      </c>
      <c r="F22" s="199">
        <v>353.2</v>
      </c>
      <c r="G22" s="231">
        <v>527.90099999999995</v>
      </c>
    </row>
    <row r="23" spans="1:10" s="75" customFormat="1" ht="13.5" customHeight="1">
      <c r="A23" s="229" t="s">
        <v>145</v>
      </c>
      <c r="B23" s="199">
        <v>199.999</v>
      </c>
      <c r="C23" s="230">
        <v>188.02799999999999</v>
      </c>
      <c r="D23" s="199">
        <v>373.87700000000001</v>
      </c>
      <c r="E23" s="230">
        <v>251.953</v>
      </c>
      <c r="F23" s="199">
        <v>240.12899999999999</v>
      </c>
      <c r="G23" s="231">
        <v>260.399</v>
      </c>
    </row>
    <row r="24" spans="1:10" s="75" customFormat="1" ht="13.5" customHeight="1">
      <c r="A24" s="229" t="s">
        <v>146</v>
      </c>
      <c r="B24" s="199">
        <v>1222.8699999999999</v>
      </c>
      <c r="C24" s="230">
        <v>1363.038</v>
      </c>
      <c r="D24" s="199">
        <v>1677.1759999999999</v>
      </c>
      <c r="E24" s="230">
        <v>1475.626</v>
      </c>
      <c r="F24" s="199">
        <v>2209.027</v>
      </c>
      <c r="G24" s="231">
        <v>1615.9887531000002</v>
      </c>
    </row>
    <row r="25" spans="1:10" s="75" customFormat="1" ht="13.5" customHeight="1">
      <c r="A25" s="229" t="s">
        <v>147</v>
      </c>
      <c r="B25" s="199">
        <v>607.52499999999998</v>
      </c>
      <c r="C25" s="230">
        <v>1231.2629999999999</v>
      </c>
      <c r="D25" s="199">
        <v>857.56500000000005</v>
      </c>
      <c r="E25" s="230">
        <v>1164.577</v>
      </c>
      <c r="F25" s="199">
        <v>661.06799999999998</v>
      </c>
      <c r="G25" s="231">
        <v>1429.1606383645731</v>
      </c>
    </row>
    <row r="26" spans="1:10" s="75" customFormat="1" ht="13.5" customHeight="1">
      <c r="A26" s="233" t="s">
        <v>148</v>
      </c>
      <c r="B26" s="200">
        <v>34.244</v>
      </c>
      <c r="C26" s="234">
        <v>16.8</v>
      </c>
      <c r="D26" s="200">
        <v>11.324999999999999</v>
      </c>
      <c r="E26" s="234">
        <v>15.776</v>
      </c>
      <c r="F26" s="200">
        <v>8.98</v>
      </c>
      <c r="G26" s="235">
        <v>14.637</v>
      </c>
    </row>
    <row r="27" spans="1:10" s="75" customFormat="1" ht="15" customHeight="1">
      <c r="A27" s="409" t="s">
        <v>150</v>
      </c>
      <c r="B27" s="409"/>
      <c r="C27" s="409"/>
      <c r="D27" s="409"/>
      <c r="E27" s="409"/>
      <c r="F27" s="409"/>
      <c r="G27" s="409"/>
    </row>
    <row r="28" spans="1:10" s="75" customFormat="1" ht="13.5" customHeight="1">
      <c r="A28" s="209" t="s">
        <v>303</v>
      </c>
      <c r="B28" s="117">
        <v>9801.5550000000003</v>
      </c>
      <c r="C28" s="227">
        <v>4280.9750000000004</v>
      </c>
      <c r="D28" s="117">
        <v>4903.3180000000002</v>
      </c>
      <c r="E28" s="227">
        <v>9231.4459999999999</v>
      </c>
      <c r="F28" s="117">
        <v>11751.062578695823</v>
      </c>
      <c r="G28" s="227">
        <v>13903.040639345394</v>
      </c>
      <c r="H28" s="74"/>
      <c r="I28" s="228"/>
      <c r="J28" s="228"/>
    </row>
    <row r="29" spans="1:10" s="75" customFormat="1" ht="13.5" customHeight="1">
      <c r="A29" s="229" t="s">
        <v>152</v>
      </c>
      <c r="B29" s="199">
        <v>2604.7350000000001</v>
      </c>
      <c r="C29" s="230">
        <v>1082.979</v>
      </c>
      <c r="D29" s="199">
        <v>1174.3409999999999</v>
      </c>
      <c r="E29" s="230">
        <v>2499.7919999999999</v>
      </c>
      <c r="F29" s="199">
        <v>2645.9854</v>
      </c>
      <c r="G29" s="231">
        <v>3590.8962999999999</v>
      </c>
      <c r="I29" s="232"/>
      <c r="J29" s="232"/>
    </row>
    <row r="30" spans="1:10" s="75" customFormat="1" ht="13.5" customHeight="1">
      <c r="A30" s="229" t="s">
        <v>141</v>
      </c>
      <c r="B30" s="199" t="s">
        <v>71</v>
      </c>
      <c r="C30" s="230" t="s">
        <v>71</v>
      </c>
      <c r="D30" s="199" t="s">
        <v>71</v>
      </c>
      <c r="E30" s="230" t="s">
        <v>71</v>
      </c>
      <c r="F30" s="199">
        <v>398.21300000000002</v>
      </c>
      <c r="G30" s="231">
        <v>560.686831614835</v>
      </c>
    </row>
    <row r="31" spans="1:10" s="75" customFormat="1" ht="13.5" customHeight="1">
      <c r="A31" s="229" t="s">
        <v>142</v>
      </c>
      <c r="B31" s="199">
        <v>668.97</v>
      </c>
      <c r="C31" s="230">
        <v>184.649</v>
      </c>
      <c r="D31" s="199">
        <v>235.601</v>
      </c>
      <c r="E31" s="230">
        <v>854.87800000000004</v>
      </c>
      <c r="F31" s="199">
        <v>1162.1389999999999</v>
      </c>
      <c r="G31" s="231">
        <v>1392.52</v>
      </c>
    </row>
    <row r="32" spans="1:10" s="75" customFormat="1" ht="13.5" customHeight="1">
      <c r="A32" s="229" t="s">
        <v>149</v>
      </c>
      <c r="B32" s="199">
        <v>487.72399999999999</v>
      </c>
      <c r="C32" s="230">
        <v>179.09100000000001</v>
      </c>
      <c r="D32" s="199">
        <v>191.666</v>
      </c>
      <c r="E32" s="230">
        <v>413.09899999999999</v>
      </c>
      <c r="F32" s="199">
        <v>513.74</v>
      </c>
      <c r="G32" s="231">
        <v>590.70080051231002</v>
      </c>
    </row>
    <row r="33" spans="1:10" s="75" customFormat="1" ht="13.5" customHeight="1">
      <c r="A33" s="229" t="s">
        <v>144</v>
      </c>
      <c r="B33" s="199">
        <v>193.72300000000001</v>
      </c>
      <c r="C33" s="230">
        <v>142.08699999999999</v>
      </c>
      <c r="D33" s="199">
        <v>142.50899999999999</v>
      </c>
      <c r="E33" s="230">
        <v>185.69499999999999</v>
      </c>
      <c r="F33" s="199">
        <v>233.53314475716155</v>
      </c>
      <c r="G33" s="231">
        <v>218.89099999999999</v>
      </c>
    </row>
    <row r="34" spans="1:10" s="75" customFormat="1" ht="13.5" customHeight="1">
      <c r="A34" s="229" t="s">
        <v>145</v>
      </c>
      <c r="B34" s="199">
        <v>1490.24</v>
      </c>
      <c r="C34" s="230">
        <v>726.88199999999995</v>
      </c>
      <c r="D34" s="199">
        <v>803.98900000000003</v>
      </c>
      <c r="E34" s="230">
        <v>1477.8430000000001</v>
      </c>
      <c r="F34" s="199">
        <v>1697.905</v>
      </c>
      <c r="G34" s="231">
        <v>1960.425</v>
      </c>
    </row>
    <row r="35" spans="1:10" s="75" customFormat="1" ht="13.5" customHeight="1">
      <c r="A35" s="229" t="s">
        <v>146</v>
      </c>
      <c r="B35" s="199">
        <v>1641.972</v>
      </c>
      <c r="C35" s="230">
        <v>726.68600000000004</v>
      </c>
      <c r="D35" s="199">
        <v>893.88300000000004</v>
      </c>
      <c r="E35" s="230">
        <v>1463.412</v>
      </c>
      <c r="F35" s="199">
        <v>2093.8757297792317</v>
      </c>
      <c r="G35" s="231">
        <v>1756.4318310000001</v>
      </c>
    </row>
    <row r="36" spans="1:10" s="75" customFormat="1" ht="13.5" customHeight="1">
      <c r="A36" s="229" t="s">
        <v>147</v>
      </c>
      <c r="B36" s="199">
        <v>2319.5479999999998</v>
      </c>
      <c r="C36" s="230">
        <v>1063.5119999999999</v>
      </c>
      <c r="D36" s="199">
        <v>1121.905</v>
      </c>
      <c r="E36" s="230">
        <v>2040.202</v>
      </c>
      <c r="F36" s="199">
        <v>2494.8113041594288</v>
      </c>
      <c r="G36" s="231">
        <v>3228.0428762182501</v>
      </c>
    </row>
    <row r="37" spans="1:10" s="75" customFormat="1" ht="13.5" customHeight="1">
      <c r="A37" s="233" t="s">
        <v>148</v>
      </c>
      <c r="B37" s="200">
        <v>394.64299999999997</v>
      </c>
      <c r="C37" s="234">
        <v>175.089</v>
      </c>
      <c r="D37" s="200">
        <v>339.42399999999998</v>
      </c>
      <c r="E37" s="234">
        <v>296.52499999999998</v>
      </c>
      <c r="F37" s="200">
        <v>510.86</v>
      </c>
      <c r="G37" s="235">
        <v>604.44600000000003</v>
      </c>
    </row>
    <row r="38" spans="1:10" s="75" customFormat="1" ht="15" customHeight="1">
      <c r="A38" s="409" t="s">
        <v>151</v>
      </c>
      <c r="B38" s="409"/>
      <c r="C38" s="409"/>
      <c r="D38" s="409"/>
      <c r="E38" s="409"/>
      <c r="F38" s="409"/>
      <c r="G38" s="409"/>
    </row>
    <row r="39" spans="1:10" s="75" customFormat="1" ht="13.5" customHeight="1">
      <c r="A39" s="209" t="s">
        <v>303</v>
      </c>
      <c r="B39" s="117">
        <v>22457.928</v>
      </c>
      <c r="C39" s="227">
        <v>24852.649000000001</v>
      </c>
      <c r="D39" s="117">
        <v>25107.313999999998</v>
      </c>
      <c r="E39" s="227">
        <v>25831.762000000002</v>
      </c>
      <c r="F39" s="117">
        <v>28956.768</v>
      </c>
      <c r="G39" s="227">
        <v>29361.73695865419</v>
      </c>
      <c r="H39" s="74"/>
      <c r="I39" s="228"/>
      <c r="J39" s="228"/>
    </row>
    <row r="40" spans="1:10" s="75" customFormat="1" ht="13.5" customHeight="1">
      <c r="A40" s="229" t="s">
        <v>152</v>
      </c>
      <c r="B40" s="199">
        <v>5060.0129999999999</v>
      </c>
      <c r="C40" s="230">
        <v>5517.1060000000007</v>
      </c>
      <c r="D40" s="199">
        <v>5561.8789999999999</v>
      </c>
      <c r="E40" s="230">
        <v>5320.2780000000002</v>
      </c>
      <c r="F40" s="199">
        <v>6115.509</v>
      </c>
      <c r="G40" s="231">
        <v>6272.6082000000006</v>
      </c>
      <c r="I40" s="232"/>
      <c r="J40" s="232"/>
    </row>
    <row r="41" spans="1:10" s="75" customFormat="1" ht="13.5" customHeight="1">
      <c r="A41" s="229" t="s">
        <v>141</v>
      </c>
      <c r="B41" s="199">
        <v>221.85900000000001</v>
      </c>
      <c r="C41" s="230">
        <v>333.34500000000003</v>
      </c>
      <c r="D41" s="199">
        <v>265.57599999999996</v>
      </c>
      <c r="E41" s="230">
        <v>338.964</v>
      </c>
      <c r="F41" s="199">
        <v>426.714</v>
      </c>
      <c r="G41" s="231">
        <v>462.07032032882671</v>
      </c>
    </row>
    <row r="42" spans="1:10" s="75" customFormat="1" ht="13.5" customHeight="1">
      <c r="A42" s="229" t="s">
        <v>142</v>
      </c>
      <c r="B42" s="199">
        <v>623.30200000000002</v>
      </c>
      <c r="C42" s="230">
        <v>761.14700000000005</v>
      </c>
      <c r="D42" s="199">
        <v>695.36799999999994</v>
      </c>
      <c r="E42" s="230">
        <v>1073.6290000000001</v>
      </c>
      <c r="F42" s="199">
        <v>1084.633</v>
      </c>
      <c r="G42" s="231">
        <v>1140.0889999999999</v>
      </c>
    </row>
    <row r="43" spans="1:10" s="75" customFormat="1" ht="13.5" customHeight="1">
      <c r="A43" s="229" t="s">
        <v>149</v>
      </c>
      <c r="B43" s="199">
        <v>1318.1690000000001</v>
      </c>
      <c r="C43" s="230">
        <v>1450.6110000000001</v>
      </c>
      <c r="D43" s="199">
        <v>1446.8339999999998</v>
      </c>
      <c r="E43" s="230">
        <v>1464.4929999999999</v>
      </c>
      <c r="F43" s="199">
        <v>1561.2169999999999</v>
      </c>
      <c r="G43" s="231">
        <v>1612.6714275453437</v>
      </c>
    </row>
    <row r="44" spans="1:10" s="75" customFormat="1" ht="13.5" customHeight="1">
      <c r="A44" s="229" t="s">
        <v>144</v>
      </c>
      <c r="B44" s="199">
        <v>3686.279</v>
      </c>
      <c r="C44" s="230">
        <v>4060.3069999999998</v>
      </c>
      <c r="D44" s="199">
        <v>4312.6509999999998</v>
      </c>
      <c r="E44" s="230">
        <v>4221.6790000000001</v>
      </c>
      <c r="F44" s="199">
        <v>4716.4369999999999</v>
      </c>
      <c r="G44" s="231">
        <v>5195.9800000000005</v>
      </c>
    </row>
    <row r="45" spans="1:10" s="75" customFormat="1" ht="13.5" customHeight="1">
      <c r="A45" s="229" t="s">
        <v>145</v>
      </c>
      <c r="B45" s="199">
        <v>2694.2049999999999</v>
      </c>
      <c r="C45" s="230">
        <v>2793.7640000000001</v>
      </c>
      <c r="D45" s="199">
        <v>3094.346</v>
      </c>
      <c r="E45" s="230">
        <v>3341.413</v>
      </c>
      <c r="F45" s="199">
        <v>3504.0370000000003</v>
      </c>
      <c r="G45" s="231">
        <v>3772.971886507602</v>
      </c>
    </row>
    <row r="46" spans="1:10" s="75" customFormat="1" ht="13.5" customHeight="1">
      <c r="A46" s="229" t="s">
        <v>146</v>
      </c>
      <c r="B46" s="199">
        <v>6941.6900000000005</v>
      </c>
      <c r="C46" s="230">
        <v>7473.8499999999995</v>
      </c>
      <c r="D46" s="199">
        <v>7395.0060000000003</v>
      </c>
      <c r="E46" s="230">
        <v>8074.3220000000001</v>
      </c>
      <c r="F46" s="199">
        <v>8879.1830000000009</v>
      </c>
      <c r="G46" s="231">
        <v>8603.5218145999988</v>
      </c>
    </row>
    <row r="47" spans="1:10" s="75" customFormat="1" ht="13.5" customHeight="1">
      <c r="A47" s="229" t="s">
        <v>147</v>
      </c>
      <c r="B47" s="199">
        <v>1570.07</v>
      </c>
      <c r="C47" s="230">
        <v>2142.7860000000001</v>
      </c>
      <c r="D47" s="199">
        <v>2057.6860000000001</v>
      </c>
      <c r="E47" s="230">
        <v>1733.1009999999999</v>
      </c>
      <c r="F47" s="199">
        <v>2342.2730000000001</v>
      </c>
      <c r="G47" s="231">
        <v>1922.9403096724172</v>
      </c>
    </row>
    <row r="48" spans="1:10" s="75" customFormat="1" ht="13.5" customHeight="1">
      <c r="A48" s="229" t="s">
        <v>148</v>
      </c>
      <c r="B48" s="199">
        <v>342.34100000000001</v>
      </c>
      <c r="C48" s="230">
        <v>319.733</v>
      </c>
      <c r="D48" s="199">
        <v>277.96800000000002</v>
      </c>
      <c r="E48" s="230">
        <v>263.88299999999998</v>
      </c>
      <c r="F48" s="199">
        <v>326.76499999999999</v>
      </c>
      <c r="G48" s="231">
        <v>378.88400000000001</v>
      </c>
    </row>
    <row r="49" spans="1:9" s="75" customFormat="1" ht="13.5" customHeight="1">
      <c r="A49" s="229"/>
      <c r="B49" s="230"/>
      <c r="C49" s="230"/>
      <c r="D49" s="230"/>
      <c r="E49" s="230"/>
      <c r="F49" s="230"/>
      <c r="G49" s="231"/>
    </row>
    <row r="50" spans="1:9" s="282" customFormat="1" ht="30.95" customHeight="1">
      <c r="A50" s="439" t="s">
        <v>317</v>
      </c>
      <c r="B50" s="439"/>
      <c r="C50" s="439"/>
      <c r="D50" s="439"/>
      <c r="E50" s="439"/>
      <c r="F50" s="439"/>
      <c r="G50" s="439"/>
      <c r="I50" s="75"/>
    </row>
    <row r="51" spans="1:9" ht="13.5" customHeight="1">
      <c r="A51" s="201"/>
      <c r="B51" s="142"/>
      <c r="C51" s="142"/>
      <c r="D51" s="142"/>
      <c r="E51" s="142"/>
      <c r="F51" s="142"/>
      <c r="G51" s="204"/>
      <c r="I51" s="75"/>
    </row>
    <row r="52" spans="1:9" ht="13.5" customHeight="1">
      <c r="A52" s="201"/>
      <c r="B52" s="142"/>
      <c r="C52" s="142"/>
      <c r="D52" s="142"/>
      <c r="E52" s="142"/>
      <c r="F52" s="142"/>
      <c r="G52" s="204"/>
    </row>
    <row r="53" spans="1:9" ht="13.5" customHeight="1">
      <c r="A53" s="201"/>
      <c r="B53" s="142"/>
      <c r="C53" s="142"/>
      <c r="D53" s="142"/>
      <c r="E53" s="142"/>
      <c r="F53" s="142"/>
      <c r="G53" s="204"/>
    </row>
    <row r="54" spans="1:9" ht="13.5" customHeight="1">
      <c r="A54" s="201"/>
      <c r="B54" s="142"/>
      <c r="C54" s="142"/>
      <c r="D54" s="142"/>
      <c r="E54" s="142"/>
      <c r="F54" s="142"/>
      <c r="G54" s="204"/>
    </row>
    <row r="55" spans="1:9" ht="13.5" customHeight="1">
      <c r="A55" s="201"/>
      <c r="B55" s="142"/>
      <c r="C55" s="142"/>
      <c r="D55" s="142"/>
      <c r="E55" s="142"/>
      <c r="F55" s="142"/>
      <c r="G55" s="204"/>
    </row>
    <row r="56" spans="1:9" ht="13.5" customHeight="1">
      <c r="A56" s="201"/>
      <c r="B56" s="142"/>
      <c r="C56" s="142"/>
      <c r="D56" s="142"/>
      <c r="E56" s="142"/>
      <c r="F56" s="142"/>
      <c r="G56" s="204"/>
    </row>
    <row r="57" spans="1:9" ht="13.5" customHeight="1">
      <c r="A57" s="201"/>
      <c r="B57" s="142"/>
      <c r="C57" s="142"/>
      <c r="D57" s="142"/>
      <c r="E57" s="142"/>
      <c r="F57" s="142"/>
      <c r="G57" s="204"/>
    </row>
    <row r="58" spans="1:9" ht="13.5" customHeight="1">
      <c r="A58" s="201"/>
      <c r="B58" s="142"/>
      <c r="C58" s="142"/>
      <c r="D58" s="142"/>
      <c r="E58" s="142"/>
      <c r="F58" s="142"/>
      <c r="G58" s="204"/>
    </row>
    <row r="59" spans="1:9" ht="13.5" customHeight="1">
      <c r="A59" s="201"/>
      <c r="B59" s="142"/>
      <c r="C59" s="142"/>
      <c r="D59" s="142"/>
      <c r="E59" s="142"/>
      <c r="F59" s="142"/>
      <c r="G59" s="204"/>
    </row>
    <row r="60" spans="1:9" ht="13.5" customHeight="1">
      <c r="A60" s="201"/>
      <c r="B60" s="142"/>
      <c r="C60" s="142"/>
      <c r="D60" s="142"/>
      <c r="E60" s="142"/>
      <c r="F60" s="142"/>
      <c r="G60" s="204"/>
    </row>
    <row r="61" spans="1:9" ht="13.5" customHeight="1">
      <c r="A61" s="201"/>
      <c r="B61" s="142"/>
      <c r="C61" s="142"/>
      <c r="D61" s="142"/>
      <c r="E61" s="142"/>
      <c r="F61" s="142"/>
      <c r="G61" s="204"/>
    </row>
    <row r="72" spans="1:7" ht="14.1" customHeight="1">
      <c r="A72" s="201"/>
      <c r="B72" s="143"/>
      <c r="C72" s="143"/>
      <c r="D72" s="143"/>
      <c r="E72" s="143"/>
      <c r="F72" s="143"/>
      <c r="G72" s="205"/>
    </row>
    <row r="73" spans="1:7" ht="14.1" customHeight="1">
      <c r="A73" s="201"/>
      <c r="B73" s="143"/>
      <c r="C73" s="143"/>
      <c r="D73" s="143"/>
      <c r="E73" s="143"/>
      <c r="F73" s="143"/>
      <c r="G73" s="205"/>
    </row>
    <row r="74" spans="1:7" ht="14.1" customHeight="1">
      <c r="A74" s="201"/>
      <c r="B74" s="143"/>
      <c r="C74" s="143"/>
      <c r="D74" s="143"/>
      <c r="E74" s="143"/>
      <c r="F74" s="143"/>
      <c r="G74" s="205"/>
    </row>
    <row r="75" spans="1:7" ht="14.1" customHeight="1">
      <c r="A75" s="201"/>
      <c r="B75" s="143"/>
      <c r="C75" s="143"/>
      <c r="D75" s="143"/>
      <c r="E75" s="143"/>
      <c r="F75" s="143"/>
      <c r="G75" s="205"/>
    </row>
  </sheetData>
  <mergeCells count="5">
    <mergeCell ref="A5:G5"/>
    <mergeCell ref="A16:G16"/>
    <mergeCell ref="A27:G27"/>
    <mergeCell ref="A38:G38"/>
    <mergeCell ref="A50:G50"/>
  </mergeCells>
  <hyperlinks>
    <hyperlink ref="I1" location="OBSAH!A1" tooltip="o" display="zpět na obsah" xr:uid="{A729837B-7360-41EE-88B5-D0B51BA8A64A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338A-586B-44FB-B78C-C12410E4C64F}">
  <dimension ref="A1:I63"/>
  <sheetViews>
    <sheetView showGridLines="0" zoomScaleNormal="100" workbookViewId="0">
      <selection activeCell="A21" sqref="A21:G21"/>
    </sheetView>
  </sheetViews>
  <sheetFormatPr defaultColWidth="9.140625" defaultRowHeight="14.1" customHeight="1"/>
  <cols>
    <col min="1" max="1" width="22.85546875" style="126" customWidth="1"/>
    <col min="2" max="6" width="10" style="126" customWidth="1"/>
    <col min="7" max="7" width="10" style="170" customWidth="1"/>
    <col min="8" max="16384" width="9.140625" style="126"/>
  </cols>
  <sheetData>
    <row r="1" spans="1:9" ht="14.1" customHeight="1">
      <c r="A1" s="367" t="s">
        <v>304</v>
      </c>
      <c r="B1" s="52"/>
      <c r="C1" s="52"/>
      <c r="D1" s="52"/>
      <c r="E1" s="52"/>
      <c r="F1" s="52"/>
      <c r="G1" s="52"/>
      <c r="I1" s="340" t="s">
        <v>8</v>
      </c>
    </row>
    <row r="2" spans="1:9" ht="11.25" customHeight="1">
      <c r="A2" s="43"/>
      <c r="B2" s="52"/>
      <c r="C2" s="52"/>
      <c r="D2" s="52"/>
      <c r="E2" s="52"/>
      <c r="F2" s="52"/>
      <c r="G2" s="52"/>
    </row>
    <row r="3" spans="1:9" ht="14.1" customHeight="1">
      <c r="A3" s="8" t="s">
        <v>53</v>
      </c>
      <c r="B3" s="45"/>
      <c r="C3" s="45"/>
      <c r="D3" s="45"/>
      <c r="E3" s="45"/>
      <c r="F3" s="45"/>
      <c r="G3" s="45"/>
    </row>
    <row r="4" spans="1:9" ht="12" customHeight="1">
      <c r="A4" s="171" t="s">
        <v>114</v>
      </c>
      <c r="B4" s="172">
        <v>2019</v>
      </c>
      <c r="C4" s="172">
        <v>2020</v>
      </c>
      <c r="D4" s="172">
        <v>2021</v>
      </c>
      <c r="E4" s="172">
        <v>2022</v>
      </c>
      <c r="F4" s="172">
        <v>2023</v>
      </c>
      <c r="G4" s="173">
        <v>2024</v>
      </c>
    </row>
    <row r="5" spans="1:9" ht="12" customHeight="1">
      <c r="A5" s="408" t="s">
        <v>115</v>
      </c>
      <c r="B5" s="408"/>
      <c r="C5" s="408"/>
      <c r="D5" s="408"/>
      <c r="E5" s="408"/>
      <c r="F5" s="408"/>
      <c r="G5" s="408"/>
    </row>
    <row r="6" spans="1:9" ht="12" customHeight="1">
      <c r="A6" s="157" t="s">
        <v>116</v>
      </c>
      <c r="B6" s="127">
        <v>262.11806999999999</v>
      </c>
      <c r="C6" s="127">
        <v>248.834723</v>
      </c>
      <c r="D6" s="127">
        <v>282.64584400000001</v>
      </c>
      <c r="E6" s="127">
        <v>324.08600199999995</v>
      </c>
      <c r="F6" s="127">
        <v>345.438014050351</v>
      </c>
      <c r="G6" s="158">
        <v>379.65969091691653</v>
      </c>
    </row>
    <row r="7" spans="1:9" ht="12" customHeight="1">
      <c r="A7" s="84" t="s">
        <v>117</v>
      </c>
      <c r="B7" s="128">
        <v>220.58455499999999</v>
      </c>
      <c r="C7" s="128">
        <v>199.962321</v>
      </c>
      <c r="D7" s="128">
        <v>232.011697</v>
      </c>
      <c r="E7" s="128">
        <v>270.53331500000002</v>
      </c>
      <c r="F7" s="128">
        <v>286.36006199999997</v>
      </c>
      <c r="G7" s="159">
        <v>319.6864306176812</v>
      </c>
    </row>
    <row r="8" spans="1:9" ht="12" customHeight="1">
      <c r="A8" s="84" t="s">
        <v>118</v>
      </c>
      <c r="B8" s="128">
        <v>30.127683999999999</v>
      </c>
      <c r="C8" s="128">
        <v>30.459416000000001</v>
      </c>
      <c r="D8" s="128">
        <v>31.465898999999997</v>
      </c>
      <c r="E8" s="128">
        <v>34.409146</v>
      </c>
      <c r="F8" s="128">
        <v>35.694991000000002</v>
      </c>
      <c r="G8" s="159">
        <v>35.412472892184098</v>
      </c>
    </row>
    <row r="9" spans="1:9" ht="12" customHeight="1">
      <c r="A9" s="84" t="s">
        <v>119</v>
      </c>
      <c r="B9" s="128">
        <v>11.405831000000006</v>
      </c>
      <c r="C9" s="128">
        <v>18.412986000000004</v>
      </c>
      <c r="D9" s="128">
        <v>19.168247999999991</v>
      </c>
      <c r="E9" s="128">
        <v>19.143540999999967</v>
      </c>
      <c r="F9" s="128">
        <v>23.382961050351035</v>
      </c>
      <c r="G9" s="159">
        <v>24.560787407051247</v>
      </c>
    </row>
    <row r="10" spans="1:9" ht="12" customHeight="1">
      <c r="A10" s="157" t="s">
        <v>120</v>
      </c>
      <c r="B10" s="127">
        <v>261.60275000000001</v>
      </c>
      <c r="C10" s="127">
        <v>243.108656</v>
      </c>
      <c r="D10" s="127">
        <v>277.42021799999998</v>
      </c>
      <c r="E10" s="127">
        <v>320.06565499999999</v>
      </c>
      <c r="F10" s="127">
        <v>337.75841375152572</v>
      </c>
      <c r="G10" s="158">
        <v>375.74996188672804</v>
      </c>
    </row>
    <row r="11" spans="1:9" ht="12" customHeight="1">
      <c r="A11" s="84" t="s">
        <v>121</v>
      </c>
      <c r="B11" s="129">
        <v>244.268596</v>
      </c>
      <c r="C11" s="129">
        <v>228.48135099999999</v>
      </c>
      <c r="D11" s="129">
        <v>261.64667100000003</v>
      </c>
      <c r="E11" s="129">
        <v>302.57059900000002</v>
      </c>
      <c r="F11" s="129">
        <v>319.28998275152577</v>
      </c>
      <c r="G11" s="160">
        <v>350.38637584388601</v>
      </c>
    </row>
    <row r="12" spans="1:9" ht="12" customHeight="1">
      <c r="A12" s="84" t="s">
        <v>122</v>
      </c>
      <c r="B12" s="129">
        <v>17.334153999999998</v>
      </c>
      <c r="C12" s="129">
        <v>14.627305</v>
      </c>
      <c r="D12" s="129">
        <v>15.773547000000001</v>
      </c>
      <c r="E12" s="129">
        <v>17.495056000000002</v>
      </c>
      <c r="F12" s="129">
        <v>18.468430999999999</v>
      </c>
      <c r="G12" s="160">
        <v>25.363586042842062</v>
      </c>
    </row>
    <row r="13" spans="1:9" ht="12" customHeight="1">
      <c r="A13" s="408" t="s">
        <v>123</v>
      </c>
      <c r="B13" s="408"/>
      <c r="C13" s="408"/>
      <c r="D13" s="408"/>
      <c r="E13" s="408"/>
      <c r="F13" s="408"/>
      <c r="G13" s="408"/>
    </row>
    <row r="14" spans="1:9" ht="12" customHeight="1">
      <c r="A14" s="157" t="s">
        <v>116</v>
      </c>
      <c r="B14" s="130" t="s">
        <v>71</v>
      </c>
      <c r="C14" s="130">
        <v>-5.067696019583845E-2</v>
      </c>
      <c r="D14" s="130">
        <v>0.13587782521814695</v>
      </c>
      <c r="E14" s="130">
        <v>0.14661513296477136</v>
      </c>
      <c r="F14" s="130">
        <v>6.5883783682675112E-2</v>
      </c>
      <c r="G14" s="161">
        <v>9.906748960633327E-2</v>
      </c>
    </row>
    <row r="15" spans="1:9" ht="12" customHeight="1">
      <c r="A15" s="84" t="s">
        <v>117</v>
      </c>
      <c r="B15" s="132" t="s">
        <v>71</v>
      </c>
      <c r="C15" s="132">
        <v>-9.3489020570819203E-2</v>
      </c>
      <c r="D15" s="132">
        <v>0.16027707539961988</v>
      </c>
      <c r="E15" s="132">
        <v>0.16603308582325482</v>
      </c>
      <c r="F15" s="132">
        <v>5.8502025896514764E-2</v>
      </c>
      <c r="G15" s="163">
        <v>0.1163792478075425</v>
      </c>
    </row>
    <row r="16" spans="1:9" ht="12" customHeight="1">
      <c r="A16" s="84" t="s">
        <v>124</v>
      </c>
      <c r="B16" s="132" t="s">
        <v>71</v>
      </c>
      <c r="C16" s="132">
        <v>1.1010869604182183E-2</v>
      </c>
      <c r="D16" s="132">
        <v>3.3043410943926155E-2</v>
      </c>
      <c r="E16" s="132">
        <v>9.353767391168466E-2</v>
      </c>
      <c r="F16" s="132">
        <v>3.7369279667679001E-2</v>
      </c>
      <c r="G16" s="163">
        <v>-7.9147829961884186E-3</v>
      </c>
    </row>
    <row r="17" spans="1:7" ht="12" customHeight="1">
      <c r="A17" s="84" t="s">
        <v>119</v>
      </c>
      <c r="B17" s="132" t="s">
        <v>71</v>
      </c>
      <c r="C17" s="132">
        <v>0.61434848543696607</v>
      </c>
      <c r="D17" s="132">
        <v>4.1017898998021662E-2</v>
      </c>
      <c r="E17" s="132">
        <v>-1.2889545252139367E-3</v>
      </c>
      <c r="F17" s="132">
        <v>0.22145433022819927</v>
      </c>
      <c r="G17" s="163">
        <v>5.0371137948011624E-2</v>
      </c>
    </row>
    <row r="18" spans="1:7" ht="12" customHeight="1">
      <c r="A18" s="157" t="s">
        <v>120</v>
      </c>
      <c r="B18" s="130" t="s">
        <v>71</v>
      </c>
      <c r="C18" s="130">
        <v>-7.0695334815861099E-2</v>
      </c>
      <c r="D18" s="130">
        <v>0.14113673517244085</v>
      </c>
      <c r="E18" s="130">
        <v>0.15372144578157587</v>
      </c>
      <c r="F18" s="130">
        <v>5.5278529498973494E-2</v>
      </c>
      <c r="G18" s="161">
        <v>0.11248142633435942</v>
      </c>
    </row>
    <row r="19" spans="1:7" ht="12" customHeight="1">
      <c r="A19" s="84" t="s">
        <v>121</v>
      </c>
      <c r="B19" s="132" t="s">
        <v>71</v>
      </c>
      <c r="C19" s="132">
        <v>-6.4630678108126505E-2</v>
      </c>
      <c r="D19" s="132">
        <v>0.14515547923208838</v>
      </c>
      <c r="E19" s="132">
        <v>0.1564091293177583</v>
      </c>
      <c r="F19" s="132">
        <v>5.5257793740646211E-2</v>
      </c>
      <c r="G19" s="163">
        <v>9.739232287960542E-2</v>
      </c>
    </row>
    <row r="20" spans="1:7" ht="12" customHeight="1">
      <c r="A20" s="84" t="s">
        <v>122</v>
      </c>
      <c r="B20" s="132" t="s">
        <v>71</v>
      </c>
      <c r="C20" s="132">
        <v>-0.15615697195259703</v>
      </c>
      <c r="D20" s="132">
        <v>7.8363170795987314E-2</v>
      </c>
      <c r="E20" s="132">
        <v>0.1091389907419047</v>
      </c>
      <c r="F20" s="132">
        <v>5.5637146860233022E-2</v>
      </c>
      <c r="G20" s="163">
        <v>0.37334817683440802</v>
      </c>
    </row>
    <row r="21" spans="1:7" ht="12" customHeight="1">
      <c r="A21" s="408" t="s">
        <v>271</v>
      </c>
      <c r="B21" s="408"/>
      <c r="C21" s="408"/>
      <c r="D21" s="408"/>
      <c r="E21" s="408"/>
      <c r="F21" s="408"/>
      <c r="G21" s="408"/>
    </row>
    <row r="22" spans="1:7" ht="12" customHeight="1">
      <c r="A22" s="157" t="s">
        <v>116</v>
      </c>
      <c r="B22" s="130"/>
      <c r="C22" s="130">
        <v>-9.1698465524009398E-2</v>
      </c>
      <c r="D22" s="130">
        <v>9.1827371749782616E-2</v>
      </c>
      <c r="E22" s="130">
        <v>5.5124776627154315E-2</v>
      </c>
      <c r="F22" s="130">
        <v>-1.85006301094639E-2</v>
      </c>
      <c r="G22" s="161">
        <v>5.7783252658424988E-2</v>
      </c>
    </row>
    <row r="23" spans="1:7" ht="12" customHeight="1">
      <c r="A23" s="84" t="s">
        <v>117</v>
      </c>
      <c r="B23" s="132"/>
      <c r="C23" s="132">
        <v>-0.13266056009267746</v>
      </c>
      <c r="D23" s="132">
        <v>0.11528039513562671</v>
      </c>
      <c r="E23" s="132">
        <v>7.2993338259851104E-2</v>
      </c>
      <c r="F23" s="132">
        <v>-2.5297985249597921E-2</v>
      </c>
      <c r="G23" s="163">
        <v>7.4444729840204005E-2</v>
      </c>
    </row>
    <row r="24" spans="1:7" ht="12" customHeight="1">
      <c r="A24" s="84" t="s">
        <v>124</v>
      </c>
      <c r="B24" s="132"/>
      <c r="C24" s="132">
        <v>-3.2676248516181006E-2</v>
      </c>
      <c r="D24" s="132">
        <v>-7.0190233199405316E-3</v>
      </c>
      <c r="E24" s="132">
        <v>6.2824575985200859E-3</v>
      </c>
      <c r="F24" s="132">
        <v>-4.4757683788208658E-2</v>
      </c>
      <c r="G24" s="163">
        <v>-4.5180448261178507E-2</v>
      </c>
    </row>
    <row r="25" spans="1:7" ht="12" customHeight="1">
      <c r="A25" s="84" t="s">
        <v>119</v>
      </c>
      <c r="B25" s="132"/>
      <c r="C25" s="132">
        <v>0.54459035019720781</v>
      </c>
      <c r="D25" s="132">
        <v>6.4620628473210928E-4</v>
      </c>
      <c r="E25" s="132">
        <v>-8.097779413833095E-2</v>
      </c>
      <c r="F25" s="132">
        <v>0.12475363057587985</v>
      </c>
      <c r="G25" s="163">
        <v>1.0916080499426606E-2</v>
      </c>
    </row>
    <row r="26" spans="1:7" ht="12" customHeight="1">
      <c r="A26" s="157" t="s">
        <v>120</v>
      </c>
      <c r="B26" s="130"/>
      <c r="C26" s="130">
        <v>-0.11085181967501856</v>
      </c>
      <c r="D26" s="130">
        <v>9.6882336030437388E-2</v>
      </c>
      <c r="E26" s="130">
        <v>6.1664064752617875E-2</v>
      </c>
      <c r="F26" s="130">
        <v>-2.8266282292357836E-2</v>
      </c>
      <c r="G26" s="161">
        <v>7.0693322110308987E-2</v>
      </c>
    </row>
    <row r="27" spans="1:7" ht="12" customHeight="1">
      <c r="A27" s="84" t="s">
        <v>121</v>
      </c>
      <c r="B27" s="132"/>
      <c r="C27" s="132">
        <v>-0.10504922481242918</v>
      </c>
      <c r="D27" s="132">
        <v>0.10074522926328777</v>
      </c>
      <c r="E27" s="132">
        <v>6.4137293484063829E-2</v>
      </c>
      <c r="F27" s="132">
        <v>-2.8285376431929299E-2</v>
      </c>
      <c r="G27" s="163">
        <v>5.6171010165856794E-2</v>
      </c>
    </row>
    <row r="28" spans="1:7" ht="12" customHeight="1">
      <c r="A28" s="84" t="s">
        <v>122</v>
      </c>
      <c r="B28" s="132"/>
      <c r="C28" s="132">
        <v>-0.1926205463311641</v>
      </c>
      <c r="D28" s="132">
        <v>3.6543191901669658E-2</v>
      </c>
      <c r="E28" s="132">
        <v>2.0638919032106795E-2</v>
      </c>
      <c r="F28" s="132">
        <v>-2.7936056127464082E-2</v>
      </c>
      <c r="G28" s="163">
        <v>0.32176114320763971</v>
      </c>
    </row>
    <row r="29" spans="1:7" ht="12" customHeight="1">
      <c r="A29" s="408" t="s">
        <v>272</v>
      </c>
      <c r="B29" s="408"/>
      <c r="C29" s="408"/>
      <c r="D29" s="408"/>
      <c r="E29" s="408"/>
      <c r="F29" s="408"/>
      <c r="G29" s="408"/>
    </row>
    <row r="30" spans="1:7" ht="12" customHeight="1">
      <c r="A30" s="157" t="s">
        <v>116</v>
      </c>
      <c r="B30" s="127">
        <v>100</v>
      </c>
      <c r="C30" s="127">
        <v>90.830153447599059</v>
      </c>
      <c r="D30" s="127">
        <v>99.170847714321539</v>
      </c>
      <c r="E30" s="127">
        <v>104.63761854249904</v>
      </c>
      <c r="F30" s="127">
        <v>102.70175666630908</v>
      </c>
      <c r="G30" s="158">
        <v>108.63619822022248</v>
      </c>
    </row>
    <row r="31" spans="1:7" ht="12" customHeight="1">
      <c r="A31" s="84" t="s">
        <v>117</v>
      </c>
      <c r="B31" s="128">
        <v>100</v>
      </c>
      <c r="C31" s="128">
        <v>86.733943990732257</v>
      </c>
      <c r="D31" s="128">
        <v>96.732667325655186</v>
      </c>
      <c r="E31" s="128">
        <v>103.79350763253439</v>
      </c>
      <c r="F31" s="128">
        <v>101.1677410074425</v>
      </c>
      <c r="G31" s="159">
        <v>108.69914615528529</v>
      </c>
    </row>
    <row r="32" spans="1:7" ht="12" customHeight="1">
      <c r="A32" s="84" t="s">
        <v>124</v>
      </c>
      <c r="B32" s="128">
        <v>100</v>
      </c>
      <c r="C32" s="128">
        <v>96.732375148381905</v>
      </c>
      <c r="D32" s="128">
        <v>96.053408351422163</v>
      </c>
      <c r="E32" s="128">
        <v>96.656859816583321</v>
      </c>
      <c r="F32" s="128">
        <v>92.330722648951451</v>
      </c>
      <c r="G32" s="159">
        <v>88.159179211393294</v>
      </c>
    </row>
    <row r="33" spans="1:7" ht="12" customHeight="1">
      <c r="A33" s="84" t="s">
        <v>119</v>
      </c>
      <c r="B33" s="128">
        <v>100</v>
      </c>
      <c r="C33" s="128">
        <v>154.45903501972077</v>
      </c>
      <c r="D33" s="128">
        <v>154.5588474188842</v>
      </c>
      <c r="E33" s="128">
        <v>142.04301289034009</v>
      </c>
      <c r="F33" s="128">
        <v>159.7633944463465</v>
      </c>
      <c r="G33" s="159">
        <v>161.50738452098449</v>
      </c>
    </row>
    <row r="34" spans="1:7" ht="12" customHeight="1">
      <c r="A34" s="157" t="s">
        <v>120</v>
      </c>
      <c r="B34" s="127">
        <v>100</v>
      </c>
      <c r="C34" s="127">
        <v>88.914818032498147</v>
      </c>
      <c r="D34" s="127">
        <v>97.529093311207831</v>
      </c>
      <c r="E34" s="127">
        <v>103.54313363641425</v>
      </c>
      <c r="F34" s="127">
        <v>100.61635419161203</v>
      </c>
      <c r="G34" s="158">
        <v>107.7292585280446</v>
      </c>
    </row>
    <row r="35" spans="1:7" ht="12" customHeight="1">
      <c r="A35" s="84" t="s">
        <v>121</v>
      </c>
      <c r="B35" s="129">
        <v>100</v>
      </c>
      <c r="C35" s="129">
        <v>89.495077518757085</v>
      </c>
      <c r="D35" s="129">
        <v>98.511279621319986</v>
      </c>
      <c r="E35" s="129">
        <v>104.82952647388326</v>
      </c>
      <c r="F35" s="129">
        <v>101.86438385638859</v>
      </c>
      <c r="G35" s="160">
        <v>107.58620919752452</v>
      </c>
    </row>
    <row r="36" spans="1:7" ht="12" customHeight="1">
      <c r="A36" s="84" t="s">
        <v>122</v>
      </c>
      <c r="B36" s="129">
        <v>100</v>
      </c>
      <c r="C36" s="129">
        <v>80.737945366883594</v>
      </c>
      <c r="D36" s="129">
        <v>83.688367598172135</v>
      </c>
      <c r="E36" s="129">
        <v>85.415605040960003</v>
      </c>
      <c r="F36" s="129">
        <v>83.029429904374425</v>
      </c>
      <c r="G36" s="160">
        <v>109.74507419028454</v>
      </c>
    </row>
    <row r="37" spans="1:7" ht="12" customHeight="1">
      <c r="A37" s="408" t="s">
        <v>125</v>
      </c>
      <c r="B37" s="408"/>
      <c r="C37" s="408"/>
      <c r="D37" s="408"/>
      <c r="E37" s="408"/>
      <c r="F37" s="408"/>
      <c r="G37" s="408"/>
    </row>
    <row r="38" spans="1:7" ht="12" customHeight="1">
      <c r="A38" s="157" t="s">
        <v>116</v>
      </c>
      <c r="B38" s="133">
        <v>1</v>
      </c>
      <c r="C38" s="133">
        <v>1</v>
      </c>
      <c r="D38" s="133">
        <v>1</v>
      </c>
      <c r="E38" s="133">
        <v>1</v>
      </c>
      <c r="F38" s="133">
        <v>1</v>
      </c>
      <c r="G38" s="164">
        <v>1</v>
      </c>
    </row>
    <row r="39" spans="1:7" ht="12" customHeight="1">
      <c r="A39" s="84" t="s">
        <v>117</v>
      </c>
      <c r="B39" s="134">
        <v>0.84154654045789357</v>
      </c>
      <c r="C39" s="134">
        <v>0.80359492674179556</v>
      </c>
      <c r="D39" s="134">
        <v>0.82085656635375825</v>
      </c>
      <c r="E39" s="134">
        <v>0.83475779061880007</v>
      </c>
      <c r="F39" s="134">
        <v>0.82897669148323727</v>
      </c>
      <c r="G39" s="165">
        <v>0.84203416445292401</v>
      </c>
    </row>
    <row r="40" spans="1:7" ht="12" customHeight="1">
      <c r="A40" s="84" t="s">
        <v>124</v>
      </c>
      <c r="B40" s="134">
        <v>0.11493936301301164</v>
      </c>
      <c r="C40" s="134">
        <v>0.12240822194256226</v>
      </c>
      <c r="D40" s="134">
        <v>0.1113262397730497</v>
      </c>
      <c r="E40" s="134">
        <v>0.10617288555400181</v>
      </c>
      <c r="F40" s="134">
        <v>0.10333255040887626</v>
      </c>
      <c r="G40" s="165">
        <v>9.3274249912229032E-2</v>
      </c>
    </row>
    <row r="41" spans="1:7" ht="12" customHeight="1">
      <c r="A41" s="84" t="s">
        <v>119</v>
      </c>
      <c r="B41" s="134">
        <v>4.3514096529094715E-2</v>
      </c>
      <c r="C41" s="134">
        <v>7.3996851315642168E-2</v>
      </c>
      <c r="D41" s="134">
        <v>6.7817193873192044E-2</v>
      </c>
      <c r="E41" s="134">
        <v>5.9069323827198095E-2</v>
      </c>
      <c r="F41" s="134">
        <v>6.7690758107886578E-2</v>
      </c>
      <c r="G41" s="165">
        <v>6.469158563484699E-2</v>
      </c>
    </row>
    <row r="42" spans="1:7" ht="12" customHeight="1">
      <c r="A42" s="157" t="s">
        <v>120</v>
      </c>
      <c r="B42" s="133">
        <v>1</v>
      </c>
      <c r="C42" s="133">
        <v>1</v>
      </c>
      <c r="D42" s="133">
        <v>1</v>
      </c>
      <c r="E42" s="133">
        <v>1</v>
      </c>
      <c r="F42" s="133">
        <v>1</v>
      </c>
      <c r="G42" s="164">
        <v>1</v>
      </c>
    </row>
    <row r="43" spans="1:7" ht="12" customHeight="1">
      <c r="A43" s="84" t="s">
        <v>121</v>
      </c>
      <c r="B43" s="135">
        <v>0.93373863997989315</v>
      </c>
      <c r="C43" s="135">
        <v>0.9398322328761507</v>
      </c>
      <c r="D43" s="135">
        <v>0.94314204237270116</v>
      </c>
      <c r="E43" s="135">
        <v>0.94533916486603353</v>
      </c>
      <c r="F43" s="135">
        <v>0.94532058936780061</v>
      </c>
      <c r="G43" s="166">
        <v>0.9324987661595876</v>
      </c>
    </row>
    <row r="44" spans="1:7" ht="12" customHeight="1">
      <c r="A44" s="84" t="s">
        <v>122</v>
      </c>
      <c r="B44" s="135">
        <v>6.626136002010681E-2</v>
      </c>
      <c r="C44" s="135">
        <v>6.0167767123849351E-2</v>
      </c>
      <c r="D44" s="135">
        <v>5.6857957627298818E-2</v>
      </c>
      <c r="E44" s="135">
        <v>5.4660835133966502E-2</v>
      </c>
      <c r="F44" s="135">
        <v>5.4679410632199457E-2</v>
      </c>
      <c r="G44" s="166">
        <v>6.7501233840412359E-2</v>
      </c>
    </row>
    <row r="45" spans="1:7" ht="12" customHeight="1">
      <c r="A45" s="408" t="s">
        <v>126</v>
      </c>
      <c r="B45" s="408"/>
      <c r="C45" s="408"/>
      <c r="D45" s="408"/>
      <c r="E45" s="408"/>
      <c r="F45" s="408"/>
      <c r="G45" s="408"/>
    </row>
    <row r="46" spans="1:7" ht="12" customHeight="1">
      <c r="A46" s="157" t="s">
        <v>116</v>
      </c>
      <c r="B46" s="130">
        <v>4.4510765989190793E-2</v>
      </c>
      <c r="C46" s="130">
        <v>4.2694088242954488E-2</v>
      </c>
      <c r="D46" s="130">
        <v>4.4809261615265647E-2</v>
      </c>
      <c r="E46" s="130">
        <v>4.597048031510359E-2</v>
      </c>
      <c r="F46" s="130">
        <v>4.5098377675019438E-2</v>
      </c>
      <c r="G46" s="161">
        <v>4.7114947475206684E-2</v>
      </c>
    </row>
    <row r="47" spans="1:7" ht="12" customHeight="1">
      <c r="A47" s="84" t="s">
        <v>117</v>
      </c>
      <c r="B47" s="131">
        <v>3.7457881131334386E-2</v>
      </c>
      <c r="C47" s="131">
        <v>3.4308752713904767E-2</v>
      </c>
      <c r="D47" s="131">
        <v>3.6781976630354221E-2</v>
      </c>
      <c r="E47" s="131">
        <v>3.837421658152091E-2</v>
      </c>
      <c r="F47" s="131">
        <v>3.73855039162991E-2</v>
      </c>
      <c r="G47" s="162">
        <v>3.9672395430529056E-2</v>
      </c>
    </row>
    <row r="48" spans="1:7" ht="12" customHeight="1">
      <c r="A48" s="84" t="s">
        <v>124</v>
      </c>
      <c r="B48" s="131">
        <v>5.1160390900188129E-3</v>
      </c>
      <c r="C48" s="131">
        <v>5.2261074292789108E-3</v>
      </c>
      <c r="D48" s="131">
        <v>4.9884466026343761E-3</v>
      </c>
      <c r="E48" s="131">
        <v>4.8808185453579865E-3</v>
      </c>
      <c r="F48" s="131">
        <v>4.6601303844624855E-3</v>
      </c>
      <c r="G48" s="162">
        <v>4.3946113854039723E-3</v>
      </c>
    </row>
    <row r="49" spans="1:7" ht="12" customHeight="1">
      <c r="A49" s="84" t="s">
        <v>119</v>
      </c>
      <c r="B49" s="131">
        <v>1.9368457678375943E-3</v>
      </c>
      <c r="C49" s="131">
        <v>3.1592280997708093E-3</v>
      </c>
      <c r="D49" s="131">
        <v>3.0388383822770528E-3</v>
      </c>
      <c r="E49" s="131">
        <v>2.7154451882246897E-3</v>
      </c>
      <c r="F49" s="131">
        <v>3.0527433742578527E-3</v>
      </c>
      <c r="G49" s="162">
        <v>3.0479406592736516E-3</v>
      </c>
    </row>
    <row r="50" spans="1:7" ht="12" customHeight="1">
      <c r="A50" s="157" t="s">
        <v>120</v>
      </c>
      <c r="B50" s="130">
        <v>4.4423258523835392E-2</v>
      </c>
      <c r="C50" s="130">
        <v>4.1711632069492431E-2</v>
      </c>
      <c r="D50" s="130">
        <v>4.3980816946758393E-2</v>
      </c>
      <c r="E50" s="130">
        <v>4.5400207975407211E-2</v>
      </c>
      <c r="F50" s="130">
        <v>4.4095773732828143E-2</v>
      </c>
      <c r="G50" s="161">
        <v>4.6629758548632091E-2</v>
      </c>
    </row>
    <row r="51" spans="1:7" ht="12" customHeight="1">
      <c r="A51" s="84" t="s">
        <v>121</v>
      </c>
      <c r="B51" s="132">
        <v>4.1479712997521255E-2</v>
      </c>
      <c r="C51" s="132">
        <v>3.9201936304779528E-2</v>
      </c>
      <c r="D51" s="132">
        <v>4.148015752038562E-2</v>
      </c>
      <c r="E51" s="132">
        <v>4.2918594692215685E-2</v>
      </c>
      <c r="F51" s="132">
        <v>4.168464281374628E-2</v>
      </c>
      <c r="G51" s="163">
        <v>4.3482192312918909E-2</v>
      </c>
    </row>
    <row r="52" spans="1:7" ht="12" customHeight="1">
      <c r="A52" s="84" t="s">
        <v>122</v>
      </c>
      <c r="B52" s="132">
        <v>2.9435455263141356E-3</v>
      </c>
      <c r="C52" s="132">
        <v>2.5096957647129069E-3</v>
      </c>
      <c r="D52" s="132">
        <v>2.5006594263727745E-3</v>
      </c>
      <c r="E52" s="132">
        <v>2.4816132831915246E-3</v>
      </c>
      <c r="F52" s="132">
        <v>2.4111309190818649E-3</v>
      </c>
      <c r="G52" s="163">
        <v>3.1475662357131821E-3</v>
      </c>
    </row>
    <row r="53" spans="1:7" ht="12" customHeight="1">
      <c r="A53" s="408" t="s">
        <v>127</v>
      </c>
      <c r="B53" s="408"/>
      <c r="C53" s="408"/>
      <c r="D53" s="408"/>
      <c r="E53" s="408"/>
      <c r="F53" s="408"/>
      <c r="G53" s="408"/>
    </row>
    <row r="54" spans="1:7" ht="12" customHeight="1">
      <c r="A54" s="157" t="s">
        <v>116</v>
      </c>
      <c r="B54" s="136">
        <v>24844.577596892148</v>
      </c>
      <c r="C54" s="136">
        <v>23693.691225730807</v>
      </c>
      <c r="D54" s="136">
        <v>26916.472856959197</v>
      </c>
      <c r="E54" s="136">
        <v>30120.846598711374</v>
      </c>
      <c r="F54" s="136">
        <v>31755.532296193651</v>
      </c>
      <c r="G54" s="167">
        <v>34846.13855320181</v>
      </c>
    </row>
    <row r="55" spans="1:7" ht="12" customHeight="1">
      <c r="A55" s="84" t="s">
        <v>117</v>
      </c>
      <c r="B55" s="137">
        <v>20907.868325802276</v>
      </c>
      <c r="C55" s="137">
        <v>19040.130064783873</v>
      </c>
      <c r="D55" s="137">
        <v>22094.56348771766</v>
      </c>
      <c r="E55" s="137">
        <v>25143.611358308106</v>
      </c>
      <c r="F55" s="137">
        <v>26324.596099187704</v>
      </c>
      <c r="G55" s="168">
        <v>29341.639161056108</v>
      </c>
    </row>
    <row r="56" spans="1:7" ht="12" customHeight="1">
      <c r="A56" s="84" t="s">
        <v>124</v>
      </c>
      <c r="B56" s="137">
        <v>2855.6199233141233</v>
      </c>
      <c r="C56" s="137">
        <v>2900.3026141977962</v>
      </c>
      <c r="D56" s="137">
        <v>2996.5097111186233</v>
      </c>
      <c r="E56" s="137">
        <v>3198.0171987146273</v>
      </c>
      <c r="F56" s="137">
        <v>3281.380141757129</v>
      </c>
      <c r="G56" s="168">
        <v>3250.2474358875043</v>
      </c>
    </row>
    <row r="57" spans="1:7" ht="12" customHeight="1">
      <c r="A57" s="84" t="s">
        <v>119</v>
      </c>
      <c r="B57" s="137">
        <v>1081.089347775749</v>
      </c>
      <c r="C57" s="137">
        <v>1753.2585467491378</v>
      </c>
      <c r="D57" s="137">
        <v>1825.399658122913</v>
      </c>
      <c r="E57" s="137">
        <v>1779.2180416886406</v>
      </c>
      <c r="F57" s="137">
        <v>2149.5560552488246</v>
      </c>
      <c r="G57" s="168">
        <v>2254.2519562581979</v>
      </c>
    </row>
    <row r="58" spans="1:7" ht="12" customHeight="1">
      <c r="A58" s="157" t="s">
        <v>120</v>
      </c>
      <c r="B58" s="136">
        <v>24795.733548379085</v>
      </c>
      <c r="C58" s="136">
        <v>23148.463205299562</v>
      </c>
      <c r="D58" s="136">
        <v>26418.834475304378</v>
      </c>
      <c r="E58" s="136">
        <v>29747.191906705913</v>
      </c>
      <c r="F58" s="136">
        <v>31049.559631368014</v>
      </c>
      <c r="G58" s="167">
        <v>34487.293611927184</v>
      </c>
    </row>
    <row r="59" spans="1:7" ht="12" customHeight="1">
      <c r="A59" s="84" t="s">
        <v>121</v>
      </c>
      <c r="B59" s="138">
        <v>23152.734520767299</v>
      </c>
      <c r="C59" s="138">
        <v>21755.671861888102</v>
      </c>
      <c r="D59" s="138">
        <v>24916.7135041449</v>
      </c>
      <c r="E59" s="138">
        <v>28121.185554195006</v>
      </c>
      <c r="F59" s="138">
        <v>29351.78801033548</v>
      </c>
      <c r="G59" s="169">
        <v>32159.358741305528</v>
      </c>
    </row>
    <row r="60" spans="1:7" ht="12" customHeight="1">
      <c r="A60" s="84" t="s">
        <v>122</v>
      </c>
      <c r="B60" s="138">
        <v>1642.9990276117874</v>
      </c>
      <c r="C60" s="138">
        <v>1392.7913434114594</v>
      </c>
      <c r="D60" s="138">
        <v>1502.1209711594774</v>
      </c>
      <c r="E60" s="138">
        <v>1626.0063525109149</v>
      </c>
      <c r="F60" s="138">
        <v>1697.7716210325352</v>
      </c>
      <c r="G60" s="169">
        <v>2327.9348706216565</v>
      </c>
    </row>
    <row r="61" spans="1:7" ht="6" customHeight="1">
      <c r="A61" s="341"/>
      <c r="B61" s="342"/>
      <c r="C61" s="342"/>
      <c r="D61" s="342"/>
      <c r="E61" s="342"/>
      <c r="F61" s="342"/>
      <c r="G61" s="342"/>
    </row>
    <row r="62" spans="1:7" ht="23.25" customHeight="1">
      <c r="A62" s="407" t="s">
        <v>273</v>
      </c>
      <c r="B62" s="407"/>
      <c r="C62" s="407"/>
      <c r="D62" s="407"/>
      <c r="E62" s="407"/>
      <c r="F62" s="407"/>
      <c r="G62" s="407"/>
    </row>
    <row r="63" spans="1:7" ht="12" customHeight="1"/>
  </sheetData>
  <mergeCells count="8">
    <mergeCell ref="A62:G62"/>
    <mergeCell ref="A53:G53"/>
    <mergeCell ref="A5:G5"/>
    <mergeCell ref="A13:G13"/>
    <mergeCell ref="A21:G21"/>
    <mergeCell ref="A29:G29"/>
    <mergeCell ref="A37:G37"/>
    <mergeCell ref="A45:G45"/>
  </mergeCells>
  <hyperlinks>
    <hyperlink ref="I1" location="OBSAH!A1" tooltip="o" display="zpět na obsah" xr:uid="{60D83DE7-ECB1-4D0E-8017-7BA5270E1658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A4B9-4881-4869-B795-B5B366E5263A}">
  <dimension ref="A1:I28"/>
  <sheetViews>
    <sheetView showGridLines="0" zoomScaleNormal="100" workbookViewId="0"/>
  </sheetViews>
  <sheetFormatPr defaultColWidth="8.85546875" defaultRowHeight="14.1" customHeight="1"/>
  <cols>
    <col min="1" max="1" width="26.85546875" style="146" customWidth="1"/>
    <col min="2" max="7" width="12.85546875" style="146" customWidth="1"/>
    <col min="8" max="8" width="9.140625" style="146" bestFit="1" customWidth="1"/>
    <col min="9" max="16384" width="8.85546875" style="146"/>
  </cols>
  <sheetData>
    <row r="1" spans="1:9" ht="14.1" customHeight="1">
      <c r="A1" s="26" t="s">
        <v>154</v>
      </c>
      <c r="B1" s="145"/>
      <c r="C1" s="145"/>
      <c r="D1" s="145"/>
      <c r="E1" s="145"/>
      <c r="F1" s="145"/>
      <c r="G1" s="145"/>
      <c r="I1" s="340" t="s">
        <v>8</v>
      </c>
    </row>
    <row r="2" spans="1:9" ht="14.1" customHeight="1">
      <c r="A2" s="26"/>
      <c r="B2" s="145"/>
      <c r="C2" s="145"/>
      <c r="D2" s="145"/>
      <c r="E2" s="145"/>
      <c r="F2" s="145"/>
      <c r="G2" s="145"/>
    </row>
    <row r="3" spans="1:9" ht="14.1" customHeight="1">
      <c r="A3" s="208" t="s">
        <v>138</v>
      </c>
      <c r="B3" s="145"/>
      <c r="C3" s="145"/>
      <c r="D3" s="145"/>
      <c r="E3" s="145"/>
      <c r="F3" s="145"/>
      <c r="G3" s="77" t="s">
        <v>9</v>
      </c>
    </row>
    <row r="4" spans="1:9" ht="30.6" customHeight="1">
      <c r="A4" s="125" t="s">
        <v>139</v>
      </c>
      <c r="B4" s="33">
        <v>2019</v>
      </c>
      <c r="C4" s="33">
        <v>2020</v>
      </c>
      <c r="D4" s="33">
        <v>2021</v>
      </c>
      <c r="E4" s="33">
        <v>2022</v>
      </c>
      <c r="F4" s="33">
        <v>2023</v>
      </c>
      <c r="G4" s="139">
        <v>2024</v>
      </c>
    </row>
    <row r="5" spans="1:9" ht="18" customHeight="1">
      <c r="A5" s="440" t="s">
        <v>155</v>
      </c>
      <c r="B5" s="440"/>
      <c r="C5" s="440"/>
      <c r="D5" s="440"/>
      <c r="E5" s="440"/>
      <c r="F5" s="440"/>
      <c r="G5" s="440"/>
    </row>
    <row r="6" spans="1:9" s="213" customFormat="1" ht="24.75" customHeight="1">
      <c r="A6" s="209" t="s">
        <v>156</v>
      </c>
      <c r="B6" s="215">
        <v>18987.719000000001</v>
      </c>
      <c r="C6" s="211">
        <v>21628.858</v>
      </c>
      <c r="D6" s="211">
        <v>22373.853999999999</v>
      </c>
      <c r="E6" s="211">
        <v>23652.682000000001</v>
      </c>
      <c r="F6" s="211">
        <v>26004.387999999999</v>
      </c>
      <c r="G6" s="212">
        <v>26102.289072387946</v>
      </c>
    </row>
    <row r="7" spans="1:9" ht="15" customHeight="1">
      <c r="A7" s="201" t="s">
        <v>152</v>
      </c>
      <c r="B7" s="148">
        <v>4282.6409999999996</v>
      </c>
      <c r="C7" s="147">
        <v>5036.1980000000003</v>
      </c>
      <c r="D7" s="147">
        <v>5276.5559999999996</v>
      </c>
      <c r="E7" s="147">
        <v>5163.7070000000003</v>
      </c>
      <c r="F7" s="147">
        <v>5985.35</v>
      </c>
      <c r="G7" s="206">
        <v>5456.729800000001</v>
      </c>
    </row>
    <row r="8" spans="1:9" ht="15" customHeight="1">
      <c r="A8" s="201" t="s">
        <v>141</v>
      </c>
      <c r="B8" s="148">
        <v>212.934</v>
      </c>
      <c r="C8" s="147">
        <v>277.577</v>
      </c>
      <c r="D8" s="147">
        <v>263.99099999999999</v>
      </c>
      <c r="E8" s="147">
        <v>316.04000000000002</v>
      </c>
      <c r="F8" s="147">
        <v>424.06400000000002</v>
      </c>
      <c r="G8" s="206">
        <v>319.20069944173923</v>
      </c>
    </row>
    <row r="9" spans="1:9" ht="15" customHeight="1">
      <c r="A9" s="201" t="s">
        <v>153</v>
      </c>
      <c r="B9" s="148">
        <v>623.30200000000002</v>
      </c>
      <c r="C9" s="147">
        <v>760.61300000000006</v>
      </c>
      <c r="D9" s="147">
        <v>695.15099999999995</v>
      </c>
      <c r="E9" s="147">
        <v>1073.499</v>
      </c>
      <c r="F9" s="147">
        <v>1084.633</v>
      </c>
      <c r="G9" s="206">
        <v>1140.0889999999999</v>
      </c>
    </row>
    <row r="10" spans="1:9" ht="15" customHeight="1">
      <c r="A10" s="201" t="s">
        <v>149</v>
      </c>
      <c r="B10" s="148">
        <v>1208.643</v>
      </c>
      <c r="C10" s="147">
        <v>1322.479</v>
      </c>
      <c r="D10" s="147">
        <v>1429.8969999999999</v>
      </c>
      <c r="E10" s="147">
        <v>1380.835</v>
      </c>
      <c r="F10" s="147">
        <v>1548.953</v>
      </c>
      <c r="G10" s="206">
        <v>1596.8078678066074</v>
      </c>
    </row>
    <row r="11" spans="1:9" ht="15" customHeight="1">
      <c r="A11" s="201" t="s">
        <v>144</v>
      </c>
      <c r="B11" s="148">
        <v>3419.6669999999999</v>
      </c>
      <c r="C11" s="147">
        <v>3951.8429999999998</v>
      </c>
      <c r="D11" s="147">
        <v>3980.1610000000001</v>
      </c>
      <c r="E11" s="147">
        <v>4215.2370000000001</v>
      </c>
      <c r="F11" s="147">
        <v>4465.9989999999998</v>
      </c>
      <c r="G11" s="206">
        <v>4690.2330000000002</v>
      </c>
    </row>
    <row r="12" spans="1:9" ht="15" customHeight="1">
      <c r="A12" s="201" t="s">
        <v>145</v>
      </c>
      <c r="B12" s="148">
        <v>2392.9929999999999</v>
      </c>
      <c r="C12" s="147">
        <v>2393.8989999999999</v>
      </c>
      <c r="D12" s="147">
        <v>2844.0210000000002</v>
      </c>
      <c r="E12" s="147">
        <v>3257.7550000000001</v>
      </c>
      <c r="F12" s="147">
        <v>3389.6260000000002</v>
      </c>
      <c r="G12" s="206">
        <v>3511.922</v>
      </c>
    </row>
    <row r="13" spans="1:9" ht="15" customHeight="1">
      <c r="A13" s="201" t="s">
        <v>146</v>
      </c>
      <c r="B13" s="148">
        <v>5358.3760000000002</v>
      </c>
      <c r="C13" s="147">
        <v>5826.4089999999997</v>
      </c>
      <c r="D13" s="147">
        <v>5969.8710000000001</v>
      </c>
      <c r="E13" s="147">
        <v>6445.1570000000002</v>
      </c>
      <c r="F13" s="147">
        <v>6983.402</v>
      </c>
      <c r="G13" s="206">
        <v>7224.830579299999</v>
      </c>
    </row>
    <row r="14" spans="1:9" ht="15" customHeight="1">
      <c r="A14" s="201" t="s">
        <v>147</v>
      </c>
      <c r="B14" s="148">
        <v>1164.204</v>
      </c>
      <c r="C14" s="147">
        <v>1746.098</v>
      </c>
      <c r="D14" s="147">
        <v>1643.8430000000001</v>
      </c>
      <c r="E14" s="147">
        <v>1543.011</v>
      </c>
      <c r="F14" s="147">
        <v>1803.002</v>
      </c>
      <c r="G14" s="206">
        <v>1805.4741258395977</v>
      </c>
    </row>
    <row r="15" spans="1:9" ht="15" customHeight="1">
      <c r="A15" s="202" t="s">
        <v>148</v>
      </c>
      <c r="B15" s="150">
        <v>324.959</v>
      </c>
      <c r="C15" s="149">
        <v>313.74200000000002</v>
      </c>
      <c r="D15" s="149">
        <v>270.363</v>
      </c>
      <c r="E15" s="149">
        <v>257.44099999999997</v>
      </c>
      <c r="F15" s="149">
        <v>319.35899999999998</v>
      </c>
      <c r="G15" s="207">
        <v>357.00200000000001</v>
      </c>
    </row>
    <row r="16" spans="1:9" ht="15" customHeight="1">
      <c r="A16" s="440" t="s">
        <v>157</v>
      </c>
      <c r="B16" s="440"/>
      <c r="C16" s="440"/>
      <c r="D16" s="440"/>
      <c r="E16" s="440"/>
      <c r="F16" s="440"/>
      <c r="G16" s="440"/>
    </row>
    <row r="17" spans="1:8" s="213" customFormat="1" ht="22.5" customHeight="1">
      <c r="A17" s="214" t="s">
        <v>156</v>
      </c>
      <c r="B17" s="215">
        <v>3470.2089999999998</v>
      </c>
      <c r="C17" s="211">
        <v>3223.7910000000002</v>
      </c>
      <c r="D17" s="211">
        <v>2733.46</v>
      </c>
      <c r="E17" s="211">
        <v>2179.08</v>
      </c>
      <c r="F17" s="211">
        <v>2952.38</v>
      </c>
      <c r="G17" s="210">
        <v>3259.4478862662454</v>
      </c>
    </row>
    <row r="18" spans="1:8" ht="15" customHeight="1">
      <c r="A18" s="201" t="s">
        <v>152</v>
      </c>
      <c r="B18" s="148">
        <v>777.37199999999996</v>
      </c>
      <c r="C18" s="147">
        <v>480.90800000000002</v>
      </c>
      <c r="D18" s="147">
        <v>285.32299999999998</v>
      </c>
      <c r="E18" s="147">
        <v>156.571</v>
      </c>
      <c r="F18" s="147">
        <v>130.15899999999999</v>
      </c>
      <c r="G18" s="206">
        <v>815.87839999999994</v>
      </c>
      <c r="H18" s="151"/>
    </row>
    <row r="19" spans="1:8" ht="15" customHeight="1">
      <c r="A19" s="201" t="s">
        <v>141</v>
      </c>
      <c r="B19" s="148">
        <v>8.9250000000000007</v>
      </c>
      <c r="C19" s="147">
        <v>55.768000000000001</v>
      </c>
      <c r="D19" s="147">
        <v>1.585</v>
      </c>
      <c r="E19" s="147">
        <v>22.923999999999999</v>
      </c>
      <c r="F19" s="147">
        <v>2.65</v>
      </c>
      <c r="G19" s="206">
        <v>142.86962088708748</v>
      </c>
      <c r="H19" s="151"/>
    </row>
    <row r="20" spans="1:8" ht="15" customHeight="1">
      <c r="A20" s="201" t="s">
        <v>153</v>
      </c>
      <c r="B20" s="148">
        <v>0</v>
      </c>
      <c r="C20" s="147">
        <v>0.53400000000000003</v>
      </c>
      <c r="D20" s="147">
        <v>0.217</v>
      </c>
      <c r="E20" s="147">
        <v>0.13</v>
      </c>
      <c r="F20" s="147">
        <v>0</v>
      </c>
      <c r="G20" s="206">
        <v>0</v>
      </c>
    </row>
    <row r="21" spans="1:8" ht="15" customHeight="1">
      <c r="A21" s="201" t="s">
        <v>149</v>
      </c>
      <c r="B21" s="148">
        <v>109.526</v>
      </c>
      <c r="C21" s="147">
        <v>128.13200000000001</v>
      </c>
      <c r="D21" s="147">
        <v>16.937000000000001</v>
      </c>
      <c r="E21" s="147">
        <v>83.658000000000001</v>
      </c>
      <c r="F21" s="147">
        <v>12.263999999999999</v>
      </c>
      <c r="G21" s="206">
        <v>15.863559738736273</v>
      </c>
    </row>
    <row r="22" spans="1:8" ht="15" customHeight="1">
      <c r="A22" s="201" t="s">
        <v>144</v>
      </c>
      <c r="B22" s="148">
        <v>266.61200000000002</v>
      </c>
      <c r="C22" s="147">
        <v>108.464</v>
      </c>
      <c r="D22" s="147">
        <v>332.49</v>
      </c>
      <c r="E22" s="147">
        <v>6.4420000000000002</v>
      </c>
      <c r="F22" s="147">
        <v>250.43799999999999</v>
      </c>
      <c r="G22" s="206">
        <v>505.74700000000001</v>
      </c>
    </row>
    <row r="23" spans="1:8" ht="15" customHeight="1">
      <c r="A23" s="201" t="s">
        <v>145</v>
      </c>
      <c r="B23" s="148">
        <v>301.21199999999999</v>
      </c>
      <c r="C23" s="147">
        <v>399.86500000000001</v>
      </c>
      <c r="D23" s="147">
        <v>250.32499999999999</v>
      </c>
      <c r="E23" s="147">
        <v>83.658000000000001</v>
      </c>
      <c r="F23" s="147">
        <v>114.411</v>
      </c>
      <c r="G23" s="206">
        <v>261.04988650760197</v>
      </c>
    </row>
    <row r="24" spans="1:8" ht="15" customHeight="1">
      <c r="A24" s="201" t="s">
        <v>146</v>
      </c>
      <c r="B24" s="148">
        <v>1583.3140000000001</v>
      </c>
      <c r="C24" s="147">
        <v>1647.441</v>
      </c>
      <c r="D24" s="147">
        <v>1425.135</v>
      </c>
      <c r="E24" s="147">
        <v>1629.165</v>
      </c>
      <c r="F24" s="147">
        <v>1895.7809999999999</v>
      </c>
      <c r="G24" s="206">
        <v>1378.6912353</v>
      </c>
    </row>
    <row r="25" spans="1:8" ht="15" customHeight="1">
      <c r="A25" s="201" t="s">
        <v>147</v>
      </c>
      <c r="B25" s="148">
        <v>405.86599999999999</v>
      </c>
      <c r="C25" s="147">
        <v>396.68799999999999</v>
      </c>
      <c r="D25" s="147">
        <v>413.84300000000002</v>
      </c>
      <c r="E25" s="147">
        <v>190.09</v>
      </c>
      <c r="F25" s="147">
        <v>539.27099999999996</v>
      </c>
      <c r="G25" s="206">
        <v>117.46618383281958</v>
      </c>
    </row>
    <row r="26" spans="1:8" ht="15" customHeight="1">
      <c r="A26" s="201" t="s">
        <v>148</v>
      </c>
      <c r="B26" s="148">
        <v>17.382000000000001</v>
      </c>
      <c r="C26" s="147">
        <v>5.9909999999999997</v>
      </c>
      <c r="D26" s="147">
        <v>7.6050000000000004</v>
      </c>
      <c r="E26" s="147">
        <v>6.4420000000000002</v>
      </c>
      <c r="F26" s="147">
        <v>7.4059999999999997</v>
      </c>
      <c r="G26" s="206">
        <v>21.882000000000001</v>
      </c>
    </row>
    <row r="28" spans="1:8" ht="21.6" customHeight="1">
      <c r="A28" s="439" t="s">
        <v>317</v>
      </c>
      <c r="B28" s="439"/>
      <c r="C28" s="439"/>
      <c r="D28" s="439"/>
      <c r="E28" s="439"/>
      <c r="F28" s="439"/>
      <c r="G28" s="439"/>
    </row>
  </sheetData>
  <mergeCells count="3">
    <mergeCell ref="A5:G5"/>
    <mergeCell ref="A16:G16"/>
    <mergeCell ref="A28:G28"/>
  </mergeCells>
  <hyperlinks>
    <hyperlink ref="I1" location="OBSAH!A1" tooltip="o" display="zpět na obsah" xr:uid="{334A0C9F-C682-41CB-A993-6D1FB4E5E343}"/>
  </hyperlink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F0B4-1236-4884-B927-DF7BE20E538B}">
  <dimension ref="A1:L17"/>
  <sheetViews>
    <sheetView showGridLines="0" zoomScaleNormal="100" workbookViewId="0"/>
  </sheetViews>
  <sheetFormatPr defaultColWidth="8.85546875" defaultRowHeight="14.1" customHeight="1"/>
  <cols>
    <col min="1" max="1" width="21.28515625" style="28" customWidth="1"/>
    <col min="2" max="10" width="11" style="28" customWidth="1"/>
    <col min="11" max="11" width="10.28515625" style="28" bestFit="1" customWidth="1"/>
    <col min="12" max="16384" width="8.85546875" style="28"/>
  </cols>
  <sheetData>
    <row r="1" spans="1:12" ht="14.1" customHeight="1">
      <c r="A1" s="26" t="s">
        <v>291</v>
      </c>
      <c r="B1" s="26"/>
      <c r="C1" s="27"/>
      <c r="D1" s="27"/>
      <c r="E1" s="27"/>
      <c r="F1" s="27"/>
      <c r="G1" s="27"/>
      <c r="H1" s="27"/>
      <c r="I1" s="27"/>
      <c r="J1" s="27"/>
      <c r="L1" s="340" t="s">
        <v>8</v>
      </c>
    </row>
    <row r="2" spans="1:12" ht="14.1" customHeight="1">
      <c r="A2" s="26"/>
      <c r="B2" s="26"/>
      <c r="C2" s="27"/>
      <c r="D2" s="27"/>
      <c r="E2" s="27"/>
      <c r="F2" s="27"/>
      <c r="G2" s="27"/>
      <c r="H2" s="27"/>
      <c r="I2" s="29"/>
      <c r="J2" s="27"/>
    </row>
    <row r="3" spans="1:12" ht="14.1" customHeight="1">
      <c r="A3" s="8" t="s">
        <v>138</v>
      </c>
      <c r="B3" s="8"/>
      <c r="C3" s="27"/>
      <c r="D3" s="27"/>
      <c r="E3" s="27"/>
      <c r="F3" s="27"/>
      <c r="G3" s="27"/>
      <c r="H3" s="27"/>
      <c r="I3" s="27"/>
      <c r="J3" s="77" t="s">
        <v>9</v>
      </c>
    </row>
    <row r="4" spans="1:12" ht="24.6" customHeight="1">
      <c r="A4" s="441" t="s">
        <v>139</v>
      </c>
      <c r="B4" s="421" t="s">
        <v>0</v>
      </c>
      <c r="C4" s="423" t="s">
        <v>33</v>
      </c>
      <c r="D4" s="410"/>
      <c r="E4" s="410"/>
      <c r="F4" s="410"/>
      <c r="G4" s="410"/>
      <c r="H4" s="410" t="s">
        <v>54</v>
      </c>
      <c r="I4" s="410"/>
      <c r="J4" s="410"/>
    </row>
    <row r="5" spans="1:12" ht="59.25" customHeight="1">
      <c r="A5" s="442"/>
      <c r="B5" s="422"/>
      <c r="C5" s="32" t="s">
        <v>55</v>
      </c>
      <c r="D5" s="33" t="s">
        <v>57</v>
      </c>
      <c r="E5" s="33" t="s">
        <v>158</v>
      </c>
      <c r="F5" s="33" t="s">
        <v>56</v>
      </c>
      <c r="G5" s="35" t="s">
        <v>59</v>
      </c>
      <c r="H5" s="32" t="s">
        <v>55</v>
      </c>
      <c r="I5" s="33" t="s">
        <v>60</v>
      </c>
      <c r="J5" s="125" t="s">
        <v>61</v>
      </c>
    </row>
    <row r="6" spans="1:12" s="75" customFormat="1" ht="22.5" customHeight="1">
      <c r="A6" s="209" t="s">
        <v>156</v>
      </c>
      <c r="B6" s="216">
        <v>47950.441834149198</v>
      </c>
      <c r="C6" s="216">
        <v>43018.120324753741</v>
      </c>
      <c r="D6" s="216">
        <v>19451.255758180258</v>
      </c>
      <c r="E6" s="216">
        <v>13021.704977203328</v>
      </c>
      <c r="F6" s="216">
        <v>16672.809455617276</v>
      </c>
      <c r="G6" s="216">
        <v>6894.0551109562066</v>
      </c>
      <c r="H6" s="216">
        <v>4932.321509395455</v>
      </c>
      <c r="I6" s="217">
        <v>4009.7795181920351</v>
      </c>
      <c r="J6" s="219">
        <v>922.54199120341991</v>
      </c>
      <c r="K6" s="218"/>
    </row>
    <row r="7" spans="1:12" ht="18.75" customHeight="1">
      <c r="A7" s="201" t="s">
        <v>152</v>
      </c>
      <c r="B7" s="152">
        <v>11299.236000000001</v>
      </c>
      <c r="C7" s="152">
        <v>10511.417599999999</v>
      </c>
      <c r="D7" s="152">
        <v>4576.7638999999999</v>
      </c>
      <c r="E7" s="152">
        <v>3181.0391</v>
      </c>
      <c r="F7" s="152">
        <v>3326.3522000000003</v>
      </c>
      <c r="G7" s="152">
        <v>2608.3014999999991</v>
      </c>
      <c r="H7" s="152">
        <v>787.8184</v>
      </c>
      <c r="I7" s="153">
        <v>773.82030000000009</v>
      </c>
      <c r="J7" s="220">
        <v>13.998099999999976</v>
      </c>
    </row>
    <row r="8" spans="1:12" ht="18.75" customHeight="1">
      <c r="A8" s="201" t="s">
        <v>141</v>
      </c>
      <c r="B8" s="152">
        <v>1006.8851946359421</v>
      </c>
      <c r="C8" s="152">
        <v>744.57697670506002</v>
      </c>
      <c r="D8" s="152">
        <v>255.17573502720199</v>
      </c>
      <c r="E8" s="152">
        <v>150.90365468857942</v>
      </c>
      <c r="F8" s="152">
        <v>446.52444605937001</v>
      </c>
      <c r="G8" s="152">
        <v>42.876795618487989</v>
      </c>
      <c r="H8" s="152">
        <v>262.30821793088205</v>
      </c>
      <c r="I8" s="153">
        <v>261.89100000000002</v>
      </c>
      <c r="J8" s="220">
        <v>0.41721793088206321</v>
      </c>
    </row>
    <row r="9" spans="1:12" ht="18.75" customHeight="1">
      <c r="A9" s="201" t="s">
        <v>153</v>
      </c>
      <c r="B9" s="152">
        <v>2819.5129999999999</v>
      </c>
      <c r="C9" s="152">
        <v>2815.9650000000001</v>
      </c>
      <c r="D9" s="152">
        <v>735.81500000000005</v>
      </c>
      <c r="E9" s="152">
        <v>169.04599999999846</v>
      </c>
      <c r="F9" s="152">
        <v>1888.6559999999999</v>
      </c>
      <c r="G9" s="152">
        <v>191.494</v>
      </c>
      <c r="H9" s="152">
        <v>3.548</v>
      </c>
      <c r="I9" s="153">
        <v>3.3940000000000001</v>
      </c>
      <c r="J9" s="220">
        <v>0.154</v>
      </c>
    </row>
    <row r="10" spans="1:12" ht="18.75" customHeight="1">
      <c r="A10" s="201" t="s">
        <v>149</v>
      </c>
      <c r="B10" s="152">
        <v>2470.8102114926601</v>
      </c>
      <c r="C10" s="152">
        <v>2440.24971149266</v>
      </c>
      <c r="D10" s="152">
        <v>1357.5301885514928</v>
      </c>
      <c r="E10" s="152">
        <v>885.71800726689992</v>
      </c>
      <c r="F10" s="152">
        <v>835.45942476340394</v>
      </c>
      <c r="G10" s="152">
        <v>247.2600981777633</v>
      </c>
      <c r="H10" s="152">
        <v>30.560500000000001</v>
      </c>
      <c r="I10" s="153">
        <v>30.181435383203105</v>
      </c>
      <c r="J10" s="220">
        <v>0.37906461679689529</v>
      </c>
    </row>
    <row r="11" spans="1:12" ht="18.75" customHeight="1">
      <c r="A11" s="201" t="s">
        <v>144</v>
      </c>
      <c r="B11" s="152">
        <v>5663.3630000000003</v>
      </c>
      <c r="C11" s="152">
        <v>5135.4620000000004</v>
      </c>
      <c r="D11" s="152">
        <v>3299.7950000000001</v>
      </c>
      <c r="E11" s="152">
        <v>2299.9250000000002</v>
      </c>
      <c r="F11" s="152">
        <v>1385.1579999999999</v>
      </c>
      <c r="G11" s="152">
        <v>450.50900000000001</v>
      </c>
      <c r="H11" s="152">
        <v>527.90099999999995</v>
      </c>
      <c r="I11" s="153">
        <v>487.56599999999997</v>
      </c>
      <c r="J11" s="220">
        <v>40.335000000000001</v>
      </c>
    </row>
    <row r="12" spans="1:12" ht="18.75" customHeight="1">
      <c r="A12" s="201" t="s">
        <v>145</v>
      </c>
      <c r="B12" s="152">
        <v>6346.1210000000001</v>
      </c>
      <c r="C12" s="152">
        <v>6085.7219999999998</v>
      </c>
      <c r="D12" s="152">
        <v>2398.5390000000002</v>
      </c>
      <c r="E12" s="152">
        <v>1588.325</v>
      </c>
      <c r="F12" s="152">
        <v>3062.8710000000001</v>
      </c>
      <c r="G12" s="152">
        <v>624.31200000000001</v>
      </c>
      <c r="H12" s="152">
        <v>260.399</v>
      </c>
      <c r="I12" s="153">
        <v>253.43199999999999</v>
      </c>
      <c r="J12" s="220">
        <v>6.9669999999999996</v>
      </c>
    </row>
    <row r="13" spans="1:12" ht="18.75" customHeight="1">
      <c r="A13" s="201" t="s">
        <v>146</v>
      </c>
      <c r="B13" s="152">
        <v>10779.9261936</v>
      </c>
      <c r="C13" s="152">
        <v>9163.9374404999999</v>
      </c>
      <c r="D13" s="152">
        <v>4611.3264194000003</v>
      </c>
      <c r="E13" s="152">
        <v>3183.5787171000002</v>
      </c>
      <c r="F13" s="152">
        <v>3131.1040333999999</v>
      </c>
      <c r="G13" s="152">
        <v>1421.5069877000003</v>
      </c>
      <c r="H13" s="152">
        <v>1615.9887531000002</v>
      </c>
      <c r="I13" s="153">
        <v>1450.6448556999999</v>
      </c>
      <c r="J13" s="220">
        <v>165.34389740000015</v>
      </c>
    </row>
    <row r="14" spans="1:12" ht="18.75" customHeight="1">
      <c r="A14" s="201" t="s">
        <v>147</v>
      </c>
      <c r="B14" s="152">
        <v>6621.5202344205927</v>
      </c>
      <c r="C14" s="152">
        <v>5192.3595960560197</v>
      </c>
      <c r="D14" s="152">
        <v>1941.5755152015602</v>
      </c>
      <c r="E14" s="152">
        <v>1375.87749814785</v>
      </c>
      <c r="F14" s="152">
        <v>2048.3333513944999</v>
      </c>
      <c r="G14" s="152">
        <v>1202.4507294599598</v>
      </c>
      <c r="H14" s="152">
        <v>1429.1606383645731</v>
      </c>
      <c r="I14" s="153">
        <v>736.27492710883155</v>
      </c>
      <c r="J14" s="220">
        <v>692.8857112557414</v>
      </c>
    </row>
    <row r="15" spans="1:12" ht="18.75" customHeight="1">
      <c r="A15" s="201" t="s">
        <v>148</v>
      </c>
      <c r="B15" s="152">
        <v>943.06700000000001</v>
      </c>
      <c r="C15" s="152">
        <v>928.43</v>
      </c>
      <c r="D15" s="152">
        <v>274.73500000000001</v>
      </c>
      <c r="E15" s="152">
        <v>187.292</v>
      </c>
      <c r="F15" s="152">
        <v>548.351</v>
      </c>
      <c r="G15" s="152">
        <v>105.34399999999999</v>
      </c>
      <c r="H15" s="152">
        <v>14.637</v>
      </c>
      <c r="I15" s="153">
        <v>12.574999999999999</v>
      </c>
      <c r="J15" s="220">
        <v>2.0619999999999998</v>
      </c>
    </row>
    <row r="16" spans="1:12" ht="14.1" customHeight="1">
      <c r="A16" s="144"/>
    </row>
    <row r="17" spans="1:10" ht="18.600000000000001" customHeight="1">
      <c r="A17" s="439" t="s">
        <v>317</v>
      </c>
      <c r="B17" s="439"/>
      <c r="C17" s="439"/>
      <c r="D17" s="439"/>
      <c r="E17" s="439"/>
      <c r="F17" s="439"/>
      <c r="G17" s="439"/>
      <c r="H17" s="439"/>
      <c r="I17" s="439"/>
      <c r="J17" s="439"/>
    </row>
  </sheetData>
  <mergeCells count="5">
    <mergeCell ref="A4:A5"/>
    <mergeCell ref="B4:B5"/>
    <mergeCell ref="C4:G4"/>
    <mergeCell ref="H4:J4"/>
    <mergeCell ref="A17:J17"/>
  </mergeCells>
  <hyperlinks>
    <hyperlink ref="L1" location="OBSAH!A1" tooltip="o" display="zpět na obsah" xr:uid="{388C484B-CF98-48DA-A06B-5F2A2AF6ABB2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F870-86D2-48AD-9048-F5850D3AB1A2}">
  <dimension ref="A1:G16"/>
  <sheetViews>
    <sheetView showGridLines="0" zoomScaleNormal="100" workbookViewId="0"/>
  </sheetViews>
  <sheetFormatPr defaultColWidth="8.85546875" defaultRowHeight="14.1" customHeight="1"/>
  <cols>
    <col min="1" max="1" width="21.28515625" style="28" customWidth="1"/>
    <col min="2" max="5" width="18.42578125" style="28" customWidth="1"/>
    <col min="6" max="6" width="10.28515625" style="28" bestFit="1" customWidth="1"/>
    <col min="7" max="16384" width="8.85546875" style="28"/>
  </cols>
  <sheetData>
    <row r="1" spans="1:7" ht="14.1" customHeight="1">
      <c r="A1" s="26" t="s">
        <v>292</v>
      </c>
      <c r="B1" s="27"/>
      <c r="C1" s="27"/>
      <c r="D1" s="27"/>
      <c r="E1" s="27"/>
      <c r="G1" s="340" t="s">
        <v>8</v>
      </c>
    </row>
    <row r="2" spans="1:7" ht="14.1" customHeight="1">
      <c r="A2" s="26"/>
      <c r="B2" s="27"/>
      <c r="C2" s="27"/>
      <c r="D2" s="27"/>
      <c r="E2" s="27"/>
    </row>
    <row r="3" spans="1:7" ht="14.1" customHeight="1">
      <c r="A3" s="8" t="s">
        <v>138</v>
      </c>
      <c r="B3" s="27"/>
      <c r="C3" s="27"/>
      <c r="D3" s="27"/>
      <c r="E3" s="77" t="s">
        <v>9</v>
      </c>
    </row>
    <row r="4" spans="1:7" ht="37.5" customHeight="1">
      <c r="A4" s="140" t="s">
        <v>139</v>
      </c>
      <c r="B4" s="33" t="s">
        <v>150</v>
      </c>
      <c r="C4" s="33" t="s">
        <v>155</v>
      </c>
      <c r="D4" s="33" t="s">
        <v>159</v>
      </c>
      <c r="E4" s="30" t="s">
        <v>157</v>
      </c>
    </row>
    <row r="5" spans="1:7" s="75" customFormat="1" ht="22.5" customHeight="1">
      <c r="A5" s="209" t="s">
        <v>156</v>
      </c>
      <c r="B5" s="217">
        <v>13903.040639345394</v>
      </c>
      <c r="C5" s="217">
        <v>25891.790634339322</v>
      </c>
      <c r="D5" s="217">
        <v>2119.9687886158749</v>
      </c>
      <c r="E5" s="216">
        <v>3259.4478862662454</v>
      </c>
      <c r="F5" s="218"/>
    </row>
    <row r="6" spans="1:7" ht="18.75" customHeight="1">
      <c r="A6" s="203" t="s">
        <v>152</v>
      </c>
      <c r="B6" s="153">
        <v>3590.8962999999999</v>
      </c>
      <c r="C6" s="153">
        <v>5443.1919000000007</v>
      </c>
      <c r="D6" s="153">
        <v>403.9554000000004</v>
      </c>
      <c r="E6" s="152">
        <v>815.87839999999994</v>
      </c>
    </row>
    <row r="7" spans="1:7" ht="18.75" customHeight="1">
      <c r="A7" s="203" t="s">
        <v>141</v>
      </c>
      <c r="B7" s="153">
        <v>560.686831614835</v>
      </c>
      <c r="C7" s="153">
        <v>310.67273469883941</v>
      </c>
      <c r="D7" s="153">
        <v>171.08001969981555</v>
      </c>
      <c r="E7" s="152">
        <v>142.86962088708748</v>
      </c>
    </row>
    <row r="8" spans="1:7" ht="18.75" customHeight="1">
      <c r="A8" s="203" t="s">
        <v>153</v>
      </c>
      <c r="B8" s="153">
        <v>1392.52</v>
      </c>
      <c r="C8" s="153">
        <v>1110.098</v>
      </c>
      <c r="D8" s="153">
        <v>210.19399999999999</v>
      </c>
      <c r="E8" s="152">
        <v>0</v>
      </c>
    </row>
    <row r="9" spans="1:7" ht="18.75" customHeight="1">
      <c r="A9" s="203" t="s">
        <v>149</v>
      </c>
      <c r="B9" s="153">
        <v>590.70080051231002</v>
      </c>
      <c r="C9" s="153">
        <v>1596.6369091485599</v>
      </c>
      <c r="D9" s="153">
        <v>24.412811841099987</v>
      </c>
      <c r="E9" s="152">
        <v>15.863559738736273</v>
      </c>
    </row>
    <row r="10" spans="1:7" ht="18.75" customHeight="1">
      <c r="A10" s="203" t="s">
        <v>144</v>
      </c>
      <c r="B10" s="153">
        <v>218.89099999999999</v>
      </c>
      <c r="C10" s="153">
        <v>4673.3149999999996</v>
      </c>
      <c r="D10" s="153">
        <v>151.114</v>
      </c>
      <c r="E10" s="152">
        <v>505.74700000000001</v>
      </c>
    </row>
    <row r="11" spans="1:7" ht="18.75" customHeight="1">
      <c r="A11" s="203" t="s">
        <v>145</v>
      </c>
      <c r="B11" s="153">
        <v>1960.425</v>
      </c>
      <c r="C11" s="153">
        <v>3495.2620000000002</v>
      </c>
      <c r="D11" s="153">
        <v>337.673</v>
      </c>
      <c r="E11" s="152">
        <v>261.04988650760197</v>
      </c>
    </row>
    <row r="12" spans="1:7" ht="18.75" customHeight="1">
      <c r="A12" s="203" t="s">
        <v>146</v>
      </c>
      <c r="B12" s="153">
        <v>1756.4318310000001</v>
      </c>
      <c r="C12" s="153">
        <v>7113.3413948999996</v>
      </c>
      <c r="D12" s="153">
        <v>677.36563140000032</v>
      </c>
      <c r="E12" s="152">
        <v>1378.6912353</v>
      </c>
    </row>
    <row r="13" spans="1:7" ht="18.75" customHeight="1">
      <c r="A13" s="203" t="s">
        <v>147</v>
      </c>
      <c r="B13" s="153">
        <v>3228.0428762182501</v>
      </c>
      <c r="C13" s="153">
        <v>1804.4236955919205</v>
      </c>
      <c r="D13" s="153">
        <v>120.08392567495909</v>
      </c>
      <c r="E13" s="152">
        <v>117.46618383281958</v>
      </c>
    </row>
    <row r="14" spans="1:7" ht="18.75" customHeight="1">
      <c r="A14" s="203" t="s">
        <v>148</v>
      </c>
      <c r="B14" s="153">
        <v>604.44600000000003</v>
      </c>
      <c r="C14" s="153">
        <v>344.84899999999999</v>
      </c>
      <c r="D14" s="153">
        <v>24.09</v>
      </c>
      <c r="E14" s="152">
        <v>21.882000000000001</v>
      </c>
    </row>
    <row r="15" spans="1:7" ht="14.1" customHeight="1">
      <c r="A15" s="144"/>
    </row>
    <row r="16" spans="1:7" ht="20.45" customHeight="1">
      <c r="A16" s="439" t="s">
        <v>317</v>
      </c>
      <c r="B16" s="439"/>
      <c r="C16" s="439"/>
      <c r="D16" s="439"/>
      <c r="E16" s="439"/>
      <c r="F16" s="375"/>
      <c r="G16" s="375"/>
    </row>
  </sheetData>
  <mergeCells count="1">
    <mergeCell ref="A16:E16"/>
  </mergeCells>
  <hyperlinks>
    <hyperlink ref="G1" location="OBSAH!A1" tooltip="o" display="zpět na obsah" xr:uid="{2C86E149-D1C3-45AA-BD98-871DD4DE85BD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FE13-4179-43CB-8906-A8903193031C}">
  <dimension ref="A1:K30"/>
  <sheetViews>
    <sheetView showGridLines="0" zoomScaleNormal="100" workbookViewId="0"/>
  </sheetViews>
  <sheetFormatPr defaultColWidth="8.85546875" defaultRowHeight="14.1" customHeight="1"/>
  <cols>
    <col min="1" max="1" width="18.5703125" style="28" customWidth="1"/>
    <col min="2" max="8" width="10.7109375" style="28" customWidth="1"/>
    <col min="9" max="9" width="10.7109375" style="28" bestFit="1" customWidth="1"/>
    <col min="10" max="16384" width="8.85546875" style="28"/>
  </cols>
  <sheetData>
    <row r="1" spans="1:11" ht="14.1" customHeight="1">
      <c r="A1" s="26" t="s">
        <v>299</v>
      </c>
      <c r="B1" s="27"/>
      <c r="C1" s="27"/>
      <c r="D1" s="27"/>
      <c r="E1" s="27"/>
      <c r="F1" s="27"/>
      <c r="G1" s="27"/>
      <c r="H1" s="27"/>
      <c r="K1" s="340" t="s">
        <v>8</v>
      </c>
    </row>
    <row r="2" spans="1:11" ht="14.1" customHeight="1">
      <c r="A2" s="26"/>
      <c r="B2" s="27"/>
      <c r="C2" s="27"/>
      <c r="D2" s="27"/>
      <c r="E2" s="27"/>
      <c r="F2" s="27"/>
      <c r="G2" s="27"/>
      <c r="H2" s="27"/>
    </row>
    <row r="3" spans="1:11" ht="14.1" customHeight="1">
      <c r="A3" s="8" t="s">
        <v>138</v>
      </c>
      <c r="B3" s="27"/>
      <c r="C3" s="27"/>
      <c r="D3" s="27"/>
      <c r="E3" s="27"/>
      <c r="F3" s="27"/>
      <c r="G3" s="27"/>
      <c r="H3" s="27"/>
    </row>
    <row r="4" spans="1:11" ht="14.1" customHeight="1">
      <c r="A4" s="441" t="s">
        <v>114</v>
      </c>
      <c r="B4" s="443" t="s">
        <v>160</v>
      </c>
      <c r="C4" s="445" t="s">
        <v>161</v>
      </c>
      <c r="D4" s="446"/>
      <c r="E4" s="446"/>
      <c r="F4" s="447"/>
      <c r="G4" s="448" t="s">
        <v>162</v>
      </c>
      <c r="H4" s="421" t="s">
        <v>293</v>
      </c>
      <c r="I4" s="441" t="s">
        <v>163</v>
      </c>
    </row>
    <row r="5" spans="1:11" ht="35.25" customHeight="1">
      <c r="A5" s="442"/>
      <c r="B5" s="444"/>
      <c r="C5" s="154" t="s">
        <v>164</v>
      </c>
      <c r="D5" s="154" t="s">
        <v>165</v>
      </c>
      <c r="E5" s="154" t="s">
        <v>166</v>
      </c>
      <c r="F5" s="155" t="s">
        <v>167</v>
      </c>
      <c r="G5" s="449"/>
      <c r="H5" s="422"/>
      <c r="I5" s="442"/>
    </row>
    <row r="6" spans="1:11" ht="18.75" customHeight="1">
      <c r="A6" s="410" t="s">
        <v>155</v>
      </c>
      <c r="B6" s="410"/>
      <c r="C6" s="410"/>
      <c r="D6" s="410"/>
      <c r="E6" s="410"/>
      <c r="F6" s="410"/>
      <c r="G6" s="410"/>
      <c r="H6" s="410"/>
      <c r="I6" s="410"/>
    </row>
    <row r="7" spans="1:11" s="75" customFormat="1" ht="22.5" customHeight="1">
      <c r="A7" s="222" t="s">
        <v>156</v>
      </c>
      <c r="B7" s="211">
        <v>25891.790634339322</v>
      </c>
      <c r="C7" s="211">
        <v>8017.9858726080038</v>
      </c>
      <c r="D7" s="211">
        <v>5360.6725634252471</v>
      </c>
      <c r="E7" s="211">
        <v>11610.418915949667</v>
      </c>
      <c r="F7" s="211">
        <v>902.71328235640294</v>
      </c>
      <c r="G7" s="211">
        <v>210.49843804862439</v>
      </c>
      <c r="H7" s="211">
        <v>147.02486717231528</v>
      </c>
      <c r="I7" s="352">
        <v>693.73196123099001</v>
      </c>
    </row>
    <row r="8" spans="1:11" ht="14.1" customHeight="1">
      <c r="A8" s="201" t="s">
        <v>152</v>
      </c>
      <c r="B8" s="147">
        <v>5443.1919000000007</v>
      </c>
      <c r="C8" s="147">
        <v>1491.4729</v>
      </c>
      <c r="D8" s="147">
        <v>537.65180000000009</v>
      </c>
      <c r="E8" s="147">
        <v>3345.9742000000001</v>
      </c>
      <c r="F8" s="147">
        <v>68.093000000000004</v>
      </c>
      <c r="G8" s="147">
        <v>13.5379</v>
      </c>
      <c r="H8" s="147">
        <v>6.3331999999999997</v>
      </c>
      <c r="I8" s="147">
        <v>91.549600000000012</v>
      </c>
    </row>
    <row r="9" spans="1:11" ht="14.1" customHeight="1">
      <c r="A9" s="201" t="s">
        <v>141</v>
      </c>
      <c r="B9" s="147">
        <v>310.67273469883941</v>
      </c>
      <c r="C9" s="147">
        <v>58.72853655501553</v>
      </c>
      <c r="D9" s="147">
        <v>37.979862265424281</v>
      </c>
      <c r="E9" s="147">
        <v>199.25751082035185</v>
      </c>
      <c r="F9" s="147">
        <v>14.706825058047725</v>
      </c>
      <c r="G9" s="147">
        <v>8.5279647428998082</v>
      </c>
      <c r="H9" s="147">
        <v>3.3818018963311607</v>
      </c>
      <c r="I9" s="147">
        <v>138.50934563099</v>
      </c>
    </row>
    <row r="10" spans="1:11" ht="14.1" customHeight="1">
      <c r="A10" s="201" t="s">
        <v>153</v>
      </c>
      <c r="B10" s="147">
        <v>1110.098</v>
      </c>
      <c r="C10" s="147">
        <v>375.48399999999998</v>
      </c>
      <c r="D10" s="147">
        <v>148.685</v>
      </c>
      <c r="E10" s="147">
        <v>274.54000000000002</v>
      </c>
      <c r="F10" s="147">
        <v>311.38900000000001</v>
      </c>
      <c r="G10" s="147">
        <v>29.991</v>
      </c>
      <c r="H10" s="147">
        <v>11.448</v>
      </c>
      <c r="I10" s="147">
        <v>174.239</v>
      </c>
    </row>
    <row r="11" spans="1:11" ht="14.1" customHeight="1">
      <c r="A11" s="201" t="s">
        <v>149</v>
      </c>
      <c r="B11" s="147">
        <v>1596.6369091485599</v>
      </c>
      <c r="C11" s="147">
        <v>566.76755778368897</v>
      </c>
      <c r="D11" s="147">
        <v>353.38245819513929</v>
      </c>
      <c r="E11" s="147">
        <v>604.30670031083139</v>
      </c>
      <c r="F11" s="147">
        <v>72.180192858899971</v>
      </c>
      <c r="G11" s="147">
        <v>0.170958658047416</v>
      </c>
      <c r="H11" s="147">
        <v>0</v>
      </c>
      <c r="I11" s="147">
        <v>0</v>
      </c>
    </row>
    <row r="12" spans="1:11" ht="14.1" customHeight="1">
      <c r="A12" s="201" t="s">
        <v>144</v>
      </c>
      <c r="B12" s="147">
        <v>4673.3149999999996</v>
      </c>
      <c r="C12" s="147">
        <v>873.85</v>
      </c>
      <c r="D12" s="147">
        <v>1299.2180000000001</v>
      </c>
      <c r="E12" s="147">
        <v>2455.0349999999999</v>
      </c>
      <c r="F12" s="147">
        <v>45.212000000000003</v>
      </c>
      <c r="G12" s="147">
        <v>16.917999999999999</v>
      </c>
      <c r="H12" s="147">
        <v>10.132</v>
      </c>
      <c r="I12" s="147">
        <v>0</v>
      </c>
    </row>
    <row r="13" spans="1:11" ht="14.1" customHeight="1">
      <c r="A13" s="201" t="s">
        <v>145</v>
      </c>
      <c r="B13" s="147">
        <v>3495.2620000000002</v>
      </c>
      <c r="C13" s="147">
        <v>104.956</v>
      </c>
      <c r="D13" s="147">
        <v>86.875</v>
      </c>
      <c r="E13" s="147">
        <v>3226.4409999999998</v>
      </c>
      <c r="F13" s="147">
        <v>76.990000000000009</v>
      </c>
      <c r="G13" s="147">
        <v>16.66</v>
      </c>
      <c r="H13" s="147">
        <v>14.345000000000001</v>
      </c>
      <c r="I13" s="147">
        <v>71.734999999999999</v>
      </c>
    </row>
    <row r="14" spans="1:11" ht="14.1" customHeight="1">
      <c r="A14" s="201" t="s">
        <v>146</v>
      </c>
      <c r="B14" s="147">
        <v>7113.3413948999996</v>
      </c>
      <c r="C14" s="147">
        <v>3028.5299892000003</v>
      </c>
      <c r="D14" s="147">
        <v>2799.6486340000001</v>
      </c>
      <c r="E14" s="147">
        <v>1069.5055118</v>
      </c>
      <c r="F14" s="147">
        <v>215.65725989999999</v>
      </c>
      <c r="G14" s="147">
        <v>111.4891844</v>
      </c>
      <c r="H14" s="147">
        <v>95.346504799999991</v>
      </c>
      <c r="I14" s="147">
        <v>191.70401560000002</v>
      </c>
    </row>
    <row r="15" spans="1:11" ht="14.1" customHeight="1">
      <c r="A15" s="201" t="s">
        <v>147</v>
      </c>
      <c r="B15" s="147">
        <v>1804.4236955919205</v>
      </c>
      <c r="C15" s="147">
        <v>1428.5578890692998</v>
      </c>
      <c r="D15" s="147">
        <v>70.93580896468319</v>
      </c>
      <c r="E15" s="147">
        <v>260.68599301848224</v>
      </c>
      <c r="F15" s="147">
        <v>44.244004539455211</v>
      </c>
      <c r="G15" s="147">
        <v>1.0504302476771792</v>
      </c>
      <c r="H15" s="147">
        <v>2.7360475984147221E-2</v>
      </c>
      <c r="I15" s="147">
        <v>0</v>
      </c>
    </row>
    <row r="16" spans="1:11" ht="14.1" customHeight="1">
      <c r="A16" s="202" t="s">
        <v>148</v>
      </c>
      <c r="B16" s="149">
        <v>344.84899999999999</v>
      </c>
      <c r="C16" s="149">
        <v>89.638999999999996</v>
      </c>
      <c r="D16" s="149">
        <v>26.295999999999999</v>
      </c>
      <c r="E16" s="149">
        <v>174.673</v>
      </c>
      <c r="F16" s="149">
        <v>54.241</v>
      </c>
      <c r="G16" s="149">
        <v>12.153</v>
      </c>
      <c r="H16" s="149">
        <v>6.0110000000000001</v>
      </c>
      <c r="I16" s="149">
        <v>25.995000000000001</v>
      </c>
    </row>
    <row r="17" spans="1:10" ht="18.75" customHeight="1">
      <c r="A17" s="410" t="s">
        <v>157</v>
      </c>
      <c r="B17" s="410"/>
      <c r="C17" s="410"/>
      <c r="D17" s="410"/>
      <c r="E17" s="410"/>
      <c r="F17" s="410"/>
      <c r="G17" s="410"/>
      <c r="H17" s="410"/>
      <c r="I17" s="410"/>
    </row>
    <row r="18" spans="1:10" s="75" customFormat="1" ht="22.5" customHeight="1">
      <c r="A18" s="222" t="s">
        <v>156</v>
      </c>
      <c r="B18" s="211">
        <v>3081.0420869537747</v>
      </c>
      <c r="C18" s="211">
        <v>1936.6221960325299</v>
      </c>
      <c r="D18" s="211">
        <v>511.40511298529344</v>
      </c>
      <c r="E18" s="211">
        <v>571.82579060981902</v>
      </c>
      <c r="F18" s="211">
        <v>61.188987326131929</v>
      </c>
      <c r="G18" s="211">
        <v>178.40579931247109</v>
      </c>
      <c r="H18" s="211">
        <v>163.26817600000001</v>
      </c>
      <c r="I18" s="352">
        <v>0</v>
      </c>
    </row>
    <row r="19" spans="1:10" ht="14.1" customHeight="1">
      <c r="A19" s="201" t="s">
        <v>152</v>
      </c>
      <c r="B19" s="147">
        <v>814.21139999999991</v>
      </c>
      <c r="C19" s="147">
        <v>745.78109999999992</v>
      </c>
      <c r="D19" s="147">
        <v>44.151199999999996</v>
      </c>
      <c r="E19" s="147">
        <v>23.146000000000001</v>
      </c>
      <c r="F19" s="147">
        <v>1.1331</v>
      </c>
      <c r="G19" s="147">
        <v>1.667</v>
      </c>
      <c r="H19" s="147">
        <v>0</v>
      </c>
      <c r="I19" s="147">
        <v>0</v>
      </c>
    </row>
    <row r="20" spans="1:10" ht="14.1" customHeight="1">
      <c r="A20" s="201" t="s">
        <v>141</v>
      </c>
      <c r="B20" s="147">
        <v>142.86962088708748</v>
      </c>
      <c r="C20" s="147">
        <v>58.72853655502</v>
      </c>
      <c r="D20" s="147">
        <v>3.398111487292176</v>
      </c>
      <c r="E20" s="147">
        <v>39.002272651419915</v>
      </c>
      <c r="F20" s="147">
        <v>41.740700193355387</v>
      </c>
      <c r="G20" s="147">
        <v>0</v>
      </c>
      <c r="H20" s="147">
        <v>0</v>
      </c>
      <c r="I20" s="147">
        <v>0</v>
      </c>
    </row>
    <row r="21" spans="1:10" ht="14.1" customHeight="1">
      <c r="A21" s="201" t="s">
        <v>153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</row>
    <row r="22" spans="1:10" ht="14.1" customHeight="1">
      <c r="A22" s="201" t="s">
        <v>149</v>
      </c>
      <c r="B22" s="147">
        <v>15.863559738736273</v>
      </c>
      <c r="C22" s="147">
        <v>0.15309116463908781</v>
      </c>
      <c r="D22" s="147">
        <v>11.30234277026225</v>
      </c>
      <c r="E22" s="147">
        <v>4.3283889053374267</v>
      </c>
      <c r="F22" s="147">
        <v>7.9736898497507633E-2</v>
      </c>
      <c r="G22" s="147">
        <v>0</v>
      </c>
      <c r="H22" s="147">
        <v>0</v>
      </c>
      <c r="I22" s="147">
        <v>0</v>
      </c>
    </row>
    <row r="23" spans="1:10" ht="14.1" customHeight="1">
      <c r="A23" s="201" t="s">
        <v>144</v>
      </c>
      <c r="B23" s="147">
        <v>466.726</v>
      </c>
      <c r="C23" s="147">
        <v>376.19</v>
      </c>
      <c r="D23" s="147">
        <v>28.542999999999999</v>
      </c>
      <c r="E23" s="147">
        <v>54.902999999999999</v>
      </c>
      <c r="F23" s="147">
        <v>7.09</v>
      </c>
      <c r="G23" s="147">
        <v>39.021000000000001</v>
      </c>
      <c r="H23" s="147">
        <v>39.021000000000001</v>
      </c>
      <c r="I23" s="147">
        <v>0</v>
      </c>
    </row>
    <row r="24" spans="1:10" ht="14.1" customHeight="1">
      <c r="A24" s="201" t="s">
        <v>145</v>
      </c>
      <c r="B24" s="147">
        <v>259.65088650760197</v>
      </c>
      <c r="C24" s="147">
        <v>12.000999999999999</v>
      </c>
      <c r="D24" s="147">
        <v>2.8158865076019808</v>
      </c>
      <c r="E24" s="147">
        <v>244.43799999999999</v>
      </c>
      <c r="F24" s="147">
        <v>0.39600000000000002</v>
      </c>
      <c r="G24" s="147">
        <v>1.399</v>
      </c>
      <c r="H24" s="147">
        <v>1.2370000000000001</v>
      </c>
      <c r="I24" s="147">
        <v>0</v>
      </c>
    </row>
    <row r="25" spans="1:10" ht="14.1" customHeight="1">
      <c r="A25" s="201" t="s">
        <v>146</v>
      </c>
      <c r="B25" s="147">
        <v>1256.6671506</v>
      </c>
      <c r="C25" s="147">
        <v>679.07341599999995</v>
      </c>
      <c r="D25" s="147">
        <v>402.01965110000003</v>
      </c>
      <c r="E25" s="147">
        <v>166.59683230000002</v>
      </c>
      <c r="F25" s="147">
        <v>8.9772512000000013</v>
      </c>
      <c r="G25" s="147">
        <v>122.0240847</v>
      </c>
      <c r="H25" s="147">
        <v>109.636292</v>
      </c>
      <c r="I25" s="147">
        <v>0</v>
      </c>
    </row>
    <row r="26" spans="1:10" ht="14.1" customHeight="1">
      <c r="A26" s="201" t="s">
        <v>147</v>
      </c>
      <c r="B26" s="147">
        <v>103.92846922034849</v>
      </c>
      <c r="C26" s="147">
        <v>63.573052312870921</v>
      </c>
      <c r="D26" s="147">
        <v>18.572921120137011</v>
      </c>
      <c r="E26" s="147">
        <v>20.410296753061534</v>
      </c>
      <c r="F26" s="147">
        <v>1.37219903427904</v>
      </c>
      <c r="G26" s="147">
        <v>13.537714612471095</v>
      </c>
      <c r="H26" s="147">
        <v>12.616884000000001</v>
      </c>
      <c r="I26" s="147">
        <v>0</v>
      </c>
    </row>
    <row r="27" spans="1:10" ht="14.1" customHeight="1">
      <c r="A27" s="201" t="s">
        <v>148</v>
      </c>
      <c r="B27" s="147">
        <v>21.125</v>
      </c>
      <c r="C27" s="147">
        <v>1.1220000000000001</v>
      </c>
      <c r="D27" s="147">
        <v>0.60199999999999998</v>
      </c>
      <c r="E27" s="147">
        <v>19.001000000000001</v>
      </c>
      <c r="F27" s="147">
        <v>0.4</v>
      </c>
      <c r="G27" s="147">
        <v>0.75700000000000001</v>
      </c>
      <c r="H27" s="147">
        <v>0.75700000000000001</v>
      </c>
      <c r="I27" s="147">
        <v>0</v>
      </c>
    </row>
    <row r="28" spans="1:10" ht="14.1" customHeight="1">
      <c r="B28" s="42"/>
      <c r="C28" s="42"/>
      <c r="D28" s="42"/>
      <c r="E28" s="42"/>
      <c r="F28" s="42"/>
      <c r="G28" s="42"/>
      <c r="H28" s="42"/>
      <c r="I28" s="42"/>
    </row>
    <row r="29" spans="1:10" ht="21.6" customHeight="1">
      <c r="A29" s="439" t="s">
        <v>317</v>
      </c>
      <c r="B29" s="439"/>
      <c r="C29" s="439"/>
      <c r="D29" s="439"/>
      <c r="E29" s="439"/>
      <c r="F29" s="439"/>
      <c r="G29" s="439"/>
      <c r="H29" s="439"/>
      <c r="I29" s="439"/>
      <c r="J29" s="375"/>
    </row>
    <row r="30" spans="1:10" ht="14.1" customHeight="1">
      <c r="C30" s="156"/>
    </row>
  </sheetData>
  <mergeCells count="9">
    <mergeCell ref="A29:I29"/>
    <mergeCell ref="A17:I17"/>
    <mergeCell ref="A4:A5"/>
    <mergeCell ref="B4:B5"/>
    <mergeCell ref="C4:F4"/>
    <mergeCell ref="G4:G5"/>
    <mergeCell ref="A6:I6"/>
    <mergeCell ref="H4:H5"/>
    <mergeCell ref="I4:I5"/>
  </mergeCells>
  <hyperlinks>
    <hyperlink ref="K1" location="OBSAH!A1" tooltip="o" display="zpět na obsah" xr:uid="{B904AF02-4C74-40B6-9D74-8624C437ACB5}"/>
  </hyperlink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3536-B42F-4C2B-8A93-10E44A760D81}">
  <dimension ref="A1:J36"/>
  <sheetViews>
    <sheetView showGridLines="0" zoomScaleNormal="100" workbookViewId="0"/>
  </sheetViews>
  <sheetFormatPr defaultColWidth="8.85546875" defaultRowHeight="14.1" customHeight="1"/>
  <cols>
    <col min="1" max="1" width="35.5703125" style="28" customWidth="1"/>
    <col min="2" max="7" width="11.42578125" style="28" customWidth="1"/>
    <col min="8" max="16384" width="8.85546875" style="28"/>
  </cols>
  <sheetData>
    <row r="1" spans="1:9" ht="14.1" customHeight="1">
      <c r="A1" s="26" t="s">
        <v>318</v>
      </c>
      <c r="B1" s="27"/>
      <c r="C1" s="27"/>
      <c r="D1" s="27"/>
      <c r="E1" s="27"/>
      <c r="F1" s="27"/>
      <c r="I1" s="340" t="s">
        <v>8</v>
      </c>
    </row>
    <row r="2" spans="1:9" ht="14.1" customHeight="1">
      <c r="A2" s="26"/>
      <c r="B2" s="236"/>
      <c r="C2" s="236"/>
      <c r="D2" s="236"/>
      <c r="E2" s="236"/>
      <c r="F2" s="236"/>
      <c r="G2" s="236"/>
    </row>
    <row r="3" spans="1:9" ht="15" customHeight="1">
      <c r="A3" s="8" t="s">
        <v>138</v>
      </c>
      <c r="B3" s="27"/>
      <c r="C3" s="27"/>
      <c r="D3" s="27"/>
      <c r="E3" s="27"/>
      <c r="F3" s="141"/>
      <c r="G3" s="77"/>
    </row>
    <row r="4" spans="1:9" ht="13.5" customHeight="1">
      <c r="A4" s="31" t="s">
        <v>139</v>
      </c>
      <c r="B4" s="30">
        <v>2019</v>
      </c>
      <c r="C4" s="30">
        <v>2020</v>
      </c>
      <c r="D4" s="30">
        <v>2021</v>
      </c>
      <c r="E4" s="30">
        <v>2022</v>
      </c>
      <c r="F4" s="30">
        <v>2023</v>
      </c>
      <c r="G4" s="30">
        <v>2024</v>
      </c>
    </row>
    <row r="5" spans="1:9" ht="13.5" customHeight="1">
      <c r="A5" s="450" t="s">
        <v>319</v>
      </c>
      <c r="B5" s="450"/>
      <c r="C5" s="450"/>
      <c r="D5" s="450"/>
      <c r="E5" s="450"/>
      <c r="F5" s="450"/>
      <c r="G5" s="450"/>
    </row>
    <row r="6" spans="1:9" ht="12.95" customHeight="1">
      <c r="A6" s="274" t="s">
        <v>186</v>
      </c>
      <c r="B6" s="376" t="s">
        <v>71</v>
      </c>
      <c r="C6" s="377" t="s">
        <v>71</v>
      </c>
      <c r="D6" s="376">
        <v>28704</v>
      </c>
      <c r="E6" s="377">
        <v>28943</v>
      </c>
      <c r="F6" s="376">
        <v>30935</v>
      </c>
      <c r="G6" s="377">
        <v>28890.841475589994</v>
      </c>
      <c r="H6" s="36"/>
    </row>
    <row r="7" spans="1:9" ht="12.95" customHeight="1">
      <c r="A7" s="201" t="s">
        <v>152</v>
      </c>
      <c r="B7" s="378">
        <v>7511</v>
      </c>
      <c r="C7" s="266">
        <v>7260</v>
      </c>
      <c r="D7" s="378">
        <v>7560</v>
      </c>
      <c r="E7" s="266">
        <v>7413</v>
      </c>
      <c r="F7" s="378">
        <v>7584</v>
      </c>
      <c r="G7" s="379">
        <v>6727.3</v>
      </c>
    </row>
    <row r="8" spans="1:9" ht="12.95" customHeight="1">
      <c r="A8" s="201" t="s">
        <v>141</v>
      </c>
      <c r="B8" s="378" t="s">
        <v>71</v>
      </c>
      <c r="C8" s="266" t="s">
        <v>71</v>
      </c>
      <c r="D8" s="378" t="s">
        <v>71</v>
      </c>
      <c r="E8" s="266" t="s">
        <v>71</v>
      </c>
      <c r="F8" s="378">
        <v>790</v>
      </c>
      <c r="G8" s="379">
        <v>508.779822973374</v>
      </c>
    </row>
    <row r="9" spans="1:9" ht="12.95" customHeight="1">
      <c r="A9" s="201" t="s">
        <v>143</v>
      </c>
      <c r="B9" s="378" t="s">
        <v>71</v>
      </c>
      <c r="C9" s="266" t="s">
        <v>71</v>
      </c>
      <c r="D9" s="378">
        <v>1551</v>
      </c>
      <c r="E9" s="266">
        <v>1614</v>
      </c>
      <c r="F9" s="378">
        <v>1874</v>
      </c>
      <c r="G9" s="379">
        <v>1464.5396526166201</v>
      </c>
    </row>
    <row r="10" spans="1:9" ht="12.95" customHeight="1">
      <c r="A10" s="201" t="s">
        <v>144</v>
      </c>
      <c r="B10" s="378">
        <v>5422</v>
      </c>
      <c r="C10" s="266">
        <v>5919</v>
      </c>
      <c r="D10" s="378">
        <v>5477</v>
      </c>
      <c r="E10" s="266">
        <v>5490</v>
      </c>
      <c r="F10" s="378">
        <v>5512</v>
      </c>
      <c r="G10" s="379">
        <v>5439.1</v>
      </c>
    </row>
    <row r="11" spans="1:9" ht="12.95" customHeight="1">
      <c r="A11" s="201" t="s">
        <v>145</v>
      </c>
      <c r="B11" s="378">
        <v>3770</v>
      </c>
      <c r="C11" s="266">
        <v>3605</v>
      </c>
      <c r="D11" s="378">
        <v>4129</v>
      </c>
      <c r="E11" s="266">
        <v>4279</v>
      </c>
      <c r="F11" s="378">
        <v>4802</v>
      </c>
      <c r="G11" s="379">
        <v>4624.8999999999996</v>
      </c>
    </row>
    <row r="12" spans="1:9" ht="12.95" customHeight="1">
      <c r="A12" s="201" t="s">
        <v>146</v>
      </c>
      <c r="B12" s="378">
        <v>6772</v>
      </c>
      <c r="C12" s="266">
        <v>6904</v>
      </c>
      <c r="D12" s="378">
        <v>6937</v>
      </c>
      <c r="E12" s="266">
        <v>6967</v>
      </c>
      <c r="F12" s="378">
        <v>7251</v>
      </c>
      <c r="G12" s="379">
        <v>6633.9</v>
      </c>
    </row>
    <row r="13" spans="1:9" ht="12.95" customHeight="1">
      <c r="A13" s="201" t="s">
        <v>147</v>
      </c>
      <c r="B13" s="378">
        <v>2326</v>
      </c>
      <c r="C13" s="266">
        <v>2365</v>
      </c>
      <c r="D13" s="378">
        <v>2418</v>
      </c>
      <c r="E13" s="266">
        <v>2532</v>
      </c>
      <c r="F13" s="378">
        <v>2539</v>
      </c>
      <c r="G13" s="379">
        <v>2940.3219999999997</v>
      </c>
    </row>
    <row r="14" spans="1:9" ht="12.95" customHeight="1">
      <c r="A14" s="202" t="s">
        <v>148</v>
      </c>
      <c r="B14" s="380" t="s">
        <v>71</v>
      </c>
      <c r="C14" s="381" t="s">
        <v>71</v>
      </c>
      <c r="D14" s="380">
        <v>632</v>
      </c>
      <c r="E14" s="381">
        <v>648</v>
      </c>
      <c r="F14" s="380">
        <v>583</v>
      </c>
      <c r="G14" s="382">
        <v>552</v>
      </c>
    </row>
    <row r="15" spans="1:9" ht="13.5" customHeight="1">
      <c r="A15" s="450" t="s">
        <v>187</v>
      </c>
      <c r="B15" s="450"/>
      <c r="C15" s="450"/>
      <c r="D15" s="450"/>
      <c r="E15" s="450"/>
      <c r="F15" s="450"/>
      <c r="G15" s="450"/>
    </row>
    <row r="16" spans="1:9" ht="12.95" customHeight="1">
      <c r="A16" s="274" t="s">
        <v>186</v>
      </c>
      <c r="B16" s="376" t="s">
        <v>71</v>
      </c>
      <c r="C16" s="377" t="s">
        <v>71</v>
      </c>
      <c r="D16" s="376">
        <v>29674.571428571428</v>
      </c>
      <c r="E16" s="377">
        <v>31366</v>
      </c>
      <c r="F16" s="376">
        <v>30866.8719743408</v>
      </c>
      <c r="G16" s="377">
        <v>35143.067959962587</v>
      </c>
      <c r="H16" s="36"/>
    </row>
    <row r="17" spans="1:8" ht="12.95" customHeight="1">
      <c r="A17" s="201" t="s">
        <v>152</v>
      </c>
      <c r="B17" s="378">
        <v>28733</v>
      </c>
      <c r="C17" s="266">
        <v>31197.497704315891</v>
      </c>
      <c r="D17" s="378">
        <v>31381</v>
      </c>
      <c r="E17" s="266">
        <v>34030</v>
      </c>
      <c r="F17" s="378">
        <v>36860.638625175809</v>
      </c>
      <c r="G17" s="379">
        <v>39404.603877732028</v>
      </c>
    </row>
    <row r="18" spans="1:8" ht="12.95" customHeight="1">
      <c r="A18" s="201" t="s">
        <v>141</v>
      </c>
      <c r="B18" s="378" t="s">
        <v>71</v>
      </c>
      <c r="C18" s="266" t="s">
        <v>71</v>
      </c>
      <c r="D18" s="378" t="s">
        <v>71</v>
      </c>
      <c r="E18" s="266" t="s">
        <v>71</v>
      </c>
      <c r="F18" s="378">
        <v>19491</v>
      </c>
      <c r="G18" s="379">
        <v>24716.594466914859</v>
      </c>
    </row>
    <row r="19" spans="1:8" ht="12.95" customHeight="1">
      <c r="A19" s="201" t="s">
        <v>143</v>
      </c>
      <c r="B19" s="378" t="s">
        <v>71</v>
      </c>
      <c r="C19" s="266" t="s">
        <v>71</v>
      </c>
      <c r="D19" s="378">
        <v>39229</v>
      </c>
      <c r="E19" s="266">
        <v>41307</v>
      </c>
      <c r="F19" s="378">
        <v>39087.424404126643</v>
      </c>
      <c r="G19" s="379">
        <v>50397.975778283617</v>
      </c>
    </row>
    <row r="20" spans="1:8" ht="12.95" customHeight="1">
      <c r="A20" s="201" t="s">
        <v>144</v>
      </c>
      <c r="B20" s="378">
        <v>28482</v>
      </c>
      <c r="C20" s="266">
        <v>27826.476882356255</v>
      </c>
      <c r="D20" s="378">
        <v>30301</v>
      </c>
      <c r="E20" s="266">
        <v>31783</v>
      </c>
      <c r="F20" s="378">
        <v>34067.967888598563</v>
      </c>
      <c r="G20" s="379">
        <v>35237.523977618839</v>
      </c>
    </row>
    <row r="21" spans="1:8" ht="12.95" customHeight="1">
      <c r="A21" s="201" t="s">
        <v>145</v>
      </c>
      <c r="B21" s="378">
        <v>23862</v>
      </c>
      <c r="C21" s="266">
        <v>25012.690707350903</v>
      </c>
      <c r="D21" s="378">
        <v>25324</v>
      </c>
      <c r="E21" s="266">
        <v>26980</v>
      </c>
      <c r="F21" s="378">
        <v>25092.930029154519</v>
      </c>
      <c r="G21" s="379">
        <v>28619.087259544354</v>
      </c>
    </row>
    <row r="22" spans="1:8" ht="12.95" customHeight="1">
      <c r="A22" s="201" t="s">
        <v>146</v>
      </c>
      <c r="B22" s="378">
        <v>30167</v>
      </c>
      <c r="C22" s="266">
        <v>31888.808420239475</v>
      </c>
      <c r="D22" s="378">
        <v>32541</v>
      </c>
      <c r="E22" s="266">
        <v>34668</v>
      </c>
      <c r="F22" s="378">
        <v>37173.23904174137</v>
      </c>
      <c r="G22" s="379">
        <v>39991.291159800421</v>
      </c>
    </row>
    <row r="23" spans="1:8" ht="12.95" customHeight="1">
      <c r="A23" s="201" t="s">
        <v>147</v>
      </c>
      <c r="B23" s="378">
        <v>29994</v>
      </c>
      <c r="C23" s="266">
        <v>30278.964059196613</v>
      </c>
      <c r="D23" s="378">
        <v>31608</v>
      </c>
      <c r="E23" s="266">
        <v>33770</v>
      </c>
      <c r="F23" s="378">
        <v>34682.358996324016</v>
      </c>
      <c r="G23" s="379">
        <v>38994.524470104807</v>
      </c>
    </row>
    <row r="24" spans="1:8" ht="12.95" customHeight="1">
      <c r="A24" s="202" t="s">
        <v>148</v>
      </c>
      <c r="B24" s="380" t="s">
        <v>71</v>
      </c>
      <c r="C24" s="381" t="s">
        <v>71</v>
      </c>
      <c r="D24" s="380">
        <v>17338</v>
      </c>
      <c r="E24" s="381">
        <v>17024</v>
      </c>
      <c r="F24" s="380">
        <v>20479.416809605489</v>
      </c>
      <c r="G24" s="382">
        <v>28274.758454106279</v>
      </c>
    </row>
    <row r="25" spans="1:8" ht="13.5" customHeight="1">
      <c r="A25" s="450" t="s">
        <v>188</v>
      </c>
      <c r="B25" s="450"/>
      <c r="C25" s="450"/>
      <c r="D25" s="450"/>
      <c r="E25" s="450"/>
      <c r="F25" s="450"/>
      <c r="G25" s="450"/>
    </row>
    <row r="26" spans="1:8" ht="13.5" customHeight="1">
      <c r="A26" s="274" t="s">
        <v>186</v>
      </c>
      <c r="B26" s="376" t="s">
        <v>71</v>
      </c>
      <c r="C26" s="377" t="s">
        <v>71</v>
      </c>
      <c r="D26" s="338">
        <v>0.77525709909848251</v>
      </c>
      <c r="E26" s="339">
        <v>0.78547935048613082</v>
      </c>
      <c r="F26" s="338">
        <v>0.72117352347082631</v>
      </c>
      <c r="G26" s="339">
        <v>0.76566733237950979</v>
      </c>
      <c r="H26" s="36"/>
    </row>
    <row r="27" spans="1:8" ht="13.5" customHeight="1">
      <c r="A27" s="201" t="s">
        <v>152</v>
      </c>
      <c r="B27" s="383">
        <v>0.8309736784251085</v>
      </c>
      <c r="C27" s="384">
        <v>0.86237331253322114</v>
      </c>
      <c r="D27" s="383">
        <v>0.81983805849965996</v>
      </c>
      <c r="E27" s="384">
        <v>0.8521922558516557</v>
      </c>
      <c r="F27" s="383">
        <v>0.86121187326013726</v>
      </c>
      <c r="G27" s="268">
        <v>0.85851405941299863</v>
      </c>
    </row>
    <row r="28" spans="1:8" ht="13.5" customHeight="1">
      <c r="A28" s="201" t="s">
        <v>141</v>
      </c>
      <c r="B28" s="378" t="s">
        <v>71</v>
      </c>
      <c r="C28" s="266" t="s">
        <v>71</v>
      </c>
      <c r="D28" s="378" t="s">
        <v>71</v>
      </c>
      <c r="E28" s="266" t="s">
        <v>71</v>
      </c>
      <c r="F28" s="383">
        <v>0.4553876776906568</v>
      </c>
      <c r="G28" s="268">
        <v>0.53850417876291179</v>
      </c>
    </row>
    <row r="29" spans="1:8" ht="13.5" customHeight="1">
      <c r="A29" s="201" t="s">
        <v>143</v>
      </c>
      <c r="B29" s="378" t="s">
        <v>71</v>
      </c>
      <c r="C29" s="266" t="s">
        <v>71</v>
      </c>
      <c r="D29" s="383">
        <v>1.0248694177012574</v>
      </c>
      <c r="E29" s="384">
        <v>1.0344256688940447</v>
      </c>
      <c r="F29" s="383">
        <v>0.91323849090884701</v>
      </c>
      <c r="G29" s="268">
        <v>1.0980283143022054</v>
      </c>
    </row>
    <row r="30" spans="1:8" ht="13.5" customHeight="1">
      <c r="A30" s="201" t="s">
        <v>144</v>
      </c>
      <c r="B30" s="383">
        <v>0.82371462460947131</v>
      </c>
      <c r="C30" s="384">
        <v>0.76919024957078286</v>
      </c>
      <c r="D30" s="383">
        <v>0.79162273383888959</v>
      </c>
      <c r="E30" s="384">
        <v>0.79592202373591459</v>
      </c>
      <c r="F30" s="383">
        <v>0.7959639208059498</v>
      </c>
      <c r="G30" s="268">
        <v>0.7677252599101525</v>
      </c>
    </row>
    <row r="31" spans="1:8" ht="13.5" customHeight="1">
      <c r="A31" s="201" t="s">
        <v>145</v>
      </c>
      <c r="B31" s="383">
        <v>0.6901017615487397</v>
      </c>
      <c r="C31" s="384">
        <v>0.69141048250427672</v>
      </c>
      <c r="D31" s="383">
        <v>0.66159711269383981</v>
      </c>
      <c r="E31" s="384">
        <v>0.67564346349919691</v>
      </c>
      <c r="F31" s="383">
        <v>0.58627115758200299</v>
      </c>
      <c r="G31" s="268">
        <v>0.62352837897124413</v>
      </c>
    </row>
    <row r="32" spans="1:8" ht="13.5" customHeight="1">
      <c r="A32" s="201" t="s">
        <v>146</v>
      </c>
      <c r="B32" s="383">
        <v>0.87244572293356926</v>
      </c>
      <c r="C32" s="384">
        <v>0.88148279104752714</v>
      </c>
      <c r="D32" s="383">
        <v>0.8501434072093762</v>
      </c>
      <c r="E32" s="384">
        <v>0.86816929550000588</v>
      </c>
      <c r="F32" s="383">
        <v>0.86851546865005691</v>
      </c>
      <c r="G32" s="268">
        <v>0.87129630388619195</v>
      </c>
    </row>
    <row r="33" spans="1:10" ht="13.5" customHeight="1">
      <c r="A33" s="201" t="s">
        <v>147</v>
      </c>
      <c r="B33" s="383">
        <v>0.86744247070207436</v>
      </c>
      <c r="C33" s="384">
        <v>0.8369828498197599</v>
      </c>
      <c r="D33" s="383">
        <v>0.8257685017385441</v>
      </c>
      <c r="E33" s="384">
        <v>0.84568123655922456</v>
      </c>
      <c r="F33" s="383">
        <v>0.81031855318709411</v>
      </c>
      <c r="G33" s="268">
        <v>0.84957959738881172</v>
      </c>
    </row>
    <row r="34" spans="1:10" ht="13.5" customHeight="1">
      <c r="A34" s="201" t="s">
        <v>148</v>
      </c>
      <c r="B34" s="378" t="s">
        <v>71</v>
      </c>
      <c r="C34" s="266" t="s">
        <v>71</v>
      </c>
      <c r="D34" s="383">
        <v>0.45296046200781059</v>
      </c>
      <c r="E34" s="384">
        <v>0.42632150936287355</v>
      </c>
      <c r="F34" s="383">
        <v>0.47848104568186567</v>
      </c>
      <c r="G34" s="268">
        <v>0.61602643525302492</v>
      </c>
    </row>
    <row r="35" spans="1:10" ht="13.5" customHeight="1">
      <c r="A35" s="201"/>
      <c r="B35" s="266"/>
      <c r="C35" s="266"/>
      <c r="D35" s="267"/>
      <c r="E35" s="267"/>
      <c r="F35" s="267"/>
      <c r="G35" s="268"/>
    </row>
    <row r="36" spans="1:10" ht="21.6" customHeight="1">
      <c r="A36" s="439" t="s">
        <v>317</v>
      </c>
      <c r="B36" s="439"/>
      <c r="C36" s="439"/>
      <c r="D36" s="439"/>
      <c r="E36" s="439"/>
      <c r="F36" s="439"/>
      <c r="G36" s="439"/>
      <c r="H36" s="375"/>
      <c r="I36" s="375"/>
      <c r="J36" s="375"/>
    </row>
  </sheetData>
  <mergeCells count="4">
    <mergeCell ref="A5:G5"/>
    <mergeCell ref="A15:G15"/>
    <mergeCell ref="A25:G25"/>
    <mergeCell ref="A36:G36"/>
  </mergeCells>
  <hyperlinks>
    <hyperlink ref="I1" location="OBSAH!A1" tooltip="o" display="zpět na obsah" xr:uid="{7F2733ED-811D-4322-BEF4-AACCE41F43B3}"/>
  </hyperlinks>
  <pageMargins left="0.70866141732283472" right="0.70866141732283472" top="0.78740157480314965" bottom="0.78740157480314965" header="0.31496062992125984" footer="0.31496062992125984"/>
  <pageSetup paperSize="9" scale="9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F70D-6F92-4DA7-A6AF-7CE85C4FF745}">
  <dimension ref="A1:L17"/>
  <sheetViews>
    <sheetView showGridLines="0" zoomScaleNormal="100" workbookViewId="0"/>
  </sheetViews>
  <sheetFormatPr defaultColWidth="8.85546875" defaultRowHeight="14.1" customHeight="1"/>
  <cols>
    <col min="1" max="1" width="18.5703125" style="239" customWidth="1"/>
    <col min="2" max="2" width="11.42578125" style="239" customWidth="1"/>
    <col min="3" max="4" width="12.85546875" style="239" customWidth="1"/>
    <col min="5" max="5" width="11.42578125" style="239" customWidth="1"/>
    <col min="6" max="7" width="12.85546875" style="239" customWidth="1"/>
    <col min="8" max="8" width="11.42578125" style="239" customWidth="1"/>
    <col min="9" max="10" width="12.85546875" style="239" customWidth="1"/>
    <col min="11" max="11" width="9.140625" style="239" bestFit="1" customWidth="1"/>
    <col min="12" max="16384" width="8.85546875" style="239"/>
  </cols>
  <sheetData>
    <row r="1" spans="1:12" ht="14.1" customHeight="1">
      <c r="A1" s="26" t="s">
        <v>189</v>
      </c>
      <c r="B1" s="237"/>
      <c r="C1" s="237"/>
      <c r="D1" s="237"/>
      <c r="E1" s="237"/>
      <c r="F1" s="238"/>
      <c r="G1" s="237"/>
      <c r="H1" s="237"/>
      <c r="I1" s="237"/>
      <c r="J1" s="237"/>
      <c r="L1" s="340" t="s">
        <v>8</v>
      </c>
    </row>
    <row r="2" spans="1:12" ht="14.1" customHeight="1">
      <c r="A2" s="26"/>
      <c r="B2" s="237"/>
      <c r="C2" s="237"/>
      <c r="D2" s="237"/>
      <c r="E2" s="237"/>
      <c r="F2" s="238"/>
      <c r="G2" s="237"/>
      <c r="H2" s="237"/>
      <c r="I2" s="237"/>
      <c r="J2" s="237"/>
    </row>
    <row r="3" spans="1:12" ht="14.1" customHeight="1">
      <c r="A3" s="8" t="s">
        <v>138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ht="22.5" customHeight="1">
      <c r="A4" s="451"/>
      <c r="B4" s="423" t="s">
        <v>190</v>
      </c>
      <c r="C4" s="410"/>
      <c r="D4" s="424"/>
      <c r="E4" s="423" t="s">
        <v>191</v>
      </c>
      <c r="F4" s="410"/>
      <c r="G4" s="424"/>
      <c r="H4" s="423" t="s">
        <v>68</v>
      </c>
      <c r="I4" s="410"/>
      <c r="J4" s="410"/>
    </row>
    <row r="5" spans="1:12" ht="46.5" customHeight="1">
      <c r="A5" s="452"/>
      <c r="B5" s="221" t="s">
        <v>192</v>
      </c>
      <c r="C5" s="221" t="s">
        <v>193</v>
      </c>
      <c r="D5" s="240" t="s">
        <v>194</v>
      </c>
      <c r="E5" s="221" t="s">
        <v>192</v>
      </c>
      <c r="F5" s="221" t="s">
        <v>193</v>
      </c>
      <c r="G5" s="240" t="s">
        <v>194</v>
      </c>
      <c r="H5" s="221" t="s">
        <v>192</v>
      </c>
      <c r="I5" s="221" t="s">
        <v>193</v>
      </c>
      <c r="J5" s="270" t="s">
        <v>194</v>
      </c>
    </row>
    <row r="6" spans="1:12" ht="24" customHeight="1">
      <c r="A6" s="274" t="s">
        <v>156</v>
      </c>
      <c r="B6" s="275">
        <v>37610.386755065687</v>
      </c>
      <c r="C6" s="276">
        <v>5788215.1721863989</v>
      </c>
      <c r="D6" s="277">
        <v>2871.138478267063</v>
      </c>
      <c r="E6" s="275">
        <v>39686.488042781537</v>
      </c>
      <c r="F6" s="278">
        <v>5327297.8043646812</v>
      </c>
      <c r="G6" s="278">
        <v>2642.5088315301</v>
      </c>
      <c r="H6" s="275">
        <v>33811.737077025835</v>
      </c>
      <c r="I6" s="276">
        <v>1111873.2519279299</v>
      </c>
      <c r="J6" s="279">
        <v>551.52443051980651</v>
      </c>
      <c r="K6" s="241"/>
    </row>
    <row r="7" spans="1:12" ht="18.75" customHeight="1">
      <c r="A7" s="203" t="s">
        <v>152</v>
      </c>
      <c r="B7" s="242">
        <v>3965</v>
      </c>
      <c r="C7" s="243">
        <v>1305309.8</v>
      </c>
      <c r="D7" s="244">
        <f>C7/2016</f>
        <v>647.47509920634923</v>
      </c>
      <c r="E7" s="242">
        <v>12779</v>
      </c>
      <c r="F7" s="243">
        <v>2157323.2000000002</v>
      </c>
      <c r="G7" s="243">
        <f t="shared" ref="G7:G15" si="0">F7/2016</f>
        <v>1070.1007936507938</v>
      </c>
      <c r="H7" s="242">
        <v>442</v>
      </c>
      <c r="I7" s="243">
        <v>27078</v>
      </c>
      <c r="J7" s="271">
        <f t="shared" ref="J7:J15" si="1">I7/2016</f>
        <v>13.431547619047619</v>
      </c>
      <c r="K7" s="241"/>
    </row>
    <row r="8" spans="1:12" ht="18.75" customHeight="1">
      <c r="A8" s="203" t="s">
        <v>141</v>
      </c>
      <c r="B8" s="242">
        <v>1477.2479893244306</v>
      </c>
      <c r="C8" s="243">
        <v>229143.87131297178</v>
      </c>
      <c r="D8" s="244">
        <f t="shared" ref="D8:D15" si="2">C8/2016</f>
        <v>113.66263457984711</v>
      </c>
      <c r="E8" s="242">
        <v>1255.0486338067681</v>
      </c>
      <c r="F8" s="243">
        <v>401573.96604515496</v>
      </c>
      <c r="G8" s="243">
        <f t="shared" si="0"/>
        <v>199.1934355382713</v>
      </c>
      <c r="H8" s="242">
        <v>121.93044984152341</v>
      </c>
      <c r="I8" s="243">
        <v>6317.5101225493272</v>
      </c>
      <c r="J8" s="271">
        <f t="shared" si="1"/>
        <v>3.1336855766613727</v>
      </c>
      <c r="K8" s="241"/>
    </row>
    <row r="9" spans="1:12" ht="18.75" customHeight="1">
      <c r="A9" s="203" t="s">
        <v>153</v>
      </c>
      <c r="B9" s="245">
        <v>13042</v>
      </c>
      <c r="C9" s="246">
        <v>891320</v>
      </c>
      <c r="D9" s="247">
        <f t="shared" si="2"/>
        <v>442.12301587301585</v>
      </c>
      <c r="E9" s="245">
        <v>21080</v>
      </c>
      <c r="F9" s="246">
        <v>863714</v>
      </c>
      <c r="G9" s="246">
        <f t="shared" si="0"/>
        <v>428.42956349206349</v>
      </c>
      <c r="H9" s="245">
        <v>22533</v>
      </c>
      <c r="I9" s="246">
        <v>704825</v>
      </c>
      <c r="J9" s="272">
        <f t="shared" si="1"/>
        <v>349.61557539682542</v>
      </c>
      <c r="K9" s="241"/>
    </row>
    <row r="10" spans="1:12" ht="18.75" customHeight="1">
      <c r="A10" s="203" t="s">
        <v>149</v>
      </c>
      <c r="B10" s="242">
        <v>43.03876574125313</v>
      </c>
      <c r="C10" s="243">
        <v>103.66107726729189</v>
      </c>
      <c r="D10" s="248">
        <f>C10/2016</f>
        <v>5.1419185152426529E-2</v>
      </c>
      <c r="E10" s="249" t="s">
        <v>71</v>
      </c>
      <c r="F10" s="250" t="s">
        <v>71</v>
      </c>
      <c r="G10" s="250" t="s">
        <v>71</v>
      </c>
      <c r="H10" s="242">
        <v>21.083960801028745</v>
      </c>
      <c r="I10" s="243">
        <v>259.1288691911505</v>
      </c>
      <c r="J10" s="271">
        <f t="shared" si="1"/>
        <v>0.1285361454321183</v>
      </c>
      <c r="K10" s="241"/>
    </row>
    <row r="11" spans="1:12" ht="18.75" customHeight="1">
      <c r="A11" s="203" t="s">
        <v>144</v>
      </c>
      <c r="B11" s="249" t="s">
        <v>71</v>
      </c>
      <c r="C11" s="250" t="s">
        <v>71</v>
      </c>
      <c r="D11" s="251" t="s">
        <v>71</v>
      </c>
      <c r="E11" s="249" t="s">
        <v>71</v>
      </c>
      <c r="F11" s="250" t="s">
        <v>71</v>
      </c>
      <c r="G11" s="250" t="s">
        <v>71</v>
      </c>
      <c r="H11" s="242">
        <v>2674</v>
      </c>
      <c r="I11" s="243">
        <v>76688</v>
      </c>
      <c r="J11" s="271">
        <f t="shared" si="1"/>
        <v>38.039682539682538</v>
      </c>
      <c r="K11" s="241"/>
    </row>
    <row r="12" spans="1:12" ht="18.75" customHeight="1">
      <c r="A12" s="203" t="s">
        <v>145</v>
      </c>
      <c r="B12" s="242">
        <v>9942.1</v>
      </c>
      <c r="C12" s="243">
        <v>882896.5</v>
      </c>
      <c r="D12" s="244">
        <f t="shared" si="2"/>
        <v>437.94469246031747</v>
      </c>
      <c r="E12" s="242">
        <v>2261.4</v>
      </c>
      <c r="F12" s="243">
        <v>46091.6</v>
      </c>
      <c r="G12" s="243">
        <f t="shared" si="0"/>
        <v>22.862896825396824</v>
      </c>
      <c r="H12" s="242">
        <v>4388.5542595158877</v>
      </c>
      <c r="I12" s="243">
        <v>103019.594632379</v>
      </c>
      <c r="J12" s="271">
        <f t="shared" si="1"/>
        <v>51.100989400981646</v>
      </c>
      <c r="K12" s="241"/>
    </row>
    <row r="13" spans="1:12" ht="18.75" customHeight="1">
      <c r="A13" s="203" t="s">
        <v>146</v>
      </c>
      <c r="B13" s="242">
        <v>1273</v>
      </c>
      <c r="C13" s="243">
        <v>1269791.6000000001</v>
      </c>
      <c r="D13" s="244">
        <f t="shared" si="2"/>
        <v>629.85694444444448</v>
      </c>
      <c r="E13" s="249" t="s">
        <v>71</v>
      </c>
      <c r="F13" s="250" t="s">
        <v>71</v>
      </c>
      <c r="G13" s="250" t="s">
        <v>71</v>
      </c>
      <c r="H13" s="242">
        <v>2020.3</v>
      </c>
      <c r="I13" s="243">
        <v>114324.7</v>
      </c>
      <c r="J13" s="271">
        <f t="shared" si="1"/>
        <v>56.708680555555553</v>
      </c>
      <c r="K13" s="241"/>
    </row>
    <row r="14" spans="1:12" ht="18.75" customHeight="1">
      <c r="A14" s="203" t="s">
        <v>147</v>
      </c>
      <c r="B14" s="242">
        <v>6657</v>
      </c>
      <c r="C14" s="243">
        <v>1024118.73979616</v>
      </c>
      <c r="D14" s="244">
        <f t="shared" si="2"/>
        <v>507.99540664492065</v>
      </c>
      <c r="E14" s="242">
        <v>77</v>
      </c>
      <c r="F14" s="243">
        <v>32622.877922850901</v>
      </c>
      <c r="G14" s="243">
        <f t="shared" si="0"/>
        <v>16.181983096652232</v>
      </c>
      <c r="H14" s="242">
        <v>1037.8684068673963</v>
      </c>
      <c r="I14" s="243">
        <v>40404.318303810418</v>
      </c>
      <c r="J14" s="271">
        <f t="shared" si="1"/>
        <v>20.041824555461517</v>
      </c>
      <c r="K14" s="241"/>
    </row>
    <row r="15" spans="1:12" ht="18.75" customHeight="1">
      <c r="A15" s="273" t="s">
        <v>148</v>
      </c>
      <c r="B15" s="242">
        <v>1211</v>
      </c>
      <c r="C15" s="243">
        <v>185531</v>
      </c>
      <c r="D15" s="244">
        <f t="shared" si="2"/>
        <v>92.029265873015873</v>
      </c>
      <c r="E15" s="242">
        <v>1830</v>
      </c>
      <c r="F15" s="243">
        <v>372542</v>
      </c>
      <c r="G15" s="243">
        <f t="shared" si="0"/>
        <v>184.79265873015873</v>
      </c>
      <c r="H15" s="242">
        <v>573</v>
      </c>
      <c r="I15" s="243">
        <v>38957</v>
      </c>
      <c r="J15" s="271">
        <f t="shared" si="1"/>
        <v>19.323908730158731</v>
      </c>
      <c r="K15" s="241"/>
    </row>
    <row r="16" spans="1:12" ht="18.75" customHeight="1">
      <c r="A16" s="269"/>
      <c r="B16" s="244"/>
      <c r="C16" s="244"/>
      <c r="D16" s="244"/>
      <c r="E16" s="244"/>
      <c r="F16" s="244"/>
      <c r="G16" s="244"/>
      <c r="H16" s="244"/>
      <c r="I16" s="244"/>
      <c r="J16" s="244"/>
      <c r="K16" s="241"/>
    </row>
    <row r="17" spans="1:10" s="28" customFormat="1" ht="21.6" customHeight="1">
      <c r="A17" s="439" t="s">
        <v>317</v>
      </c>
      <c r="B17" s="439"/>
      <c r="C17" s="439"/>
      <c r="D17" s="439"/>
      <c r="E17" s="439"/>
      <c r="F17" s="439"/>
      <c r="G17" s="439"/>
      <c r="H17" s="439"/>
      <c r="I17" s="439"/>
      <c r="J17" s="439"/>
    </row>
  </sheetData>
  <mergeCells count="5">
    <mergeCell ref="A4:A5"/>
    <mergeCell ref="B4:D4"/>
    <mergeCell ref="E4:G4"/>
    <mergeCell ref="H4:J4"/>
    <mergeCell ref="A17:J17"/>
  </mergeCells>
  <hyperlinks>
    <hyperlink ref="L1" location="OBSAH!A1" tooltip="o" display="zpět na obsah" xr:uid="{7E95DDDE-EBDF-4375-8C7B-F7AD1DF929A3}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9C5A-C051-42E3-9A69-3E0230E493FB}">
  <dimension ref="A1:G18"/>
  <sheetViews>
    <sheetView showGridLines="0" zoomScaleNormal="100" workbookViewId="0"/>
  </sheetViews>
  <sheetFormatPr defaultRowHeight="14.1" customHeight="1"/>
  <cols>
    <col min="1" max="1" width="36.7109375" customWidth="1"/>
    <col min="2" max="5" width="17" customWidth="1"/>
  </cols>
  <sheetData>
    <row r="1" spans="1:7" ht="14.1" customHeight="1">
      <c r="A1" s="43" t="s">
        <v>321</v>
      </c>
      <c r="B1" s="252"/>
      <c r="C1" s="252"/>
      <c r="D1" s="252"/>
      <c r="E1" s="252"/>
      <c r="G1" s="340" t="s">
        <v>8</v>
      </c>
    </row>
    <row r="2" spans="1:7" ht="14.1" customHeight="1">
      <c r="A2" s="43"/>
      <c r="B2" s="252"/>
      <c r="C2" s="252"/>
      <c r="D2" s="252"/>
      <c r="E2" s="252"/>
    </row>
    <row r="3" spans="1:7" ht="14.1" customHeight="1">
      <c r="A3" s="83" t="s">
        <v>195</v>
      </c>
      <c r="B3" s="253"/>
      <c r="C3" s="253"/>
      <c r="D3" s="253"/>
      <c r="E3" s="253"/>
    </row>
    <row r="4" spans="1:7" ht="50.25" customHeight="1">
      <c r="A4" s="31" t="s">
        <v>139</v>
      </c>
      <c r="B4" s="221" t="s">
        <v>0</v>
      </c>
      <c r="C4" s="385" t="s">
        <v>196</v>
      </c>
      <c r="D4" s="385" t="s">
        <v>294</v>
      </c>
      <c r="E4" s="386" t="s">
        <v>197</v>
      </c>
    </row>
    <row r="5" spans="1:7" ht="16.5" customHeight="1">
      <c r="A5" s="387" t="s">
        <v>186</v>
      </c>
      <c r="B5" s="388">
        <v>9743</v>
      </c>
      <c r="C5" s="389">
        <v>6879</v>
      </c>
      <c r="D5" s="389">
        <v>551</v>
      </c>
      <c r="E5" s="390">
        <v>1062</v>
      </c>
      <c r="G5" s="254"/>
    </row>
    <row r="6" spans="1:7" ht="16.5" customHeight="1">
      <c r="A6" s="391" t="s">
        <v>152</v>
      </c>
      <c r="B6" s="281">
        <v>348</v>
      </c>
      <c r="C6" s="392">
        <v>45</v>
      </c>
      <c r="D6" s="392">
        <v>84</v>
      </c>
      <c r="E6" s="281">
        <v>219</v>
      </c>
      <c r="G6" s="254"/>
    </row>
    <row r="7" spans="1:7" ht="16.5" customHeight="1">
      <c r="A7" s="391" t="s">
        <v>141</v>
      </c>
      <c r="B7" s="281">
        <v>111</v>
      </c>
      <c r="C7" s="392">
        <v>49</v>
      </c>
      <c r="D7" s="392">
        <v>26</v>
      </c>
      <c r="E7" s="281">
        <v>36</v>
      </c>
      <c r="G7" s="254"/>
    </row>
    <row r="8" spans="1:7" ht="16.5" customHeight="1">
      <c r="A8" s="391" t="s">
        <v>142</v>
      </c>
      <c r="B8" s="281">
        <v>775</v>
      </c>
      <c r="C8" s="392">
        <v>258</v>
      </c>
      <c r="D8" s="392">
        <v>94</v>
      </c>
      <c r="E8" s="281">
        <v>423</v>
      </c>
      <c r="G8" s="254"/>
    </row>
    <row r="9" spans="1:7" ht="16.5" customHeight="1">
      <c r="A9" s="391" t="s">
        <v>149</v>
      </c>
      <c r="B9" s="281">
        <v>37</v>
      </c>
      <c r="C9" s="392">
        <v>11</v>
      </c>
      <c r="D9" s="392">
        <v>5</v>
      </c>
      <c r="E9" s="281">
        <v>21</v>
      </c>
      <c r="G9" s="254"/>
    </row>
    <row r="10" spans="1:7" ht="16.5" customHeight="1">
      <c r="A10" s="391" t="s">
        <v>198</v>
      </c>
      <c r="B10" s="281">
        <v>1251</v>
      </c>
      <c r="C10" s="393" t="s">
        <v>71</v>
      </c>
      <c r="D10" s="393" t="s">
        <v>71</v>
      </c>
      <c r="E10" s="394" t="s">
        <v>71</v>
      </c>
      <c r="G10" s="254"/>
    </row>
    <row r="11" spans="1:7" ht="16.5" customHeight="1">
      <c r="A11" s="391" t="s">
        <v>144</v>
      </c>
      <c r="B11" s="281">
        <v>5163</v>
      </c>
      <c r="C11" s="392">
        <v>5163</v>
      </c>
      <c r="D11" s="392">
        <v>0</v>
      </c>
      <c r="E11" s="281">
        <v>0</v>
      </c>
      <c r="G11" s="254"/>
    </row>
    <row r="12" spans="1:7" ht="16.5" customHeight="1">
      <c r="A12" s="391" t="s">
        <v>145</v>
      </c>
      <c r="B12" s="281">
        <v>670</v>
      </c>
      <c r="C12" s="392">
        <v>584</v>
      </c>
      <c r="D12" s="392">
        <v>30</v>
      </c>
      <c r="E12" s="281">
        <v>56</v>
      </c>
      <c r="G12" s="254"/>
    </row>
    <row r="13" spans="1:7" ht="16.5" customHeight="1">
      <c r="A13" s="391" t="s">
        <v>199</v>
      </c>
      <c r="B13" s="281">
        <v>489</v>
      </c>
      <c r="C13" s="392">
        <v>381</v>
      </c>
      <c r="D13" s="392">
        <v>52</v>
      </c>
      <c r="E13" s="281">
        <v>56</v>
      </c>
      <c r="G13" s="254"/>
    </row>
    <row r="14" spans="1:7" ht="16.5" customHeight="1">
      <c r="A14" s="391" t="s">
        <v>147</v>
      </c>
      <c r="B14" s="281">
        <v>385</v>
      </c>
      <c r="C14" s="392">
        <v>258</v>
      </c>
      <c r="D14" s="392">
        <v>64</v>
      </c>
      <c r="E14" s="281">
        <v>63</v>
      </c>
      <c r="G14" s="254"/>
    </row>
    <row r="15" spans="1:7" ht="16.5" customHeight="1">
      <c r="A15" s="391" t="s">
        <v>200</v>
      </c>
      <c r="B15" s="395">
        <v>41</v>
      </c>
      <c r="C15" s="396">
        <v>1</v>
      </c>
      <c r="D15" s="396">
        <v>40</v>
      </c>
      <c r="E15" s="395" t="s">
        <v>201</v>
      </c>
      <c r="G15" s="254"/>
    </row>
    <row r="16" spans="1:7" ht="16.5" customHeight="1">
      <c r="A16" s="391" t="s">
        <v>202</v>
      </c>
      <c r="B16" s="395">
        <v>49</v>
      </c>
      <c r="C16" s="396">
        <v>1</v>
      </c>
      <c r="D16" s="396">
        <v>48</v>
      </c>
      <c r="E16" s="395" t="s">
        <v>201</v>
      </c>
      <c r="G16" s="254"/>
    </row>
    <row r="17" spans="1:7" ht="16.5" customHeight="1">
      <c r="A17" s="391" t="s">
        <v>148</v>
      </c>
      <c r="B17" s="281">
        <v>424</v>
      </c>
      <c r="C17" s="392">
        <v>128</v>
      </c>
      <c r="D17" s="392">
        <v>108</v>
      </c>
      <c r="E17" s="281">
        <v>188</v>
      </c>
      <c r="G17" s="254"/>
    </row>
    <row r="18" spans="1:7" ht="12" customHeight="1">
      <c r="A18" s="280"/>
      <c r="B18" s="281"/>
      <c r="C18" s="281"/>
      <c r="D18" s="281"/>
      <c r="E18" s="281"/>
      <c r="G18" s="254"/>
    </row>
  </sheetData>
  <hyperlinks>
    <hyperlink ref="G1" location="OBSAH!A1" tooltip="o" display="zpět na obsah" xr:uid="{8A258C47-43E8-4207-A3FB-F28F5057C9F9}"/>
  </hyperlinks>
  <pageMargins left="0.7" right="0.7" top="0.78740157499999996" bottom="0.78740157499999996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7B3B-2B68-47A1-97A1-844F246F548D}">
  <dimension ref="A1:M23"/>
  <sheetViews>
    <sheetView showGridLines="0" zoomScaleNormal="100" workbookViewId="0"/>
  </sheetViews>
  <sheetFormatPr defaultRowHeight="14.1" customHeight="1"/>
  <cols>
    <col min="1" max="1" width="17.140625" customWidth="1"/>
    <col min="2" max="11" width="10.7109375" customWidth="1"/>
    <col min="14" max="14" width="13.7109375" customWidth="1"/>
  </cols>
  <sheetData>
    <row r="1" spans="1:13" ht="14.1" customHeight="1">
      <c r="A1" s="43" t="s">
        <v>203</v>
      </c>
      <c r="M1" s="340" t="s">
        <v>8</v>
      </c>
    </row>
    <row r="2" spans="1:13" ht="14.1" customHeight="1">
      <c r="A2" s="43"/>
    </row>
    <row r="3" spans="1:13" ht="14.1" customHeight="1">
      <c r="A3" s="106" t="s">
        <v>204</v>
      </c>
    </row>
    <row r="4" spans="1:13" ht="35.1" customHeight="1">
      <c r="A4" s="240" t="s">
        <v>94</v>
      </c>
      <c r="B4" s="221" t="s">
        <v>205</v>
      </c>
      <c r="C4" s="221" t="s">
        <v>206</v>
      </c>
      <c r="D4" s="221" t="s">
        <v>207</v>
      </c>
      <c r="E4" s="221" t="s">
        <v>208</v>
      </c>
      <c r="F4" s="221" t="s">
        <v>198</v>
      </c>
      <c r="G4" s="221" t="s">
        <v>209</v>
      </c>
      <c r="H4" s="221" t="s">
        <v>210</v>
      </c>
      <c r="I4" s="221" t="s">
        <v>211</v>
      </c>
      <c r="J4" s="221" t="s">
        <v>212</v>
      </c>
      <c r="K4" s="283" t="s">
        <v>213</v>
      </c>
    </row>
    <row r="5" spans="1:13" ht="21.6" customHeight="1">
      <c r="A5" s="286" t="s">
        <v>96</v>
      </c>
      <c r="B5" s="287">
        <f t="shared" ref="B5:J5" si="0">SUM(B6:B19)</f>
        <v>348</v>
      </c>
      <c r="C5" s="287">
        <f t="shared" si="0"/>
        <v>111</v>
      </c>
      <c r="D5" s="287">
        <f t="shared" si="0"/>
        <v>775</v>
      </c>
      <c r="E5" s="287">
        <f>SUM(E6:E19)</f>
        <v>37</v>
      </c>
      <c r="F5" s="287">
        <f>SUM(F6:F19)</f>
        <v>1251</v>
      </c>
      <c r="G5" s="287">
        <f>SUM(G6:G19)</f>
        <v>5163</v>
      </c>
      <c r="H5" s="287">
        <f>SUM(H6:H19)</f>
        <v>670</v>
      </c>
      <c r="I5" s="287">
        <f t="shared" si="0"/>
        <v>489</v>
      </c>
      <c r="J5" s="287">
        <f t="shared" si="0"/>
        <v>385</v>
      </c>
      <c r="K5" s="288">
        <f>SUM(K6:K19)</f>
        <v>424</v>
      </c>
    </row>
    <row r="6" spans="1:13" ht="14.1" customHeight="1">
      <c r="A6" s="284" t="s">
        <v>97</v>
      </c>
      <c r="B6" s="255">
        <v>200</v>
      </c>
      <c r="C6" s="255">
        <v>44</v>
      </c>
      <c r="D6" s="255">
        <v>136</v>
      </c>
      <c r="E6" s="255">
        <v>14</v>
      </c>
      <c r="F6" s="255">
        <v>96</v>
      </c>
      <c r="G6" s="255">
        <v>42</v>
      </c>
      <c r="H6" s="255">
        <v>10</v>
      </c>
      <c r="I6" s="255">
        <v>41</v>
      </c>
      <c r="J6" s="255">
        <v>29</v>
      </c>
      <c r="K6" s="285">
        <v>165</v>
      </c>
    </row>
    <row r="7" spans="1:13" ht="14.1" customHeight="1">
      <c r="A7" s="284" t="s">
        <v>98</v>
      </c>
      <c r="B7" s="255">
        <v>18</v>
      </c>
      <c r="C7" s="255">
        <v>9</v>
      </c>
      <c r="D7" s="255">
        <v>66</v>
      </c>
      <c r="E7" s="255">
        <v>3</v>
      </c>
      <c r="F7" s="255">
        <v>169</v>
      </c>
      <c r="G7" s="255">
        <v>732</v>
      </c>
      <c r="H7" s="255">
        <v>89</v>
      </c>
      <c r="I7" s="255">
        <v>68</v>
      </c>
      <c r="J7" s="255">
        <v>49</v>
      </c>
      <c r="K7" s="285">
        <v>22</v>
      </c>
    </row>
    <row r="8" spans="1:13" ht="14.1" customHeight="1">
      <c r="A8" s="284" t="s">
        <v>99</v>
      </c>
      <c r="B8" s="255">
        <v>11</v>
      </c>
      <c r="C8" s="255">
        <v>8</v>
      </c>
      <c r="D8" s="255">
        <v>60</v>
      </c>
      <c r="E8" s="255">
        <v>1</v>
      </c>
      <c r="F8" s="255">
        <v>78</v>
      </c>
      <c r="G8" s="255">
        <v>507</v>
      </c>
      <c r="H8" s="255">
        <v>48</v>
      </c>
      <c r="I8" s="255">
        <v>40</v>
      </c>
      <c r="J8" s="255">
        <v>34</v>
      </c>
      <c r="K8" s="285">
        <v>20</v>
      </c>
    </row>
    <row r="9" spans="1:13" ht="14.1" customHeight="1">
      <c r="A9" s="284" t="s">
        <v>100</v>
      </c>
      <c r="B9" s="255">
        <v>8</v>
      </c>
      <c r="C9" s="255">
        <v>4</v>
      </c>
      <c r="D9" s="255">
        <v>38</v>
      </c>
      <c r="E9" s="255">
        <v>1</v>
      </c>
      <c r="F9" s="255">
        <v>38</v>
      </c>
      <c r="G9" s="255">
        <v>451</v>
      </c>
      <c r="H9" s="255">
        <v>40</v>
      </c>
      <c r="I9" s="255">
        <v>36</v>
      </c>
      <c r="J9" s="255">
        <v>32</v>
      </c>
      <c r="K9" s="285">
        <v>14</v>
      </c>
    </row>
    <row r="10" spans="1:13" ht="14.1" customHeight="1">
      <c r="A10" s="284" t="s">
        <v>101</v>
      </c>
      <c r="B10" s="255">
        <v>4</v>
      </c>
      <c r="C10" s="255">
        <v>1</v>
      </c>
      <c r="D10" s="255">
        <v>33</v>
      </c>
      <c r="E10" s="255">
        <v>2</v>
      </c>
      <c r="F10" s="255">
        <v>84</v>
      </c>
      <c r="G10" s="255">
        <v>115</v>
      </c>
      <c r="H10" s="255">
        <v>24</v>
      </c>
      <c r="I10" s="255">
        <v>16</v>
      </c>
      <c r="J10" s="255">
        <v>11</v>
      </c>
      <c r="K10" s="285">
        <v>9</v>
      </c>
    </row>
    <row r="11" spans="1:13" ht="14.1" customHeight="1">
      <c r="A11" s="284" t="s">
        <v>102</v>
      </c>
      <c r="B11" s="255">
        <v>11</v>
      </c>
      <c r="C11" s="255">
        <v>10</v>
      </c>
      <c r="D11" s="255">
        <v>41</v>
      </c>
      <c r="E11" s="255">
        <v>1</v>
      </c>
      <c r="F11" s="255">
        <v>82</v>
      </c>
      <c r="G11" s="255">
        <v>272</v>
      </c>
      <c r="H11" s="255">
        <v>46</v>
      </c>
      <c r="I11" s="255">
        <v>31</v>
      </c>
      <c r="J11" s="255">
        <v>40</v>
      </c>
      <c r="K11" s="285">
        <v>21</v>
      </c>
    </row>
    <row r="12" spans="1:13" ht="14.1" customHeight="1">
      <c r="A12" s="284" t="s">
        <v>103</v>
      </c>
      <c r="B12" s="255">
        <v>7</v>
      </c>
      <c r="C12" s="255">
        <v>5</v>
      </c>
      <c r="D12" s="255">
        <v>27</v>
      </c>
      <c r="E12" s="255" t="s">
        <v>201</v>
      </c>
      <c r="F12" s="255">
        <v>58</v>
      </c>
      <c r="G12" s="255">
        <v>189</v>
      </c>
      <c r="H12" s="255">
        <v>26</v>
      </c>
      <c r="I12" s="255">
        <v>29</v>
      </c>
      <c r="J12" s="255">
        <v>40</v>
      </c>
      <c r="K12" s="285">
        <v>10</v>
      </c>
    </row>
    <row r="13" spans="1:13" ht="14.1" customHeight="1">
      <c r="A13" s="284" t="s">
        <v>214</v>
      </c>
      <c r="B13" s="255">
        <v>6</v>
      </c>
      <c r="C13" s="255">
        <v>7</v>
      </c>
      <c r="D13" s="255">
        <v>49</v>
      </c>
      <c r="E13" s="255">
        <v>1</v>
      </c>
      <c r="F13" s="255">
        <v>61</v>
      </c>
      <c r="G13" s="255">
        <v>348</v>
      </c>
      <c r="H13" s="255">
        <v>50</v>
      </c>
      <c r="I13" s="255">
        <v>46</v>
      </c>
      <c r="J13" s="255">
        <v>22</v>
      </c>
      <c r="K13" s="285">
        <v>20</v>
      </c>
    </row>
    <row r="14" spans="1:13" ht="14.1" customHeight="1">
      <c r="A14" s="284" t="s">
        <v>105</v>
      </c>
      <c r="B14" s="255">
        <v>7</v>
      </c>
      <c r="C14" s="255">
        <v>3</v>
      </c>
      <c r="D14" s="255">
        <v>44</v>
      </c>
      <c r="E14" s="255">
        <v>1</v>
      </c>
      <c r="F14" s="255">
        <v>85</v>
      </c>
      <c r="G14" s="255">
        <v>388</v>
      </c>
      <c r="H14" s="255">
        <v>38</v>
      </c>
      <c r="I14" s="255">
        <v>31</v>
      </c>
      <c r="J14" s="255">
        <v>13</v>
      </c>
      <c r="K14" s="285">
        <v>12</v>
      </c>
    </row>
    <row r="15" spans="1:13" ht="14.1" customHeight="1">
      <c r="A15" s="284" t="s">
        <v>215</v>
      </c>
      <c r="B15" s="255">
        <v>2</v>
      </c>
      <c r="C15" s="255">
        <v>5</v>
      </c>
      <c r="D15" s="255">
        <v>25</v>
      </c>
      <c r="E15" s="255">
        <v>1</v>
      </c>
      <c r="F15" s="255">
        <v>95</v>
      </c>
      <c r="G15" s="255">
        <v>555</v>
      </c>
      <c r="H15" s="255">
        <v>30</v>
      </c>
      <c r="I15" s="255">
        <v>35</v>
      </c>
      <c r="J15" s="255">
        <v>27</v>
      </c>
      <c r="K15" s="285">
        <v>9</v>
      </c>
    </row>
    <row r="16" spans="1:13" ht="14.1" customHeight="1">
      <c r="A16" s="284" t="s">
        <v>107</v>
      </c>
      <c r="B16" s="255">
        <v>40</v>
      </c>
      <c r="C16" s="255">
        <v>5</v>
      </c>
      <c r="D16" s="255">
        <v>71</v>
      </c>
      <c r="E16" s="255">
        <v>7</v>
      </c>
      <c r="F16" s="255">
        <v>137</v>
      </c>
      <c r="G16" s="255">
        <v>596</v>
      </c>
      <c r="H16" s="255">
        <v>97</v>
      </c>
      <c r="I16" s="255">
        <v>38</v>
      </c>
      <c r="J16" s="255">
        <v>44</v>
      </c>
      <c r="K16" s="285">
        <v>51</v>
      </c>
    </row>
    <row r="17" spans="1:11" ht="14.1" customHeight="1">
      <c r="A17" s="284" t="s">
        <v>108</v>
      </c>
      <c r="B17" s="255">
        <v>8</v>
      </c>
      <c r="C17" s="255">
        <v>5</v>
      </c>
      <c r="D17" s="255">
        <v>55</v>
      </c>
      <c r="E17" s="255">
        <v>3</v>
      </c>
      <c r="F17" s="255">
        <v>58</v>
      </c>
      <c r="G17" s="255">
        <v>399</v>
      </c>
      <c r="H17" s="255">
        <v>50</v>
      </c>
      <c r="I17" s="255">
        <v>20</v>
      </c>
      <c r="J17" s="255">
        <v>11</v>
      </c>
      <c r="K17" s="285">
        <v>15</v>
      </c>
    </row>
    <row r="18" spans="1:11" ht="14.1" customHeight="1">
      <c r="A18" s="284" t="s">
        <v>109</v>
      </c>
      <c r="B18" s="255">
        <v>7</v>
      </c>
      <c r="C18" s="255">
        <v>1</v>
      </c>
      <c r="D18" s="255">
        <v>62</v>
      </c>
      <c r="E18" s="255">
        <v>1</v>
      </c>
      <c r="F18" s="255">
        <v>92</v>
      </c>
      <c r="G18" s="255">
        <v>300</v>
      </c>
      <c r="H18" s="255">
        <v>48</v>
      </c>
      <c r="I18" s="255">
        <v>26</v>
      </c>
      <c r="J18" s="255">
        <v>16</v>
      </c>
      <c r="K18" s="285">
        <v>21</v>
      </c>
    </row>
    <row r="19" spans="1:11" ht="14.1" customHeight="1">
      <c r="A19" s="284" t="s">
        <v>110</v>
      </c>
      <c r="B19" s="255">
        <v>19</v>
      </c>
      <c r="C19" s="255">
        <v>4</v>
      </c>
      <c r="D19" s="255">
        <v>68</v>
      </c>
      <c r="E19" s="255">
        <v>1</v>
      </c>
      <c r="F19" s="255">
        <v>118</v>
      </c>
      <c r="G19" s="255">
        <v>269</v>
      </c>
      <c r="H19" s="255">
        <v>74</v>
      </c>
      <c r="I19" s="255">
        <v>32</v>
      </c>
      <c r="J19" s="255">
        <v>17</v>
      </c>
      <c r="K19" s="285">
        <v>35</v>
      </c>
    </row>
    <row r="20" spans="1:11" ht="14.1" customHeight="1">
      <c r="A20" s="144"/>
    </row>
    <row r="22" spans="1:11" ht="14.1" customHeight="1">
      <c r="B22" s="254"/>
      <c r="C22" s="254"/>
      <c r="D22" s="254"/>
      <c r="E22" s="254"/>
      <c r="F22" s="254"/>
      <c r="G22" s="254"/>
      <c r="H22" s="254"/>
      <c r="I22" s="254"/>
      <c r="J22" s="254"/>
      <c r="K22" s="254"/>
    </row>
    <row r="23" spans="1:11" ht="14.1" customHeight="1">
      <c r="B23" s="254"/>
      <c r="C23" s="254"/>
      <c r="D23" s="254"/>
      <c r="E23" s="254"/>
      <c r="F23" s="254"/>
      <c r="G23" s="254"/>
      <c r="H23" s="254"/>
      <c r="I23" s="254"/>
      <c r="J23" s="254"/>
      <c r="K23" s="254"/>
    </row>
  </sheetData>
  <hyperlinks>
    <hyperlink ref="M1" location="OBSAH!A1" tooltip="o" display="zpět na obsah" xr:uid="{9EA010B6-3C4B-438C-B956-DF5025A55959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A2F3-8E29-45CE-AC2A-B96787A4CE5A}">
  <dimension ref="A1:L29"/>
  <sheetViews>
    <sheetView showGridLines="0" zoomScaleNormal="100" workbookViewId="0"/>
  </sheetViews>
  <sheetFormatPr defaultRowHeight="14.1" customHeight="1"/>
  <cols>
    <col min="1" max="1" width="32.85546875" customWidth="1"/>
    <col min="2" max="7" width="12.85546875" customWidth="1"/>
    <col min="8" max="8" width="9.140625" customWidth="1"/>
    <col min="10" max="10" width="12" bestFit="1" customWidth="1"/>
  </cols>
  <sheetData>
    <row r="1" spans="1:12" ht="14.1" customHeight="1">
      <c r="A1" s="256" t="s">
        <v>216</v>
      </c>
      <c r="B1" s="257"/>
      <c r="C1" s="257"/>
      <c r="D1" s="257"/>
      <c r="E1" s="257"/>
      <c r="F1" s="257"/>
      <c r="G1" s="257"/>
      <c r="I1" s="340" t="s">
        <v>8</v>
      </c>
    </row>
    <row r="2" spans="1:12" ht="14.1" customHeight="1">
      <c r="A2" s="43"/>
      <c r="B2" s="257"/>
      <c r="C2" s="257"/>
      <c r="D2" s="257"/>
      <c r="E2" s="257"/>
      <c r="F2" s="257"/>
      <c r="G2" s="257"/>
    </row>
    <row r="3" spans="1:12" ht="14.1" customHeight="1">
      <c r="A3" s="106" t="s">
        <v>217</v>
      </c>
      <c r="B3" s="258"/>
      <c r="C3" s="258"/>
      <c r="D3" s="258"/>
      <c r="E3" s="258"/>
      <c r="F3" s="258"/>
      <c r="G3" s="259"/>
    </row>
    <row r="4" spans="1:12" s="106" customFormat="1" ht="15" customHeight="1">
      <c r="A4" s="31" t="s">
        <v>139</v>
      </c>
      <c r="B4" s="173">
        <v>2019</v>
      </c>
      <c r="C4" s="173">
        <v>2020</v>
      </c>
      <c r="D4" s="172">
        <v>2021</v>
      </c>
      <c r="E4" s="180">
        <v>2022</v>
      </c>
      <c r="F4" s="173">
        <v>2023</v>
      </c>
      <c r="G4" s="173">
        <v>2024</v>
      </c>
      <c r="I4"/>
      <c r="J4"/>
      <c r="K4"/>
      <c r="L4"/>
    </row>
    <row r="5" spans="1:12" s="106" customFormat="1" ht="15" customHeight="1">
      <c r="A5" s="440" t="s">
        <v>218</v>
      </c>
      <c r="B5" s="440"/>
      <c r="C5" s="440"/>
      <c r="D5" s="440"/>
      <c r="E5" s="440"/>
      <c r="F5" s="440"/>
      <c r="G5" s="440"/>
      <c r="I5"/>
      <c r="J5"/>
      <c r="K5"/>
      <c r="L5"/>
    </row>
    <row r="6" spans="1:12" s="106" customFormat="1" ht="15" customHeight="1">
      <c r="A6" s="292" t="s">
        <v>186</v>
      </c>
      <c r="B6" s="293">
        <v>96177.654999999999</v>
      </c>
      <c r="C6" s="293">
        <v>43965.724000000002</v>
      </c>
      <c r="D6" s="293">
        <v>45047.267999999996</v>
      </c>
      <c r="E6" s="293">
        <v>73614.914999999994</v>
      </c>
      <c r="F6" s="293">
        <v>84174.001999999993</v>
      </c>
      <c r="G6" s="294">
        <v>86097.134000000005</v>
      </c>
      <c r="I6"/>
      <c r="J6"/>
      <c r="K6"/>
      <c r="L6"/>
    </row>
    <row r="7" spans="1:12" s="106" customFormat="1" ht="15" customHeight="1">
      <c r="A7" s="203" t="s">
        <v>152</v>
      </c>
      <c r="B7" s="260">
        <v>8529.5930000000008</v>
      </c>
      <c r="C7" s="260">
        <v>3023.4920000000002</v>
      </c>
      <c r="D7" s="260">
        <v>3026.7280000000001</v>
      </c>
      <c r="E7" s="260">
        <v>6455.8140000000003</v>
      </c>
      <c r="F7" s="260">
        <v>7072.22</v>
      </c>
      <c r="G7" s="289">
        <v>6490.3140000000003</v>
      </c>
      <c r="I7"/>
      <c r="J7"/>
      <c r="K7"/>
      <c r="L7"/>
    </row>
    <row r="8" spans="1:12" s="106" customFormat="1" ht="15" customHeight="1">
      <c r="A8" s="203" t="s">
        <v>141</v>
      </c>
      <c r="B8" s="260"/>
      <c r="C8" s="260"/>
      <c r="D8" s="260"/>
      <c r="E8" s="260"/>
      <c r="F8" s="260">
        <v>1658.384</v>
      </c>
      <c r="G8" s="289">
        <v>1733.2090000000001</v>
      </c>
      <c r="I8"/>
      <c r="J8"/>
      <c r="K8"/>
      <c r="L8"/>
    </row>
    <row r="9" spans="1:12" s="106" customFormat="1" ht="15" customHeight="1">
      <c r="A9" s="203" t="s">
        <v>153</v>
      </c>
      <c r="B9" s="260">
        <v>3777</v>
      </c>
      <c r="C9" s="260">
        <v>2433</v>
      </c>
      <c r="D9" s="260">
        <v>2405</v>
      </c>
      <c r="E9" s="260">
        <v>3225</v>
      </c>
      <c r="F9" s="260">
        <v>3137</v>
      </c>
      <c r="G9" s="289">
        <v>3735.1779999999999</v>
      </c>
      <c r="I9"/>
      <c r="J9"/>
      <c r="K9"/>
      <c r="L9"/>
    </row>
    <row r="10" spans="1:12" s="106" customFormat="1" ht="15" customHeight="1">
      <c r="A10" s="203" t="s">
        <v>149</v>
      </c>
      <c r="B10" s="260"/>
      <c r="C10" s="260"/>
      <c r="D10" s="260"/>
      <c r="E10" s="260"/>
      <c r="F10" s="260">
        <v>607.83299999999997</v>
      </c>
      <c r="G10" s="289">
        <v>517.17100000000005</v>
      </c>
      <c r="I10"/>
      <c r="J10"/>
      <c r="K10"/>
      <c r="L10"/>
    </row>
    <row r="11" spans="1:12" s="106" customFormat="1" ht="15" customHeight="1">
      <c r="A11" s="203" t="s">
        <v>198</v>
      </c>
      <c r="B11" s="260">
        <v>18319.471000000001</v>
      </c>
      <c r="C11" s="260">
        <v>6384.9530000000004</v>
      </c>
      <c r="D11" s="260">
        <v>7141.6090000000004</v>
      </c>
      <c r="E11" s="260">
        <v>13495.723</v>
      </c>
      <c r="F11" s="260">
        <v>13336.985000000001</v>
      </c>
      <c r="G11" s="289">
        <v>13040.617</v>
      </c>
      <c r="I11"/>
      <c r="J11"/>
      <c r="K11"/>
      <c r="L11"/>
    </row>
    <row r="12" spans="1:12" s="106" customFormat="1" ht="15" customHeight="1">
      <c r="A12" s="203" t="s">
        <v>144</v>
      </c>
      <c r="B12" s="260">
        <v>22101.831999999999</v>
      </c>
      <c r="C12" s="260">
        <v>13075</v>
      </c>
      <c r="D12" s="260">
        <v>12481</v>
      </c>
      <c r="E12" s="260">
        <v>17397</v>
      </c>
      <c r="F12" s="260">
        <v>19428.098999999998</v>
      </c>
      <c r="G12" s="289">
        <v>19971.508000000002</v>
      </c>
      <c r="I12"/>
      <c r="J12"/>
      <c r="K12"/>
      <c r="L12"/>
    </row>
    <row r="13" spans="1:12" s="106" customFormat="1" ht="15" customHeight="1">
      <c r="A13" s="203" t="s">
        <v>145</v>
      </c>
      <c r="B13" s="260">
        <v>11456.39</v>
      </c>
      <c r="C13" s="260">
        <v>3668.8029999999999</v>
      </c>
      <c r="D13" s="260">
        <v>4271.2330000000002</v>
      </c>
      <c r="E13" s="260">
        <v>8179.049</v>
      </c>
      <c r="F13" s="260">
        <v>10488.383</v>
      </c>
      <c r="G13" s="289">
        <v>10448.084000000001</v>
      </c>
      <c r="I13"/>
      <c r="J13"/>
      <c r="K13"/>
      <c r="L13"/>
    </row>
    <row r="14" spans="1:12" s="106" customFormat="1" ht="15" customHeight="1">
      <c r="A14" s="203" t="s">
        <v>146</v>
      </c>
      <c r="B14" s="260">
        <v>14692.977999999999</v>
      </c>
      <c r="C14" s="260">
        <v>6855.4530000000004</v>
      </c>
      <c r="D14" s="260">
        <v>6654.3289999999997</v>
      </c>
      <c r="E14" s="260">
        <v>11166.041999999999</v>
      </c>
      <c r="F14" s="260">
        <v>12824.200999999999</v>
      </c>
      <c r="G14" s="289">
        <v>13108.188</v>
      </c>
      <c r="I14"/>
      <c r="J14"/>
      <c r="K14"/>
      <c r="L14"/>
    </row>
    <row r="15" spans="1:12" s="106" customFormat="1" ht="15" customHeight="1">
      <c r="A15" s="203" t="s">
        <v>147</v>
      </c>
      <c r="B15" s="260">
        <v>14895.92</v>
      </c>
      <c r="C15" s="260">
        <v>7450.5259999999998</v>
      </c>
      <c r="D15" s="260">
        <v>8148.6580000000004</v>
      </c>
      <c r="E15" s="260">
        <v>12148.611999999999</v>
      </c>
      <c r="F15" s="260">
        <v>13850.352999999999</v>
      </c>
      <c r="G15" s="289">
        <v>15030.64</v>
      </c>
      <c r="I15"/>
      <c r="J15"/>
      <c r="K15"/>
      <c r="L15"/>
    </row>
    <row r="16" spans="1:12" s="106" customFormat="1" ht="15" customHeight="1">
      <c r="A16" s="290" t="s">
        <v>148</v>
      </c>
      <c r="B16" s="261">
        <v>2404.471</v>
      </c>
      <c r="C16" s="261">
        <v>1074.4970000000001</v>
      </c>
      <c r="D16" s="261">
        <v>918.71100000000001</v>
      </c>
      <c r="E16" s="261">
        <v>1547.675</v>
      </c>
      <c r="F16" s="261">
        <v>1770.5440000000001</v>
      </c>
      <c r="G16" s="291">
        <v>2022.2249999999999</v>
      </c>
      <c r="I16"/>
      <c r="J16"/>
      <c r="K16"/>
      <c r="L16"/>
    </row>
    <row r="17" spans="1:7" ht="15" customHeight="1">
      <c r="A17" s="440" t="s">
        <v>219</v>
      </c>
      <c r="B17" s="440"/>
      <c r="C17" s="440"/>
      <c r="D17" s="440"/>
      <c r="E17" s="440"/>
      <c r="F17" s="440"/>
      <c r="G17" s="440"/>
    </row>
    <row r="18" spans="1:7" ht="15" customHeight="1">
      <c r="A18" s="292" t="s">
        <v>186</v>
      </c>
      <c r="B18" s="293">
        <v>911.60949442921742</v>
      </c>
      <c r="C18" s="293">
        <v>418.63542049623936</v>
      </c>
      <c r="D18" s="293">
        <v>428.98687249127443</v>
      </c>
      <c r="E18" s="293">
        <v>684.18368840631899</v>
      </c>
      <c r="F18" s="293">
        <v>773.79736169431965</v>
      </c>
      <c r="G18" s="294">
        <v>790.2215410732465</v>
      </c>
    </row>
    <row r="19" spans="1:7" ht="15" customHeight="1">
      <c r="A19" s="203" t="s">
        <v>152</v>
      </c>
      <c r="B19" s="260">
        <v>80.846824165311503</v>
      </c>
      <c r="C19" s="260">
        <v>28.789264218349174</v>
      </c>
      <c r="D19" s="260">
        <v>28.823647609479231</v>
      </c>
      <c r="E19" s="260">
        <v>60.000920114967904</v>
      </c>
      <c r="F19" s="260">
        <v>65.013722138598112</v>
      </c>
      <c r="G19" s="289">
        <v>59.569763740675356</v>
      </c>
    </row>
    <row r="20" spans="1:7" ht="15" customHeight="1">
      <c r="A20" s="203" t="s">
        <v>141</v>
      </c>
      <c r="B20" s="260">
        <v>0</v>
      </c>
      <c r="C20" s="260">
        <v>0</v>
      </c>
      <c r="D20" s="260">
        <v>0</v>
      </c>
      <c r="E20" s="260">
        <v>0</v>
      </c>
      <c r="F20" s="260">
        <v>15.245243583358109</v>
      </c>
      <c r="G20" s="289">
        <v>15.907835991172719</v>
      </c>
    </row>
    <row r="21" spans="1:7" ht="15" customHeight="1">
      <c r="A21" s="203" t="s">
        <v>153</v>
      </c>
      <c r="B21" s="260">
        <v>35.799885747465503</v>
      </c>
      <c r="C21" s="260">
        <v>23.166682710998916</v>
      </c>
      <c r="D21" s="260">
        <v>22.902907859839917</v>
      </c>
      <c r="E21" s="260">
        <v>29.973442136153782</v>
      </c>
      <c r="F21" s="260">
        <v>28.837910351881341</v>
      </c>
      <c r="G21" s="289">
        <v>34.28242007849979</v>
      </c>
    </row>
    <row r="22" spans="1:7" ht="15" customHeight="1">
      <c r="A22" s="203" t="s">
        <v>149</v>
      </c>
      <c r="B22" s="260">
        <v>0</v>
      </c>
      <c r="C22" s="260">
        <v>0</v>
      </c>
      <c r="D22" s="260">
        <v>0</v>
      </c>
      <c r="E22" s="260">
        <v>0</v>
      </c>
      <c r="F22" s="260">
        <v>5.5877059492875647</v>
      </c>
      <c r="G22" s="289">
        <v>4.7467278599354072</v>
      </c>
    </row>
    <row r="23" spans="1:7" ht="15" customHeight="1">
      <c r="A23" s="203" t="s">
        <v>198</v>
      </c>
      <c r="B23" s="260">
        <v>173.63912331321356</v>
      </c>
      <c r="C23" s="260">
        <v>60.796621568286348</v>
      </c>
      <c r="D23" s="260">
        <v>68.009818252808103</v>
      </c>
      <c r="E23" s="260">
        <v>125.43047207009603</v>
      </c>
      <c r="F23" s="260">
        <v>122.60464704953338</v>
      </c>
      <c r="G23" s="289">
        <v>119.69012188356905</v>
      </c>
    </row>
    <row r="24" spans="1:7" ht="15" customHeight="1">
      <c r="A24" s="203" t="s">
        <v>144</v>
      </c>
      <c r="B24" s="260">
        <v>209.48982271900368</v>
      </c>
      <c r="C24" s="260">
        <v>124.49830515672456</v>
      </c>
      <c r="D24" s="260">
        <v>118.85704490588857</v>
      </c>
      <c r="E24" s="260">
        <v>161.68929390470305</v>
      </c>
      <c r="F24" s="260">
        <v>178.59922769189529</v>
      </c>
      <c r="G24" s="289">
        <v>183.30361414024154</v>
      </c>
    </row>
    <row r="25" spans="1:7" ht="15" customHeight="1">
      <c r="A25" s="203" t="s">
        <v>145</v>
      </c>
      <c r="B25" s="260">
        <v>108.58815278750498</v>
      </c>
      <c r="C25" s="260">
        <v>34.93382450890298</v>
      </c>
      <c r="D25" s="260">
        <v>40.675116776260971</v>
      </c>
      <c r="E25" s="260">
        <v>76.016822303958591</v>
      </c>
      <c r="F25" s="260">
        <v>96.417930726871631</v>
      </c>
      <c r="G25" s="289">
        <v>95.895190189986238</v>
      </c>
    </row>
    <row r="26" spans="1:7" ht="15" customHeight="1">
      <c r="A26" s="203" t="s">
        <v>146</v>
      </c>
      <c r="B26" s="260">
        <v>139.26580187715757</v>
      </c>
      <c r="C26" s="260">
        <v>65.276656182147832</v>
      </c>
      <c r="D26" s="260">
        <v>63.369431998362039</v>
      </c>
      <c r="E26" s="260">
        <v>103.77820582228306</v>
      </c>
      <c r="F26" s="260">
        <v>117.89071047896303</v>
      </c>
      <c r="G26" s="289">
        <v>120.31030582316291</v>
      </c>
    </row>
    <row r="27" spans="1:7" ht="15" customHeight="1">
      <c r="A27" s="203" t="s">
        <v>147</v>
      </c>
      <c r="B27" s="260">
        <v>141.18936566147374</v>
      </c>
      <c r="C27" s="260">
        <v>70.942857325132721</v>
      </c>
      <c r="D27" s="260">
        <v>77.599984763138224</v>
      </c>
      <c r="E27" s="260">
        <v>112.91030040824293</v>
      </c>
      <c r="F27" s="260">
        <v>127.32395223331552</v>
      </c>
      <c r="G27" s="289">
        <v>137.95506252411585</v>
      </c>
    </row>
    <row r="28" spans="1:7" ht="15" customHeight="1">
      <c r="A28" s="273" t="s">
        <v>148</v>
      </c>
      <c r="B28" s="260">
        <v>22.790518158086872</v>
      </c>
      <c r="C28" s="260">
        <v>10.231208825696756</v>
      </c>
      <c r="D28" s="260">
        <v>8.7489203254974601</v>
      </c>
      <c r="E28" s="260">
        <v>14.384231645913736</v>
      </c>
      <c r="F28" s="260">
        <v>16.276311490615683</v>
      </c>
      <c r="G28" s="289">
        <v>18.56049884188765</v>
      </c>
    </row>
    <row r="29" spans="1:7" ht="15" customHeight="1"/>
  </sheetData>
  <mergeCells count="2">
    <mergeCell ref="A5:G5"/>
    <mergeCell ref="A17:G17"/>
  </mergeCells>
  <hyperlinks>
    <hyperlink ref="I1" location="OBSAH!A1" tooltip="o" display="zpět na obsah" xr:uid="{0E604925-873E-414A-80C9-EC0A6E06C989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9E4D-CF4D-4608-9641-2BB06D243959}">
  <dimension ref="A1:L36"/>
  <sheetViews>
    <sheetView showGridLines="0" zoomScaleNormal="100" workbookViewId="0"/>
  </sheetViews>
  <sheetFormatPr defaultRowHeight="14.1" customHeight="1"/>
  <cols>
    <col min="1" max="1" width="27.28515625" customWidth="1"/>
    <col min="2" max="10" width="11.42578125" customWidth="1"/>
  </cols>
  <sheetData>
    <row r="1" spans="1:12" ht="14.1" customHeight="1">
      <c r="A1" s="256" t="s">
        <v>220</v>
      </c>
      <c r="J1" s="262"/>
      <c r="L1" s="340" t="s">
        <v>8</v>
      </c>
    </row>
    <row r="2" spans="1:12" ht="14.1" customHeight="1">
      <c r="A2" s="43"/>
      <c r="J2" s="262"/>
    </row>
    <row r="3" spans="1:12" ht="14.1" customHeight="1">
      <c r="A3" s="106" t="s">
        <v>138</v>
      </c>
      <c r="J3" s="263"/>
    </row>
    <row r="4" spans="1:12" s="106" customFormat="1" ht="22.5" customHeight="1">
      <c r="A4" s="240" t="s">
        <v>94</v>
      </c>
      <c r="B4" s="221" t="s">
        <v>205</v>
      </c>
      <c r="C4" s="221" t="s">
        <v>206</v>
      </c>
      <c r="D4" s="221" t="s">
        <v>207</v>
      </c>
      <c r="E4" s="221" t="s">
        <v>208</v>
      </c>
      <c r="F4" s="221" t="s">
        <v>209</v>
      </c>
      <c r="G4" s="221" t="s">
        <v>210</v>
      </c>
      <c r="H4" s="221" t="s">
        <v>211</v>
      </c>
      <c r="I4" s="221" t="s">
        <v>212</v>
      </c>
      <c r="J4" s="283" t="s">
        <v>213</v>
      </c>
    </row>
    <row r="5" spans="1:12" s="106" customFormat="1" ht="13.5" customHeight="1">
      <c r="A5" s="440" t="s">
        <v>218</v>
      </c>
      <c r="B5" s="440"/>
      <c r="C5" s="440"/>
      <c r="D5" s="440"/>
      <c r="E5" s="440"/>
      <c r="F5" s="440"/>
      <c r="G5" s="440"/>
      <c r="H5" s="440"/>
      <c r="I5" s="440"/>
      <c r="J5" s="440"/>
    </row>
    <row r="6" spans="1:12" s="106" customFormat="1" ht="13.5" customHeight="1">
      <c r="A6" s="286" t="s">
        <v>96</v>
      </c>
      <c r="B6" s="295">
        <v>6490.3140000000003</v>
      </c>
      <c r="C6" s="295">
        <v>1733.2090000000001</v>
      </c>
      <c r="D6" s="295">
        <v>3735.1779999999999</v>
      </c>
      <c r="E6" s="295">
        <v>517.17100000000005</v>
      </c>
      <c r="F6" s="295">
        <v>19971.508000000002</v>
      </c>
      <c r="G6" s="295">
        <v>10448.084000000001</v>
      </c>
      <c r="H6" s="295">
        <v>13108.188</v>
      </c>
      <c r="I6" s="295">
        <v>15030.64</v>
      </c>
      <c r="J6" s="296">
        <v>2022.2249999999999</v>
      </c>
    </row>
    <row r="7" spans="1:12" s="106" customFormat="1" ht="13.5" customHeight="1">
      <c r="A7" s="284" t="s">
        <v>97</v>
      </c>
      <c r="B7" s="264">
        <v>3642.1120000000001</v>
      </c>
      <c r="C7" s="264">
        <v>855.745</v>
      </c>
      <c r="D7" s="264">
        <v>1192.3779999999999</v>
      </c>
      <c r="E7" s="264">
        <v>220.57900000000001</v>
      </c>
      <c r="F7" s="264">
        <v>2411.4160000000002</v>
      </c>
      <c r="G7" s="264">
        <v>146.22399999999999</v>
      </c>
      <c r="H7" s="264">
        <v>5381.0389999999998</v>
      </c>
      <c r="I7" s="264">
        <v>5410.6019999999999</v>
      </c>
      <c r="J7" s="297">
        <v>1028.732</v>
      </c>
    </row>
    <row r="8" spans="1:12" s="106" customFormat="1" ht="13.5" customHeight="1">
      <c r="A8" s="284" t="s">
        <v>98</v>
      </c>
      <c r="B8" s="264">
        <v>215.715</v>
      </c>
      <c r="C8" s="264">
        <v>96.944000000000003</v>
      </c>
      <c r="D8" s="264">
        <v>95.427000000000007</v>
      </c>
      <c r="E8" s="264">
        <v>2.0539999999999998</v>
      </c>
      <c r="F8" s="264">
        <v>2060.7469999999998</v>
      </c>
      <c r="G8" s="264">
        <v>776.82799999999997</v>
      </c>
      <c r="H8" s="264">
        <v>1218.768</v>
      </c>
      <c r="I8" s="264">
        <v>1989.3530000000001</v>
      </c>
      <c r="J8" s="297">
        <v>60.807000000000002</v>
      </c>
    </row>
    <row r="9" spans="1:12" s="106" customFormat="1" ht="13.5" customHeight="1">
      <c r="A9" s="284" t="s">
        <v>99</v>
      </c>
      <c r="B9" s="264">
        <v>173.96899999999999</v>
      </c>
      <c r="C9" s="264">
        <v>70.688999999999993</v>
      </c>
      <c r="D9" s="264">
        <v>117.529</v>
      </c>
      <c r="E9" s="264">
        <v>14.548999999999999</v>
      </c>
      <c r="F9" s="264">
        <v>1393.8869999999999</v>
      </c>
      <c r="G9" s="264">
        <v>846.52</v>
      </c>
      <c r="H9" s="264">
        <v>602.73</v>
      </c>
      <c r="I9" s="264">
        <v>1133.962</v>
      </c>
      <c r="J9" s="297">
        <v>125.854</v>
      </c>
    </row>
    <row r="10" spans="1:12" s="106" customFormat="1" ht="13.5" customHeight="1">
      <c r="A10" s="284" t="s">
        <v>100</v>
      </c>
      <c r="B10" s="264">
        <v>256.38200000000001</v>
      </c>
      <c r="C10" s="264">
        <v>49.008000000000003</v>
      </c>
      <c r="D10" s="264">
        <v>104.327</v>
      </c>
      <c r="E10" s="264">
        <v>23.29</v>
      </c>
      <c r="F10" s="264">
        <v>1462.461</v>
      </c>
      <c r="G10" s="264">
        <v>390.959</v>
      </c>
      <c r="H10" s="264">
        <v>397.10899999999998</v>
      </c>
      <c r="I10" s="264">
        <v>540.26900000000001</v>
      </c>
      <c r="J10" s="297">
        <v>32.472000000000001</v>
      </c>
    </row>
    <row r="11" spans="1:12" s="106" customFormat="1" ht="13.5" customHeight="1">
      <c r="A11" s="284" t="s">
        <v>101</v>
      </c>
      <c r="B11" s="264">
        <v>39.677999999999997</v>
      </c>
      <c r="C11" s="264">
        <v>0</v>
      </c>
      <c r="D11" s="264">
        <v>346.64600000000002</v>
      </c>
      <c r="E11" s="264">
        <v>28.917999999999999</v>
      </c>
      <c r="F11" s="264">
        <v>591.39200000000005</v>
      </c>
      <c r="G11" s="264">
        <v>224.79599999999999</v>
      </c>
      <c r="H11" s="264">
        <v>384.94400000000002</v>
      </c>
      <c r="I11" s="264">
        <v>364.37900000000002</v>
      </c>
      <c r="J11" s="297">
        <v>13.053000000000001</v>
      </c>
    </row>
    <row r="12" spans="1:12" s="106" customFormat="1" ht="13.5" customHeight="1">
      <c r="A12" s="284" t="s">
        <v>102</v>
      </c>
      <c r="B12" s="264">
        <v>338.209</v>
      </c>
      <c r="C12" s="264">
        <v>217.589</v>
      </c>
      <c r="D12" s="264">
        <v>67.578000000000003</v>
      </c>
      <c r="E12" s="264">
        <v>21.54</v>
      </c>
      <c r="F12" s="264">
        <v>1166.8030000000001</v>
      </c>
      <c r="G12" s="264">
        <v>690.78700000000003</v>
      </c>
      <c r="H12" s="264">
        <v>483.96699999999998</v>
      </c>
      <c r="I12" s="264">
        <v>340.22699999999998</v>
      </c>
      <c r="J12" s="297">
        <v>33.200000000000003</v>
      </c>
    </row>
    <row r="13" spans="1:12" s="106" customFormat="1" ht="13.5" customHeight="1">
      <c r="A13" s="284" t="s">
        <v>103</v>
      </c>
      <c r="B13" s="264">
        <v>142.833</v>
      </c>
      <c r="C13" s="264">
        <v>79.814999999999998</v>
      </c>
      <c r="D13" s="264">
        <v>45.526000000000003</v>
      </c>
      <c r="E13" s="264">
        <v>0</v>
      </c>
      <c r="F13" s="264">
        <v>783.68799999999999</v>
      </c>
      <c r="G13" s="264">
        <v>399.26600000000002</v>
      </c>
      <c r="H13" s="264">
        <v>337.51600000000002</v>
      </c>
      <c r="I13" s="264">
        <v>1285.1030000000001</v>
      </c>
      <c r="J13" s="297">
        <v>22.849</v>
      </c>
    </row>
    <row r="14" spans="1:12" s="106" customFormat="1" ht="13.5" customHeight="1">
      <c r="A14" s="284" t="s">
        <v>214</v>
      </c>
      <c r="B14" s="264">
        <v>126.54300000000001</v>
      </c>
      <c r="C14" s="264">
        <v>15.773999999999999</v>
      </c>
      <c r="D14" s="264">
        <v>220.46799999999999</v>
      </c>
      <c r="E14" s="264">
        <v>33.033999999999999</v>
      </c>
      <c r="F14" s="264">
        <v>1190.931</v>
      </c>
      <c r="G14" s="264">
        <v>1104.6959999999999</v>
      </c>
      <c r="H14" s="264">
        <v>468.012</v>
      </c>
      <c r="I14" s="264">
        <v>616.88300000000004</v>
      </c>
      <c r="J14" s="297">
        <v>53.627000000000002</v>
      </c>
    </row>
    <row r="15" spans="1:12" ht="13.5" customHeight="1">
      <c r="A15" s="284" t="s">
        <v>105</v>
      </c>
      <c r="B15" s="264">
        <v>101.833</v>
      </c>
      <c r="C15" s="264">
        <v>22.094999999999999</v>
      </c>
      <c r="D15" s="264">
        <v>98.715999999999994</v>
      </c>
      <c r="E15" s="264">
        <v>18.381</v>
      </c>
      <c r="F15" s="264">
        <v>907.17499999999995</v>
      </c>
      <c r="G15" s="264">
        <v>543.17200000000003</v>
      </c>
      <c r="H15" s="264">
        <v>371.053</v>
      </c>
      <c r="I15" s="264">
        <v>427.55799999999999</v>
      </c>
      <c r="J15" s="297">
        <v>31.213999999999999</v>
      </c>
    </row>
    <row r="16" spans="1:12" ht="13.5" customHeight="1">
      <c r="A16" s="284" t="s">
        <v>215</v>
      </c>
      <c r="B16" s="264">
        <v>48.082999999999998</v>
      </c>
      <c r="C16" s="264">
        <v>106.212</v>
      </c>
      <c r="D16" s="264">
        <v>69.552000000000007</v>
      </c>
      <c r="E16" s="264">
        <v>2.6930000000000001</v>
      </c>
      <c r="F16" s="264">
        <v>980.61400000000003</v>
      </c>
      <c r="G16" s="264">
        <v>496.71100000000001</v>
      </c>
      <c r="H16" s="264">
        <v>271.47399999999999</v>
      </c>
      <c r="I16" s="264">
        <v>346.44799999999998</v>
      </c>
      <c r="J16" s="297">
        <v>14.071999999999999</v>
      </c>
    </row>
    <row r="17" spans="1:10" ht="13.5" customHeight="1">
      <c r="A17" s="284" t="s">
        <v>107</v>
      </c>
      <c r="B17" s="264">
        <v>667.93399999999997</v>
      </c>
      <c r="C17" s="264">
        <v>116.02</v>
      </c>
      <c r="D17" s="264">
        <v>700.08500000000004</v>
      </c>
      <c r="E17" s="264">
        <v>53.838999999999999</v>
      </c>
      <c r="F17" s="264">
        <v>2365.2139999999999</v>
      </c>
      <c r="G17" s="264">
        <v>1142.615</v>
      </c>
      <c r="H17" s="264">
        <v>1156.3320000000001</v>
      </c>
      <c r="I17" s="264">
        <v>1368.115</v>
      </c>
      <c r="J17" s="297">
        <v>207.715</v>
      </c>
    </row>
    <row r="18" spans="1:10" ht="13.5" customHeight="1">
      <c r="A18" s="284" t="s">
        <v>108</v>
      </c>
      <c r="B18" s="264">
        <v>153.02600000000001</v>
      </c>
      <c r="C18" s="264">
        <v>50.390999999999998</v>
      </c>
      <c r="D18" s="264">
        <v>145.322</v>
      </c>
      <c r="E18" s="264">
        <v>19.545999999999999</v>
      </c>
      <c r="F18" s="264">
        <v>1052.095</v>
      </c>
      <c r="G18" s="264">
        <v>551.64200000000005</v>
      </c>
      <c r="H18" s="264">
        <v>470.03899999999999</v>
      </c>
      <c r="I18" s="264">
        <v>215.833</v>
      </c>
      <c r="J18" s="297">
        <v>53.948</v>
      </c>
    </row>
    <row r="19" spans="1:10" ht="13.5" customHeight="1">
      <c r="A19" s="284" t="s">
        <v>109</v>
      </c>
      <c r="B19" s="264">
        <v>116.75</v>
      </c>
      <c r="C19" s="264">
        <v>10.11</v>
      </c>
      <c r="D19" s="264">
        <v>194.79599999999999</v>
      </c>
      <c r="E19" s="264">
        <v>43.243000000000002</v>
      </c>
      <c r="F19" s="264">
        <v>1450.9649999999999</v>
      </c>
      <c r="G19" s="264">
        <v>971.51800000000003</v>
      </c>
      <c r="H19" s="264">
        <v>810.52499999999998</v>
      </c>
      <c r="I19" s="264">
        <v>602.66200000000003</v>
      </c>
      <c r="J19" s="297">
        <v>133.38900000000001</v>
      </c>
    </row>
    <row r="20" spans="1:10" ht="13.5" customHeight="1">
      <c r="A20" s="298" t="s">
        <v>110</v>
      </c>
      <c r="B20" s="265">
        <v>467.24700000000001</v>
      </c>
      <c r="C20" s="265">
        <v>42.817</v>
      </c>
      <c r="D20" s="265">
        <v>336.82799999999997</v>
      </c>
      <c r="E20" s="265">
        <v>35.505000000000003</v>
      </c>
      <c r="F20" s="265">
        <v>2154.12</v>
      </c>
      <c r="G20" s="265">
        <v>2162.35</v>
      </c>
      <c r="H20" s="265">
        <v>754.68</v>
      </c>
      <c r="I20" s="265">
        <v>389.24599999999998</v>
      </c>
      <c r="J20" s="299">
        <v>211.29300000000001</v>
      </c>
    </row>
    <row r="21" spans="1:10" s="106" customFormat="1" ht="13.5" customHeight="1">
      <c r="A21" s="440" t="s">
        <v>221</v>
      </c>
      <c r="B21" s="440"/>
      <c r="C21" s="440"/>
      <c r="D21" s="440"/>
      <c r="E21" s="440"/>
      <c r="F21" s="440"/>
      <c r="G21" s="440"/>
      <c r="H21" s="440"/>
      <c r="I21" s="440"/>
      <c r="J21" s="440"/>
    </row>
    <row r="22" spans="1:10" s="106" customFormat="1" ht="13.5" customHeight="1">
      <c r="A22" s="286" t="s">
        <v>96</v>
      </c>
      <c r="B22" s="295">
        <v>18.650327586206899</v>
      </c>
      <c r="C22" s="295">
        <v>15.614495495495497</v>
      </c>
      <c r="D22" s="295">
        <v>4.8195845161290318</v>
      </c>
      <c r="E22" s="295">
        <v>13.977594594594596</v>
      </c>
      <c r="F22" s="295">
        <v>3.8681983343017627</v>
      </c>
      <c r="G22" s="295">
        <v>15.594155223880598</v>
      </c>
      <c r="H22" s="295">
        <v>26.806110429447852</v>
      </c>
      <c r="I22" s="295">
        <v>39.040623376623373</v>
      </c>
      <c r="J22" s="296">
        <v>4.7693985849056606</v>
      </c>
    </row>
    <row r="23" spans="1:10" s="106" customFormat="1" ht="13.5" customHeight="1">
      <c r="A23" s="284" t="s">
        <v>97</v>
      </c>
      <c r="B23" s="264">
        <v>18.210560000000001</v>
      </c>
      <c r="C23" s="264">
        <v>19.44875</v>
      </c>
      <c r="D23" s="264">
        <v>8.7674852941176464</v>
      </c>
      <c r="E23" s="264">
        <v>15.755642857142858</v>
      </c>
      <c r="F23" s="264">
        <v>57.414666666666669</v>
      </c>
      <c r="G23" s="264">
        <v>14.622399999999999</v>
      </c>
      <c r="H23" s="264">
        <v>131.24485365853658</v>
      </c>
      <c r="I23" s="264">
        <v>186.57248275862068</v>
      </c>
      <c r="J23" s="297">
        <v>6.2347393939393934</v>
      </c>
    </row>
    <row r="24" spans="1:10" s="106" customFormat="1" ht="13.5" customHeight="1">
      <c r="A24" s="284" t="s">
        <v>98</v>
      </c>
      <c r="B24" s="264">
        <v>11.984166666666667</v>
      </c>
      <c r="C24" s="264">
        <v>10.771555555555556</v>
      </c>
      <c r="D24" s="264">
        <v>1.4458636363636366</v>
      </c>
      <c r="E24" s="264">
        <v>0.68466666666666665</v>
      </c>
      <c r="F24" s="264">
        <v>2.8152281420765024</v>
      </c>
      <c r="G24" s="264">
        <v>8.7284044943820227</v>
      </c>
      <c r="H24" s="264">
        <v>17.923058823529413</v>
      </c>
      <c r="I24" s="264">
        <v>40.599040816326529</v>
      </c>
      <c r="J24" s="297">
        <v>2.7639545454545456</v>
      </c>
    </row>
    <row r="25" spans="1:10" s="106" customFormat="1" ht="13.5" customHeight="1">
      <c r="A25" s="284" t="s">
        <v>99</v>
      </c>
      <c r="B25" s="264">
        <v>15.815363636363635</v>
      </c>
      <c r="C25" s="264">
        <v>8.8361249999999991</v>
      </c>
      <c r="D25" s="264">
        <v>1.9588166666666667</v>
      </c>
      <c r="E25" s="264">
        <v>14.548999999999999</v>
      </c>
      <c r="F25" s="264">
        <v>2.7492840236686389</v>
      </c>
      <c r="G25" s="264">
        <v>17.635833333333334</v>
      </c>
      <c r="H25" s="264">
        <v>15.068250000000001</v>
      </c>
      <c r="I25" s="264">
        <v>33.351823529411767</v>
      </c>
      <c r="J25" s="297">
        <v>6.2927</v>
      </c>
    </row>
    <row r="26" spans="1:10" s="106" customFormat="1" ht="13.5" customHeight="1">
      <c r="A26" s="284" t="s">
        <v>100</v>
      </c>
      <c r="B26" s="264">
        <v>32.047750000000001</v>
      </c>
      <c r="C26" s="264">
        <v>12.252000000000001</v>
      </c>
      <c r="D26" s="264">
        <v>2.7454473684210527</v>
      </c>
      <c r="E26" s="264">
        <v>23.29</v>
      </c>
      <c r="F26" s="264">
        <v>3.2427073170731706</v>
      </c>
      <c r="G26" s="264">
        <v>9.7739750000000001</v>
      </c>
      <c r="H26" s="264">
        <v>11.030805555555554</v>
      </c>
      <c r="I26" s="264">
        <v>16.88340625</v>
      </c>
      <c r="J26" s="297">
        <v>2.3194285714285714</v>
      </c>
    </row>
    <row r="27" spans="1:10" s="106" customFormat="1" ht="13.5" customHeight="1">
      <c r="A27" s="284" t="s">
        <v>101</v>
      </c>
      <c r="B27" s="264">
        <v>9.9194999999999993</v>
      </c>
      <c r="C27" s="264">
        <v>0</v>
      </c>
      <c r="D27" s="264">
        <v>10.504424242424243</v>
      </c>
      <c r="E27" s="264">
        <v>14.459</v>
      </c>
      <c r="F27" s="264">
        <v>5.1425391304347832</v>
      </c>
      <c r="G27" s="264">
        <v>9.3665000000000003</v>
      </c>
      <c r="H27" s="264">
        <v>24.059000000000001</v>
      </c>
      <c r="I27" s="264">
        <v>33.125363636363637</v>
      </c>
      <c r="J27" s="297">
        <v>1.4503333333333335</v>
      </c>
    </row>
    <row r="28" spans="1:10" s="106" customFormat="1" ht="13.5" customHeight="1">
      <c r="A28" s="284" t="s">
        <v>102</v>
      </c>
      <c r="B28" s="264">
        <v>30.746272727272729</v>
      </c>
      <c r="C28" s="264">
        <v>21.758900000000001</v>
      </c>
      <c r="D28" s="264">
        <v>1.6482439024390245</v>
      </c>
      <c r="E28" s="264">
        <v>21.54</v>
      </c>
      <c r="F28" s="264">
        <v>4.2897169117647067</v>
      </c>
      <c r="G28" s="264">
        <v>15.017108695652174</v>
      </c>
      <c r="H28" s="264">
        <v>15.61183870967742</v>
      </c>
      <c r="I28" s="264">
        <v>8.5056750000000001</v>
      </c>
      <c r="J28" s="297">
        <v>1.5809523809523811</v>
      </c>
    </row>
    <row r="29" spans="1:10" s="106" customFormat="1" ht="13.5" customHeight="1">
      <c r="A29" s="284" t="s">
        <v>103</v>
      </c>
      <c r="B29" s="264">
        <v>20.404714285714284</v>
      </c>
      <c r="C29" s="264">
        <v>15.962999999999999</v>
      </c>
      <c r="D29" s="264">
        <v>1.6861481481481482</v>
      </c>
      <c r="E29" s="264" t="s">
        <v>201</v>
      </c>
      <c r="F29" s="264">
        <v>4.1464973544973542</v>
      </c>
      <c r="G29" s="264">
        <v>15.356384615384616</v>
      </c>
      <c r="H29" s="264">
        <v>11.63848275862069</v>
      </c>
      <c r="I29" s="264">
        <v>32.127575</v>
      </c>
      <c r="J29" s="297">
        <v>2.2848999999999999</v>
      </c>
    </row>
    <row r="30" spans="1:10" s="106" customFormat="1" ht="13.5" customHeight="1">
      <c r="A30" s="284" t="s">
        <v>214</v>
      </c>
      <c r="B30" s="264">
        <v>21.090500000000002</v>
      </c>
      <c r="C30" s="264">
        <v>2.2534285714285711</v>
      </c>
      <c r="D30" s="264">
        <v>4.4993469387755098</v>
      </c>
      <c r="E30" s="264">
        <v>33.033999999999999</v>
      </c>
      <c r="F30" s="264">
        <v>3.4222155172413795</v>
      </c>
      <c r="G30" s="264">
        <v>22.093919999999997</v>
      </c>
      <c r="H30" s="264">
        <v>10.174173913043479</v>
      </c>
      <c r="I30" s="264">
        <v>28.040136363636364</v>
      </c>
      <c r="J30" s="297">
        <v>2.6813500000000001</v>
      </c>
    </row>
    <row r="31" spans="1:10" ht="13.5" customHeight="1">
      <c r="A31" s="284" t="s">
        <v>105</v>
      </c>
      <c r="B31" s="264">
        <v>14.547571428571429</v>
      </c>
      <c r="C31" s="264">
        <v>7.3649999999999993</v>
      </c>
      <c r="D31" s="264">
        <v>2.2435454545454543</v>
      </c>
      <c r="E31" s="264">
        <v>18.381</v>
      </c>
      <c r="F31" s="264">
        <v>2.3380798969072165</v>
      </c>
      <c r="G31" s="264">
        <v>14.294</v>
      </c>
      <c r="H31" s="264">
        <v>11.969451612903226</v>
      </c>
      <c r="I31" s="264">
        <v>32.889076923076921</v>
      </c>
      <c r="J31" s="297">
        <v>2.6011666666666664</v>
      </c>
    </row>
    <row r="32" spans="1:10" ht="13.5" customHeight="1">
      <c r="A32" s="284" t="s">
        <v>215</v>
      </c>
      <c r="B32" s="264">
        <v>24.041499999999999</v>
      </c>
      <c r="C32" s="264">
        <v>21.2424</v>
      </c>
      <c r="D32" s="264">
        <v>2.7820800000000001</v>
      </c>
      <c r="E32" s="264">
        <v>2.6930000000000001</v>
      </c>
      <c r="F32" s="264">
        <v>1.7668720720720721</v>
      </c>
      <c r="G32" s="264">
        <v>16.557033333333333</v>
      </c>
      <c r="H32" s="264">
        <v>7.7563999999999993</v>
      </c>
      <c r="I32" s="264">
        <v>12.831407407407406</v>
      </c>
      <c r="J32" s="297">
        <v>1.5635555555555554</v>
      </c>
    </row>
    <row r="33" spans="1:10" ht="13.5" customHeight="1">
      <c r="A33" s="284" t="s">
        <v>107</v>
      </c>
      <c r="B33" s="264">
        <v>16.698349999999998</v>
      </c>
      <c r="C33" s="264">
        <v>23.204000000000001</v>
      </c>
      <c r="D33" s="264">
        <v>9.8603521126760576</v>
      </c>
      <c r="E33" s="264">
        <v>7.6912857142857138</v>
      </c>
      <c r="F33" s="264">
        <v>3.9684798657718119</v>
      </c>
      <c r="G33" s="264">
        <v>11.779536082474227</v>
      </c>
      <c r="H33" s="264">
        <v>30.429789473684213</v>
      </c>
      <c r="I33" s="264">
        <v>31.093522727272727</v>
      </c>
      <c r="J33" s="297">
        <v>4.0728431372549023</v>
      </c>
    </row>
    <row r="34" spans="1:10" ht="13.5" customHeight="1">
      <c r="A34" s="284" t="s">
        <v>108</v>
      </c>
      <c r="B34" s="264">
        <v>19.128250000000001</v>
      </c>
      <c r="C34" s="264">
        <v>10.078199999999999</v>
      </c>
      <c r="D34" s="264">
        <v>2.642218181818182</v>
      </c>
      <c r="E34" s="264">
        <v>6.5153333333333334</v>
      </c>
      <c r="F34" s="264">
        <v>2.6368295739348371</v>
      </c>
      <c r="G34" s="264">
        <v>11.03284</v>
      </c>
      <c r="H34" s="264">
        <v>23.501950000000001</v>
      </c>
      <c r="I34" s="264">
        <v>19.621181818181817</v>
      </c>
      <c r="J34" s="297">
        <v>3.5965333333333334</v>
      </c>
    </row>
    <row r="35" spans="1:10" ht="13.5" customHeight="1">
      <c r="A35" s="284" t="s">
        <v>109</v>
      </c>
      <c r="B35" s="264">
        <v>16.678571428571427</v>
      </c>
      <c r="C35" s="264">
        <v>10.11</v>
      </c>
      <c r="D35" s="264">
        <v>3.1418709677419354</v>
      </c>
      <c r="E35" s="264">
        <v>43.243000000000002</v>
      </c>
      <c r="F35" s="264">
        <v>4.8365499999999999</v>
      </c>
      <c r="G35" s="264">
        <v>20.239958333333334</v>
      </c>
      <c r="H35" s="264">
        <v>31.174038461538462</v>
      </c>
      <c r="I35" s="264">
        <v>37.666375000000002</v>
      </c>
      <c r="J35" s="297">
        <v>6.3518571428571438</v>
      </c>
    </row>
    <row r="36" spans="1:10" ht="13.5" customHeight="1">
      <c r="A36" s="284" t="s">
        <v>110</v>
      </c>
      <c r="B36" s="264">
        <v>24.591947368421053</v>
      </c>
      <c r="C36" s="264">
        <v>10.70425</v>
      </c>
      <c r="D36" s="264">
        <v>4.9533529411764698</v>
      </c>
      <c r="E36" s="264">
        <v>35.505000000000003</v>
      </c>
      <c r="F36" s="264">
        <v>8.0078810408921921</v>
      </c>
      <c r="G36" s="264">
        <v>29.220945945945946</v>
      </c>
      <c r="H36" s="264">
        <v>23.583749999999998</v>
      </c>
      <c r="I36" s="264">
        <v>22.896823529411762</v>
      </c>
      <c r="J36" s="297">
        <v>6.0369428571428569</v>
      </c>
    </row>
  </sheetData>
  <mergeCells count="2">
    <mergeCell ref="A5:J5"/>
    <mergeCell ref="A21:J21"/>
  </mergeCells>
  <hyperlinks>
    <hyperlink ref="L1" location="OBSAH!A1" tooltip="o" display="zpět na obsah" xr:uid="{3FB1856E-98CA-4A67-98A2-7EA38B0C7533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32D3-6EA4-4389-A6A5-BDE9C1B7A939}">
  <dimension ref="A1:I42"/>
  <sheetViews>
    <sheetView showGridLines="0" zoomScaleNormal="100" workbookViewId="0">
      <selection activeCell="I5" sqref="I5"/>
    </sheetView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26" t="s">
        <v>128</v>
      </c>
      <c r="B1" s="27"/>
      <c r="C1" s="27"/>
      <c r="D1" s="27"/>
      <c r="E1" s="27"/>
      <c r="F1" s="27"/>
      <c r="G1" s="27"/>
      <c r="I1" s="340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81" t="s">
        <v>53</v>
      </c>
      <c r="B3" s="182"/>
      <c r="C3" s="182"/>
      <c r="D3" s="182"/>
      <c r="E3" s="182"/>
      <c r="F3" s="182"/>
      <c r="G3" s="183"/>
    </row>
    <row r="4" spans="1:9" s="75" customFormat="1" ht="16.5" customHeight="1">
      <c r="A4" s="184" t="s">
        <v>129</v>
      </c>
      <c r="B4" s="185">
        <v>2019</v>
      </c>
      <c r="C4" s="185">
        <v>2020</v>
      </c>
      <c r="D4" s="185">
        <v>2021</v>
      </c>
      <c r="E4" s="185">
        <v>2022</v>
      </c>
      <c r="F4" s="185">
        <v>2023</v>
      </c>
      <c r="G4" s="185">
        <v>2024</v>
      </c>
    </row>
    <row r="5" spans="1:9" s="75" customFormat="1" ht="16.5" customHeight="1">
      <c r="A5" s="408" t="s">
        <v>334</v>
      </c>
      <c r="B5" s="408"/>
      <c r="C5" s="408"/>
      <c r="D5" s="408"/>
      <c r="E5" s="408"/>
      <c r="F5" s="408"/>
      <c r="G5" s="408"/>
    </row>
    <row r="6" spans="1:9" s="75" customFormat="1" ht="15" customHeight="1">
      <c r="A6" s="76" t="s">
        <v>0</v>
      </c>
      <c r="B6" s="186">
        <v>220584.55499999999</v>
      </c>
      <c r="C6" s="186">
        <v>199962.321</v>
      </c>
      <c r="D6" s="186">
        <v>232011.69699999999</v>
      </c>
      <c r="E6" s="186">
        <v>270533.315</v>
      </c>
      <c r="F6" s="186">
        <v>286360.06199999998</v>
      </c>
      <c r="G6" s="186">
        <v>319686.43061768118</v>
      </c>
      <c r="H6" s="74"/>
      <c r="I6" s="187"/>
    </row>
    <row r="7" spans="1:9" s="75" customFormat="1" ht="15" customHeight="1">
      <c r="A7" s="188" t="s">
        <v>11</v>
      </c>
      <c r="B7" s="189">
        <v>24350.176268274499</v>
      </c>
      <c r="C7" s="189">
        <v>17791</v>
      </c>
      <c r="D7" s="189">
        <v>25463.507189699209</v>
      </c>
      <c r="E7" s="189">
        <v>33060.537717244835</v>
      </c>
      <c r="F7" s="189">
        <v>35796</v>
      </c>
      <c r="G7" s="189">
        <v>48037.610539171903</v>
      </c>
      <c r="I7" s="187"/>
    </row>
    <row r="8" spans="1:9" s="75" customFormat="1" ht="15" customHeight="1">
      <c r="A8" s="188" t="s">
        <v>17</v>
      </c>
      <c r="B8" s="189">
        <v>83606.763999999996</v>
      </c>
      <c r="C8" s="189">
        <v>76946.732000000004</v>
      </c>
      <c r="D8" s="189">
        <v>86805.298999999999</v>
      </c>
      <c r="E8" s="189">
        <v>97982.383000000002</v>
      </c>
      <c r="F8" s="189">
        <v>105820.022</v>
      </c>
      <c r="G8" s="189">
        <v>108464.59600888882</v>
      </c>
      <c r="I8" s="187"/>
    </row>
    <row r="9" spans="1:9" s="75" customFormat="1" ht="15" customHeight="1">
      <c r="A9" s="188" t="s">
        <v>23</v>
      </c>
      <c r="B9" s="189">
        <v>111467.13873172551</v>
      </c>
      <c r="C9" s="189">
        <v>104240</v>
      </c>
      <c r="D9" s="189">
        <v>118640.05181030078</v>
      </c>
      <c r="E9" s="189">
        <v>138200.36628275516</v>
      </c>
      <c r="F9" s="189">
        <v>143527</v>
      </c>
      <c r="G9" s="189">
        <v>161931.82393341514</v>
      </c>
      <c r="H9" s="74"/>
      <c r="I9" s="187"/>
    </row>
    <row r="10" spans="1:9" s="75" customFormat="1" ht="15" customHeight="1">
      <c r="A10" s="190" t="s">
        <v>27</v>
      </c>
      <c r="B10" s="191">
        <v>1160.4760000000001</v>
      </c>
      <c r="C10" s="191">
        <v>985.45500000000004</v>
      </c>
      <c r="D10" s="191">
        <v>1102.8389999999999</v>
      </c>
      <c r="E10" s="191">
        <v>1290.028</v>
      </c>
      <c r="F10" s="191">
        <v>1217.0709999999999</v>
      </c>
      <c r="G10" s="191">
        <v>1252.4001362054023</v>
      </c>
      <c r="H10" s="74"/>
      <c r="I10" s="187"/>
    </row>
    <row r="11" spans="1:9" s="75" customFormat="1" ht="16.5" customHeight="1">
      <c r="A11" s="408" t="s">
        <v>123</v>
      </c>
      <c r="B11" s="408"/>
      <c r="C11" s="408"/>
      <c r="D11" s="408"/>
      <c r="E11" s="408"/>
      <c r="F11" s="408"/>
      <c r="G11" s="408"/>
      <c r="I11" s="187"/>
    </row>
    <row r="12" spans="1:9" s="75" customFormat="1" ht="15" customHeight="1">
      <c r="A12" s="76" t="s">
        <v>0</v>
      </c>
      <c r="B12" s="372" t="s">
        <v>71</v>
      </c>
      <c r="C12" s="192">
        <v>-9.3489020570819203E-2</v>
      </c>
      <c r="D12" s="192">
        <v>0.16027707539961988</v>
      </c>
      <c r="E12" s="192">
        <v>0.16603308582325482</v>
      </c>
      <c r="F12" s="192">
        <v>5.8502025896514764E-2</v>
      </c>
      <c r="G12" s="192">
        <v>0.1163792478075425</v>
      </c>
      <c r="H12" s="74"/>
      <c r="I12" s="187"/>
    </row>
    <row r="13" spans="1:9" s="75" customFormat="1" ht="15" customHeight="1">
      <c r="A13" s="188" t="s">
        <v>11</v>
      </c>
      <c r="B13" s="373" t="s">
        <v>71</v>
      </c>
      <c r="C13" s="193">
        <v>-0.26936873869042</v>
      </c>
      <c r="D13" s="193">
        <v>0.43125778144563021</v>
      </c>
      <c r="E13" s="193">
        <v>0.29834973128206266</v>
      </c>
      <c r="F13" s="193">
        <v>8.2741010026836648E-2</v>
      </c>
      <c r="G13" s="193">
        <v>0.34198263881919488</v>
      </c>
    </row>
    <row r="14" spans="1:9" s="75" customFormat="1" ht="15" customHeight="1">
      <c r="A14" s="188" t="s">
        <v>17</v>
      </c>
      <c r="B14" s="373" t="s">
        <v>71</v>
      </c>
      <c r="C14" s="193">
        <v>-7.9659009407420545E-2</v>
      </c>
      <c r="D14" s="193">
        <v>0.12812197144382931</v>
      </c>
      <c r="E14" s="193">
        <v>0.12876038823390257</v>
      </c>
      <c r="F14" s="193">
        <v>7.9990287641809932E-2</v>
      </c>
      <c r="G14" s="193">
        <v>2.4991244179563887E-2</v>
      </c>
    </row>
    <row r="15" spans="1:9" s="75" customFormat="1" ht="15" customHeight="1">
      <c r="A15" s="188" t="s">
        <v>23</v>
      </c>
      <c r="B15" s="373" t="s">
        <v>71</v>
      </c>
      <c r="C15" s="193">
        <v>-6.4836496333861127E-2</v>
      </c>
      <c r="D15" s="193">
        <v>0.13814324453473503</v>
      </c>
      <c r="E15" s="193">
        <v>0.16487108842240139</v>
      </c>
      <c r="F15" s="193">
        <v>3.8542833572138724E-2</v>
      </c>
      <c r="G15" s="193">
        <v>0.12823248540981935</v>
      </c>
      <c r="H15" s="74"/>
    </row>
    <row r="16" spans="1:9" s="75" customFormat="1" ht="15" customHeight="1">
      <c r="A16" s="190" t="s">
        <v>27</v>
      </c>
      <c r="B16" s="374" t="s">
        <v>71</v>
      </c>
      <c r="C16" s="194">
        <v>-0.15081828491067462</v>
      </c>
      <c r="D16" s="194">
        <v>0.11911655022299339</v>
      </c>
      <c r="E16" s="194">
        <v>0.16973375080134101</v>
      </c>
      <c r="F16" s="194">
        <v>-5.6554586412078001E-2</v>
      </c>
      <c r="G16" s="194">
        <v>2.9027999356982859E-2</v>
      </c>
      <c r="H16" s="74"/>
    </row>
    <row r="17" spans="1:8" s="75" customFormat="1" ht="16.5" customHeight="1">
      <c r="A17" s="408" t="s">
        <v>271</v>
      </c>
      <c r="B17" s="408"/>
      <c r="C17" s="408"/>
      <c r="D17" s="408"/>
      <c r="E17" s="408"/>
      <c r="F17" s="408"/>
      <c r="G17" s="408"/>
    </row>
    <row r="18" spans="1:8" s="75" customFormat="1" ht="15" customHeight="1">
      <c r="A18" s="76" t="s">
        <v>0</v>
      </c>
      <c r="B18" s="372" t="s">
        <v>71</v>
      </c>
      <c r="C18" s="192">
        <v>-0.13266056009267746</v>
      </c>
      <c r="D18" s="192">
        <v>0.11528039513562671</v>
      </c>
      <c r="E18" s="192">
        <v>7.2993338259851104E-2</v>
      </c>
      <c r="F18" s="192">
        <v>-2.5297985249597921E-2</v>
      </c>
      <c r="G18" s="192">
        <v>7.4444729840204005E-2</v>
      </c>
      <c r="H18" s="74"/>
    </row>
    <row r="19" spans="1:8" s="75" customFormat="1" ht="15" customHeight="1">
      <c r="A19" s="188" t="s">
        <v>11</v>
      </c>
      <c r="B19" s="373" t="s">
        <v>71</v>
      </c>
      <c r="C19" s="193">
        <v>-0.30094028275082962</v>
      </c>
      <c r="D19" s="193">
        <v>0.37575220425849176</v>
      </c>
      <c r="E19" s="193">
        <v>0.19475221529716324</v>
      </c>
      <c r="F19" s="193">
        <v>-2.9779649857560875E-3</v>
      </c>
      <c r="G19" s="193">
        <v>0.29157378789336552</v>
      </c>
    </row>
    <row r="20" spans="1:8" s="75" customFormat="1" ht="15" customHeight="1">
      <c r="A20" s="188" t="s">
        <v>17</v>
      </c>
      <c r="B20" s="373" t="s">
        <v>71</v>
      </c>
      <c r="C20" s="193">
        <v>-0.11942816202075635</v>
      </c>
      <c r="D20" s="193">
        <v>8.4372297573594324E-2</v>
      </c>
      <c r="E20" s="193">
        <v>3.8694692107703377E-2</v>
      </c>
      <c r="F20" s="193">
        <v>-5.5109168225121463E-3</v>
      </c>
      <c r="G20" s="193">
        <v>-1.351046913141507E-2</v>
      </c>
    </row>
    <row r="21" spans="1:8" s="75" customFormat="1" ht="15" customHeight="1">
      <c r="A21" s="188" t="s">
        <v>23</v>
      </c>
      <c r="B21" s="373" t="s">
        <v>71</v>
      </c>
      <c r="C21" s="193">
        <v>-0.10524614936015353</v>
      </c>
      <c r="D21" s="193">
        <v>9.4004935888660546E-2</v>
      </c>
      <c r="E21" s="193">
        <v>7.1924058592447215E-2</v>
      </c>
      <c r="F21" s="193">
        <v>-4.367703837883774E-2</v>
      </c>
      <c r="G21" s="193">
        <v>8.5852724657665691E-2</v>
      </c>
      <c r="H21" s="74"/>
    </row>
    <row r="22" spans="1:8" s="75" customFormat="1" ht="15" customHeight="1">
      <c r="A22" s="190" t="s">
        <v>27</v>
      </c>
      <c r="B22" s="374" t="s">
        <v>71</v>
      </c>
      <c r="C22" s="194">
        <v>-0.18751255102403908</v>
      </c>
      <c r="D22" s="194">
        <v>7.5716115399110162E-2</v>
      </c>
      <c r="E22" s="194">
        <v>7.6398720934575559E-2</v>
      </c>
      <c r="F22" s="194">
        <v>-0.13124573885220203</v>
      </c>
      <c r="G22" s="194">
        <v>-9.6253464595714711E-3</v>
      </c>
      <c r="H22" s="74"/>
    </row>
    <row r="23" spans="1:8" s="75" customFormat="1" ht="16.5" customHeight="1">
      <c r="A23" s="408" t="s">
        <v>272</v>
      </c>
      <c r="B23" s="408"/>
      <c r="C23" s="408"/>
      <c r="D23" s="408"/>
      <c r="E23" s="408"/>
      <c r="F23" s="408"/>
      <c r="G23" s="408"/>
    </row>
    <row r="24" spans="1:8" s="75" customFormat="1" ht="15" customHeight="1">
      <c r="A24" s="76" t="s">
        <v>0</v>
      </c>
      <c r="B24" s="186">
        <v>100</v>
      </c>
      <c r="C24" s="186">
        <v>86.733989549012932</v>
      </c>
      <c r="D24" s="186">
        <v>96.732844346109943</v>
      </c>
      <c r="E24" s="186">
        <v>103.79364530248883</v>
      </c>
      <c r="F24" s="186">
        <v>101.16751233895008</v>
      </c>
      <c r="G24" s="186">
        <v>108.69934103316422</v>
      </c>
      <c r="H24" s="74"/>
    </row>
    <row r="25" spans="1:8" s="75" customFormat="1" ht="15" customHeight="1">
      <c r="A25" s="188" t="s">
        <v>11</v>
      </c>
      <c r="B25" s="189">
        <v>100</v>
      </c>
      <c r="C25" s="189">
        <v>69.906008444057619</v>
      </c>
      <c r="D25" s="189">
        <v>96.173470688191117</v>
      </c>
      <c r="E25" s="189">
        <v>114.90340929069893</v>
      </c>
      <c r="F25" s="189">
        <v>114.56082006787985</v>
      </c>
      <c r="G25" s="189">
        <v>147.96435203387887</v>
      </c>
    </row>
    <row r="26" spans="1:8" s="75" customFormat="1" ht="15" customHeight="1">
      <c r="A26" s="188" t="s">
        <v>17</v>
      </c>
      <c r="B26" s="189">
        <v>100</v>
      </c>
      <c r="C26" s="189">
        <v>88.057230051256255</v>
      </c>
      <c r="D26" s="189">
        <v>95.486945453283695</v>
      </c>
      <c r="E26" s="189">
        <v>99.181733458707427</v>
      </c>
      <c r="F26" s="189">
        <v>98.634797403672053</v>
      </c>
      <c r="G26" s="189">
        <v>97.302589395403004</v>
      </c>
    </row>
    <row r="27" spans="1:8" s="75" customFormat="1" ht="15" customHeight="1">
      <c r="A27" s="188" t="s">
        <v>23</v>
      </c>
      <c r="B27" s="189">
        <v>100</v>
      </c>
      <c r="C27" s="189">
        <v>89.475432062247606</v>
      </c>
      <c r="D27" s="189">
        <v>97.886692032525985</v>
      </c>
      <c r="E27" s="189">
        <v>104.92704736308414</v>
      </c>
      <c r="F27" s="189">
        <v>100.34378478720278</v>
      </c>
      <c r="G27" s="189">
        <v>108.95901373566205</v>
      </c>
      <c r="H27" s="74"/>
    </row>
    <row r="28" spans="1:8" s="75" customFormat="1" ht="15" customHeight="1">
      <c r="A28" s="190" t="s">
        <v>27</v>
      </c>
      <c r="B28" s="191">
        <v>100</v>
      </c>
      <c r="C28" s="191">
        <v>81.248787574695243</v>
      </c>
      <c r="D28" s="191">
        <v>87.400744185069541</v>
      </c>
      <c r="E28" s="191">
        <v>94.078001870647626</v>
      </c>
      <c r="F28" s="191">
        <v>81.730371864559032</v>
      </c>
      <c r="G28" s="191">
        <v>80.944016793463504</v>
      </c>
      <c r="H28" s="74"/>
    </row>
    <row r="29" spans="1:8" s="75" customFormat="1" ht="16.5" customHeight="1">
      <c r="A29" s="408" t="s">
        <v>125</v>
      </c>
      <c r="B29" s="408"/>
      <c r="C29" s="408"/>
      <c r="D29" s="408"/>
      <c r="E29" s="408"/>
      <c r="F29" s="408"/>
      <c r="G29" s="408"/>
    </row>
    <row r="30" spans="1:8" s="75" customFormat="1" ht="15" customHeight="1">
      <c r="A30" s="76" t="s">
        <v>0</v>
      </c>
      <c r="B30" s="195">
        <v>1</v>
      </c>
      <c r="C30" s="195">
        <v>1</v>
      </c>
      <c r="D30" s="195">
        <v>1</v>
      </c>
      <c r="E30" s="195">
        <v>1</v>
      </c>
      <c r="F30" s="195">
        <v>1</v>
      </c>
      <c r="G30" s="195">
        <v>1</v>
      </c>
      <c r="H30" s="74"/>
    </row>
    <row r="31" spans="1:8" s="75" customFormat="1" ht="14.25" customHeight="1">
      <c r="A31" s="188" t="s">
        <v>11</v>
      </c>
      <c r="B31" s="196">
        <v>0.11038930748471715</v>
      </c>
      <c r="C31" s="196">
        <v>8.8971761835070926E-2</v>
      </c>
      <c r="D31" s="196">
        <v>0.10975096307191447</v>
      </c>
      <c r="E31" s="196">
        <v>0.12220505159316454</v>
      </c>
      <c r="F31" s="196">
        <v>0.12500346504325036</v>
      </c>
      <c r="G31" s="196">
        <v>0.15026477804001934</v>
      </c>
    </row>
    <row r="32" spans="1:8" s="75" customFormat="1" ht="15" customHeight="1">
      <c r="A32" s="188" t="s">
        <v>17</v>
      </c>
      <c r="B32" s="196">
        <v>0.37902365376397273</v>
      </c>
      <c r="C32" s="196">
        <v>0.38480615555567593</v>
      </c>
      <c r="D32" s="196">
        <v>0.37414190802630093</v>
      </c>
      <c r="E32" s="196">
        <v>0.3621823175456228</v>
      </c>
      <c r="F32" s="196">
        <v>0.36953484805433517</v>
      </c>
      <c r="G32" s="196">
        <v>0.3392843287070999</v>
      </c>
    </row>
    <row r="33" spans="1:8" s="75" customFormat="1" ht="15" customHeight="1">
      <c r="A33" s="188" t="s">
        <v>23</v>
      </c>
      <c r="B33" s="196">
        <v>0.50532612644491592</v>
      </c>
      <c r="C33" s="196">
        <v>0.52129820997626852</v>
      </c>
      <c r="D33" s="196">
        <v>0.51135375217871359</v>
      </c>
      <c r="E33" s="196">
        <v>0.51084416824136858</v>
      </c>
      <c r="F33" s="196">
        <v>0.50121165290151393</v>
      </c>
      <c r="G33" s="196">
        <v>0.50653330396457263</v>
      </c>
      <c r="H33" s="74"/>
    </row>
    <row r="34" spans="1:8" s="75" customFormat="1" ht="15" customHeight="1">
      <c r="A34" s="190" t="s">
        <v>27</v>
      </c>
      <c r="B34" s="197">
        <v>5.2609123063942541E-3</v>
      </c>
      <c r="C34" s="197">
        <v>4.9282034488887533E-3</v>
      </c>
      <c r="D34" s="197">
        <v>4.7533767230709921E-3</v>
      </c>
      <c r="E34" s="197">
        <v>4.7684626198440661E-3</v>
      </c>
      <c r="F34" s="197">
        <v>4.2501422562200731E-3</v>
      </c>
      <c r="G34" s="197">
        <v>3.9175892883084873E-3</v>
      </c>
      <c r="H34" s="74"/>
    </row>
    <row r="35" spans="1:8" s="75" customFormat="1" ht="16.5" customHeight="1">
      <c r="A35" s="409" t="s">
        <v>130</v>
      </c>
      <c r="B35" s="409"/>
      <c r="C35" s="409"/>
      <c r="D35" s="409"/>
      <c r="E35" s="409"/>
      <c r="F35" s="409"/>
      <c r="G35" s="409"/>
    </row>
    <row r="36" spans="1:8" s="75" customFormat="1" ht="15" customHeight="1">
      <c r="A36" s="76" t="s">
        <v>0</v>
      </c>
      <c r="B36" s="195">
        <v>0.84154654045789357</v>
      </c>
      <c r="C36" s="195">
        <v>0.80359492674179556</v>
      </c>
      <c r="D36" s="195">
        <v>0.82085656635375825</v>
      </c>
      <c r="E36" s="195">
        <v>0.83475779061880007</v>
      </c>
      <c r="F36" s="195">
        <v>0.82897669148323727</v>
      </c>
      <c r="G36" s="195">
        <v>0.84203416445292401</v>
      </c>
      <c r="H36" s="74"/>
    </row>
    <row r="37" spans="1:8" s="75" customFormat="1" ht="15" customHeight="1">
      <c r="A37" s="188" t="s">
        <v>11</v>
      </c>
      <c r="B37" s="196">
        <v>0.50758421779033536</v>
      </c>
      <c r="C37" s="196">
        <v>0.40727988703757756</v>
      </c>
      <c r="D37" s="196">
        <v>0.47711348679255411</v>
      </c>
      <c r="E37" s="196">
        <v>0.52435158291800776</v>
      </c>
      <c r="F37" s="196">
        <v>0.52398043384807047</v>
      </c>
      <c r="G37" s="196">
        <v>0.59501613051414137</v>
      </c>
    </row>
    <row r="38" spans="1:8" s="75" customFormat="1" ht="15" customHeight="1">
      <c r="A38" s="188" t="s">
        <v>17</v>
      </c>
      <c r="B38" s="196">
        <v>0.88177891802583219</v>
      </c>
      <c r="C38" s="196">
        <v>0.84619249003556407</v>
      </c>
      <c r="D38" s="196">
        <v>0.87712452762957505</v>
      </c>
      <c r="E38" s="196">
        <v>0.88328044687314522</v>
      </c>
      <c r="F38" s="196">
        <v>0.88888955864730346</v>
      </c>
      <c r="G38" s="196">
        <v>0.89116284896123787</v>
      </c>
    </row>
    <row r="39" spans="1:8" s="75" customFormat="1" ht="15" customHeight="1">
      <c r="A39" s="188" t="s">
        <v>23</v>
      </c>
      <c r="B39" s="196">
        <v>0.95915744534962311</v>
      </c>
      <c r="C39" s="196">
        <v>0.9393974466503312</v>
      </c>
      <c r="D39" s="196">
        <v>0.93401687591016336</v>
      </c>
      <c r="E39" s="196">
        <v>0.94493294305077336</v>
      </c>
      <c r="F39" s="196">
        <v>0.94026946525568478</v>
      </c>
      <c r="G39" s="196">
        <v>0.94388737987839144</v>
      </c>
      <c r="H39" s="74"/>
    </row>
    <row r="40" spans="1:8" s="75" customFormat="1" ht="15" customHeight="1">
      <c r="A40" s="188" t="s">
        <v>27</v>
      </c>
      <c r="B40" s="196">
        <v>0.37245203678188366</v>
      </c>
      <c r="C40" s="196">
        <v>0.30278919839697216</v>
      </c>
      <c r="D40" s="196">
        <v>0.33532683784717321</v>
      </c>
      <c r="E40" s="196">
        <v>0.33494771164276343</v>
      </c>
      <c r="F40" s="196">
        <v>0.22411721475198187</v>
      </c>
      <c r="G40" s="196">
        <v>0.22140215269167379</v>
      </c>
      <c r="H40" s="74"/>
    </row>
    <row r="42" spans="1:8" s="126" customFormat="1" ht="23.25" customHeight="1">
      <c r="A42" s="407" t="s">
        <v>273</v>
      </c>
      <c r="B42" s="407"/>
      <c r="C42" s="407"/>
      <c r="D42" s="407"/>
      <c r="E42" s="407"/>
      <c r="F42" s="407"/>
      <c r="G42" s="407"/>
    </row>
  </sheetData>
  <mergeCells count="7">
    <mergeCell ref="A42:G42"/>
    <mergeCell ref="A35:G35"/>
    <mergeCell ref="A5:G5"/>
    <mergeCell ref="A11:G11"/>
    <mergeCell ref="A17:G17"/>
    <mergeCell ref="A23:G23"/>
    <mergeCell ref="A29:G29"/>
  </mergeCells>
  <hyperlinks>
    <hyperlink ref="I1" location="OBSAH!A1" tooltip="o" display="zpět na obsah" xr:uid="{ED04CD9F-3571-4CBC-96B0-FF84C4E4D40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37E9-791C-4A45-B77D-62A7F457B4CE}">
  <dimension ref="A1:H27"/>
  <sheetViews>
    <sheetView showGridLines="0" zoomScaleNormal="100" workbookViewId="0"/>
  </sheetViews>
  <sheetFormatPr defaultColWidth="9.140625" defaultRowHeight="14.1" customHeight="1"/>
  <cols>
    <col min="1" max="1" width="34.7109375" style="44" customWidth="1"/>
    <col min="2" max="6" width="16" style="44" customWidth="1"/>
    <col min="7" max="16384" width="9.140625" style="44"/>
  </cols>
  <sheetData>
    <row r="1" spans="1:8" ht="14.1" customHeight="1">
      <c r="A1" s="43" t="s">
        <v>270</v>
      </c>
      <c r="B1" s="52"/>
      <c r="H1" s="340" t="s">
        <v>8</v>
      </c>
    </row>
    <row r="2" spans="1:8" ht="14.1" customHeight="1">
      <c r="A2" s="43"/>
      <c r="B2" s="52"/>
    </row>
    <row r="3" spans="1:8" ht="14.1" customHeight="1">
      <c r="A3" s="8" t="s">
        <v>53</v>
      </c>
      <c r="F3" s="51" t="s">
        <v>9</v>
      </c>
    </row>
    <row r="4" spans="1:8" ht="36.75" customHeight="1">
      <c r="A4" s="171" t="s">
        <v>10</v>
      </c>
      <c r="B4" s="172" t="s">
        <v>0</v>
      </c>
      <c r="C4" s="172" t="s">
        <v>254</v>
      </c>
      <c r="D4" s="172" t="s">
        <v>255</v>
      </c>
      <c r="E4" s="172" t="s">
        <v>256</v>
      </c>
      <c r="F4" s="173" t="s">
        <v>257</v>
      </c>
    </row>
    <row r="5" spans="1:8" ht="14.1" customHeight="1">
      <c r="A5" s="332" t="s">
        <v>0</v>
      </c>
      <c r="B5" s="331">
        <v>393402.6798372512</v>
      </c>
      <c r="C5" s="331">
        <v>54627.236874050017</v>
      </c>
      <c r="D5" s="331">
        <v>76438.661999999997</v>
      </c>
      <c r="E5" s="331">
        <v>257402.29468733483</v>
      </c>
      <c r="F5" s="333">
        <v>4934.4862758664203</v>
      </c>
    </row>
    <row r="6" spans="1:8" ht="14.1" customHeight="1">
      <c r="A6" s="67" t="s">
        <v>11</v>
      </c>
      <c r="B6" s="309">
        <v>93166.241244566292</v>
      </c>
      <c r="C6" s="309">
        <v>38910.254482020006</v>
      </c>
      <c r="D6" s="309">
        <v>26887.643</v>
      </c>
      <c r="E6" s="309">
        <v>24062.631842876544</v>
      </c>
      <c r="F6" s="328">
        <v>3305.711919669754</v>
      </c>
      <c r="G6" s="312"/>
    </row>
    <row r="7" spans="1:8" ht="14.1" customHeight="1">
      <c r="A7" s="68" t="s">
        <v>12</v>
      </c>
      <c r="B7" s="47">
        <v>35266.054181420695</v>
      </c>
      <c r="C7" s="47">
        <v>19196.002598200001</v>
      </c>
      <c r="D7" s="47">
        <v>5639.8969999999999</v>
      </c>
      <c r="E7" s="47">
        <v>8457.4960339896279</v>
      </c>
      <c r="F7" s="88">
        <v>1972.6585492310658</v>
      </c>
      <c r="G7" s="312"/>
    </row>
    <row r="8" spans="1:8" ht="14.1" customHeight="1">
      <c r="A8" s="68" t="s">
        <v>13</v>
      </c>
      <c r="B8" s="47">
        <v>24509.321422704776</v>
      </c>
      <c r="C8" s="47">
        <v>11836.454064050005</v>
      </c>
      <c r="D8" s="47">
        <v>7328.5379999999996</v>
      </c>
      <c r="E8" s="47">
        <v>4084.6966497768408</v>
      </c>
      <c r="F8" s="88">
        <v>1259.6327088779331</v>
      </c>
      <c r="G8" s="312"/>
    </row>
    <row r="9" spans="1:8" ht="14.1" customHeight="1">
      <c r="A9" s="68" t="s">
        <v>14</v>
      </c>
      <c r="B9" s="47">
        <v>16800.854319736391</v>
      </c>
      <c r="C9" s="334">
        <v>0</v>
      </c>
      <c r="D9" s="47">
        <v>8032.2610000000004</v>
      </c>
      <c r="E9" s="47">
        <v>8743.9334064559807</v>
      </c>
      <c r="F9" s="88">
        <v>24.659913280411203</v>
      </c>
      <c r="G9" s="312"/>
    </row>
    <row r="10" spans="1:8" ht="14.1" customHeight="1">
      <c r="A10" s="69" t="s">
        <v>15</v>
      </c>
      <c r="B10" s="310">
        <v>8780.9361015623199</v>
      </c>
      <c r="C10" s="310">
        <v>7764.7013747700003</v>
      </c>
      <c r="D10" s="47">
        <v>749.33299999999997</v>
      </c>
      <c r="E10" s="310">
        <v>266.87145113980432</v>
      </c>
      <c r="F10" s="329">
        <v>3.0275652515700004E-2</v>
      </c>
      <c r="G10" s="312"/>
    </row>
    <row r="11" spans="1:8" ht="14.1" customHeight="1">
      <c r="A11" s="69" t="s">
        <v>91</v>
      </c>
      <c r="B11" s="47">
        <v>7809.0752191421116</v>
      </c>
      <c r="C11" s="47">
        <v>113.096445</v>
      </c>
      <c r="D11" s="47">
        <v>5137.6139999999996</v>
      </c>
      <c r="E11" s="47">
        <v>2509.6343015142829</v>
      </c>
      <c r="F11" s="88">
        <v>48.730472627828597</v>
      </c>
      <c r="G11" s="312"/>
    </row>
    <row r="12" spans="1:8" ht="14.1" customHeight="1">
      <c r="A12" s="67" t="s">
        <v>17</v>
      </c>
      <c r="B12" s="309">
        <v>116390.96168114748</v>
      </c>
      <c r="C12" s="309">
        <v>3270.2420401200002</v>
      </c>
      <c r="D12" s="309">
        <v>48458.411</v>
      </c>
      <c r="E12" s="309">
        <v>63043.032936269788</v>
      </c>
      <c r="F12" s="328">
        <v>1619.2757047576872</v>
      </c>
      <c r="G12" s="312"/>
    </row>
    <row r="13" spans="1:8" ht="14.1" customHeight="1">
      <c r="A13" s="68" t="s">
        <v>18</v>
      </c>
      <c r="B13" s="47">
        <v>26765.13355282661</v>
      </c>
      <c r="C13" s="47">
        <v>2400.1907696900003</v>
      </c>
      <c r="D13" s="47">
        <v>11964.218000000001</v>
      </c>
      <c r="E13" s="47">
        <v>12396.686984689306</v>
      </c>
      <c r="F13" s="88">
        <v>4.0377984473023005</v>
      </c>
      <c r="G13" s="312"/>
    </row>
    <row r="14" spans="1:8" ht="14.1" customHeight="1">
      <c r="A14" s="68" t="s">
        <v>20</v>
      </c>
      <c r="B14" s="47">
        <v>10227.743653595353</v>
      </c>
      <c r="C14" s="47">
        <v>552.10405754999988</v>
      </c>
      <c r="D14" s="47">
        <v>9182.5370000000003</v>
      </c>
      <c r="E14" s="47">
        <v>492.8711897863522</v>
      </c>
      <c r="F14" s="88">
        <v>0.23140625899969994</v>
      </c>
      <c r="G14" s="312"/>
    </row>
    <row r="15" spans="1:8" ht="14.1" customHeight="1">
      <c r="A15" s="68" t="s">
        <v>19</v>
      </c>
      <c r="B15" s="47">
        <v>39504.927457946629</v>
      </c>
      <c r="C15" s="47">
        <v>0</v>
      </c>
      <c r="D15" s="47">
        <v>8409.1489999999994</v>
      </c>
      <c r="E15" s="47">
        <v>31094.132554625088</v>
      </c>
      <c r="F15" s="88">
        <v>1.6459033215438994</v>
      </c>
      <c r="G15" s="312"/>
    </row>
    <row r="16" spans="1:8" ht="14.1" customHeight="1">
      <c r="A16" s="68" t="s">
        <v>21</v>
      </c>
      <c r="B16" s="47">
        <v>36047.239751344707</v>
      </c>
      <c r="C16" s="47">
        <v>317.94721287999994</v>
      </c>
      <c r="D16" s="47">
        <v>15514.892</v>
      </c>
      <c r="E16" s="47">
        <v>18601.129538464702</v>
      </c>
      <c r="F16" s="88">
        <v>1613.271</v>
      </c>
      <c r="G16" s="312"/>
    </row>
    <row r="17" spans="1:7" ht="14.1" customHeight="1">
      <c r="A17" s="68" t="s">
        <v>22</v>
      </c>
      <c r="B17" s="47">
        <v>3845.917265434186</v>
      </c>
      <c r="C17" s="47">
        <v>0</v>
      </c>
      <c r="D17" s="47">
        <v>3387.6149999999998</v>
      </c>
      <c r="E17" s="47">
        <v>458.21266870434442</v>
      </c>
      <c r="F17" s="88">
        <v>8.9596729841350031E-2</v>
      </c>
      <c r="G17" s="312"/>
    </row>
    <row r="18" spans="1:7" ht="14.1" customHeight="1">
      <c r="A18" s="67" t="s">
        <v>23</v>
      </c>
      <c r="B18" s="309">
        <v>167989.94318887175</v>
      </c>
      <c r="C18" s="309">
        <v>0</v>
      </c>
      <c r="D18" s="309">
        <v>882.68799999999999</v>
      </c>
      <c r="E18" s="309">
        <v>167097.87649767974</v>
      </c>
      <c r="F18" s="328">
        <v>9.3786911920158005</v>
      </c>
      <c r="G18" s="312"/>
    </row>
    <row r="19" spans="1:7" ht="14.1" customHeight="1">
      <c r="A19" s="68" t="s">
        <v>24</v>
      </c>
      <c r="B19" s="47">
        <v>38208.550950521065</v>
      </c>
      <c r="C19" s="47">
        <v>0</v>
      </c>
      <c r="D19" s="47">
        <v>405.10300000000001</v>
      </c>
      <c r="E19" s="47">
        <v>37801.677901734671</v>
      </c>
      <c r="F19" s="88">
        <v>1.7700487863966006</v>
      </c>
      <c r="G19" s="312"/>
    </row>
    <row r="20" spans="1:7" ht="14.1" customHeight="1">
      <c r="A20" s="68" t="s">
        <v>25</v>
      </c>
      <c r="B20" s="47">
        <v>7769.3621252215607</v>
      </c>
      <c r="C20" s="47">
        <v>0</v>
      </c>
      <c r="D20" s="47">
        <v>82.320999999999998</v>
      </c>
      <c r="E20" s="47">
        <v>7686.5874828159422</v>
      </c>
      <c r="F20" s="88">
        <v>0.4536424056192</v>
      </c>
      <c r="G20" s="312"/>
    </row>
    <row r="21" spans="1:7" ht="14.1" customHeight="1">
      <c r="A21" s="68" t="s">
        <v>26</v>
      </c>
      <c r="B21" s="47">
        <v>122012.03011312913</v>
      </c>
      <c r="C21" s="47">
        <v>0</v>
      </c>
      <c r="D21" s="47">
        <v>395.26400000000001</v>
      </c>
      <c r="E21" s="47">
        <v>121609.61111312914</v>
      </c>
      <c r="F21" s="88">
        <v>7.1550000000000002</v>
      </c>
      <c r="G21" s="312"/>
    </row>
    <row r="22" spans="1:7" ht="14.1" customHeight="1">
      <c r="A22" s="67" t="s">
        <v>27</v>
      </c>
      <c r="B22" s="309">
        <v>13400.180239495721</v>
      </c>
      <c r="C22" s="309">
        <v>9991.3868687399972</v>
      </c>
      <c r="D22" s="309">
        <v>209.92</v>
      </c>
      <c r="E22" s="309">
        <v>3198.7534105087589</v>
      </c>
      <c r="F22" s="328">
        <v>0.11996024696249999</v>
      </c>
      <c r="G22" s="312"/>
    </row>
    <row r="23" spans="1:7" ht="14.1" customHeight="1">
      <c r="A23" s="67" t="s">
        <v>258</v>
      </c>
      <c r="B23" s="309">
        <v>2455.3534831699999</v>
      </c>
      <c r="C23" s="309">
        <v>2455.3534831699999</v>
      </c>
      <c r="D23" s="309">
        <v>0</v>
      </c>
      <c r="E23" s="309">
        <v>0</v>
      </c>
      <c r="F23" s="328">
        <v>0</v>
      </c>
      <c r="G23" s="312"/>
    </row>
    <row r="25" spans="1:7" ht="14.1" customHeight="1">
      <c r="C25" s="312"/>
      <c r="D25" s="312"/>
      <c r="E25" s="312"/>
      <c r="F25" s="312"/>
    </row>
    <row r="26" spans="1:7" ht="14.1" customHeight="1">
      <c r="C26" s="312"/>
      <c r="D26" s="312"/>
      <c r="E26" s="312"/>
      <c r="F26" s="312"/>
    </row>
    <row r="27" spans="1:7" ht="14.1" customHeight="1">
      <c r="C27" s="312"/>
      <c r="D27" s="312"/>
      <c r="E27" s="312"/>
      <c r="F27" s="312"/>
    </row>
  </sheetData>
  <hyperlinks>
    <hyperlink ref="H1" location="OBSAH!A1" tooltip="o" display="zpět na obsah" xr:uid="{378B40C9-E609-440D-89DB-434F9B8A6DCB}"/>
  </hyperlink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0274-7F5B-4A99-8707-945019750F44}">
  <sheetPr>
    <pageSetUpPr fitToPage="1"/>
  </sheetPr>
  <dimension ref="A1:K33"/>
  <sheetViews>
    <sheetView showGridLines="0" zoomScaleNormal="100" workbookViewId="0"/>
  </sheetViews>
  <sheetFormatPr defaultColWidth="8.7109375" defaultRowHeight="14.1" customHeight="1"/>
  <cols>
    <col min="1" max="1" width="34.28515625" style="305" customWidth="1"/>
    <col min="2" max="5" width="17.140625" style="305" customWidth="1"/>
    <col min="6" max="16384" width="8.7109375" style="305"/>
  </cols>
  <sheetData>
    <row r="1" spans="1:11" ht="14.1" customHeight="1">
      <c r="A1" s="303" t="s">
        <v>250</v>
      </c>
      <c r="B1" s="304"/>
      <c r="C1" s="304"/>
      <c r="D1" s="304"/>
      <c r="E1" s="304"/>
      <c r="G1" s="340" t="s">
        <v>8</v>
      </c>
    </row>
    <row r="2" spans="1:11" ht="14.1" customHeight="1">
      <c r="A2" s="303"/>
      <c r="B2" s="304"/>
      <c r="C2" s="304"/>
      <c r="D2" s="304"/>
      <c r="E2" s="304"/>
    </row>
    <row r="3" spans="1:11" ht="14.1" customHeight="1">
      <c r="A3" s="8" t="s">
        <v>53</v>
      </c>
      <c r="B3" s="306"/>
      <c r="C3" s="306"/>
      <c r="D3" s="306"/>
      <c r="E3" s="307" t="s">
        <v>251</v>
      </c>
      <c r="F3"/>
      <c r="G3"/>
      <c r="H3"/>
      <c r="I3"/>
      <c r="J3"/>
      <c r="K3"/>
    </row>
    <row r="4" spans="1:11" ht="14.1" customHeight="1">
      <c r="A4" s="453" t="s">
        <v>10</v>
      </c>
      <c r="B4" s="455" t="s">
        <v>252</v>
      </c>
      <c r="C4" s="455"/>
      <c r="D4" s="456"/>
      <c r="E4" s="457" t="s">
        <v>324</v>
      </c>
      <c r="F4"/>
      <c r="G4"/>
      <c r="H4"/>
      <c r="I4"/>
      <c r="J4"/>
      <c r="K4"/>
    </row>
    <row r="5" spans="1:11" ht="54" customHeight="1">
      <c r="A5" s="454"/>
      <c r="B5" s="308" t="s">
        <v>322</v>
      </c>
      <c r="C5" s="308" t="s">
        <v>323</v>
      </c>
      <c r="D5" s="308" t="s">
        <v>253</v>
      </c>
      <c r="E5" s="457"/>
      <c r="F5"/>
      <c r="G5"/>
      <c r="H5"/>
      <c r="I5"/>
      <c r="J5"/>
      <c r="K5"/>
    </row>
    <row r="6" spans="1:11" ht="18.75" customHeight="1">
      <c r="A6" s="337" t="s">
        <v>0</v>
      </c>
      <c r="B6" s="331">
        <v>391032.19499999995</v>
      </c>
      <c r="C6" s="331">
        <v>211134.78300000002</v>
      </c>
      <c r="D6" s="331">
        <v>179897.41</v>
      </c>
      <c r="E6" s="333">
        <v>177572</v>
      </c>
      <c r="F6"/>
      <c r="G6"/>
      <c r="H6"/>
      <c r="I6"/>
      <c r="J6"/>
      <c r="K6"/>
    </row>
    <row r="7" spans="1:11" ht="18.75" customHeight="1">
      <c r="A7" s="67" t="s">
        <v>11</v>
      </c>
      <c r="B7" s="309">
        <v>100866.489</v>
      </c>
      <c r="C7" s="309">
        <v>46368.008000000009</v>
      </c>
      <c r="D7" s="309">
        <v>54498.480999999992</v>
      </c>
      <c r="E7" s="328" t="s">
        <v>71</v>
      </c>
      <c r="F7"/>
      <c r="G7"/>
      <c r="H7"/>
      <c r="I7"/>
      <c r="J7"/>
      <c r="K7"/>
    </row>
    <row r="8" spans="1:11" ht="18.75" customHeight="1">
      <c r="A8" s="68" t="s">
        <v>12</v>
      </c>
      <c r="B8" s="47">
        <v>25983.89</v>
      </c>
      <c r="C8" s="47">
        <v>9757.741</v>
      </c>
      <c r="D8" s="47">
        <v>16226.148999999999</v>
      </c>
      <c r="E8" s="88" t="s">
        <v>71</v>
      </c>
      <c r="F8"/>
      <c r="G8"/>
      <c r="H8"/>
      <c r="I8"/>
      <c r="J8"/>
      <c r="K8"/>
    </row>
    <row r="9" spans="1:11" ht="18.75" customHeight="1">
      <c r="A9" s="68" t="s">
        <v>14</v>
      </c>
      <c r="B9" s="47">
        <v>15254.201999999999</v>
      </c>
      <c r="C9" s="47">
        <v>10310.163</v>
      </c>
      <c r="D9" s="47">
        <v>4944.0389999999998</v>
      </c>
      <c r="E9" s="88" t="s">
        <v>71</v>
      </c>
      <c r="F9"/>
      <c r="G9"/>
      <c r="H9"/>
      <c r="I9"/>
      <c r="J9"/>
      <c r="K9"/>
    </row>
    <row r="10" spans="1:11" ht="18.75" customHeight="1">
      <c r="A10" s="68" t="s">
        <v>13</v>
      </c>
      <c r="B10" s="47">
        <v>33774.209000000003</v>
      </c>
      <c r="C10" s="47">
        <v>17337.383000000002</v>
      </c>
      <c r="D10" s="47">
        <v>16436.826000000001</v>
      </c>
      <c r="E10" s="88" t="s">
        <v>71</v>
      </c>
      <c r="F10"/>
      <c r="G10"/>
      <c r="H10"/>
      <c r="I10"/>
      <c r="J10"/>
      <c r="K10"/>
    </row>
    <row r="11" spans="1:11" ht="18.75" customHeight="1">
      <c r="A11" s="69" t="s">
        <v>91</v>
      </c>
      <c r="B11" s="310">
        <v>10129.42</v>
      </c>
      <c r="C11" s="310">
        <v>5881.0649999999996</v>
      </c>
      <c r="D11" s="310">
        <v>4248.3549999999996</v>
      </c>
      <c r="E11" s="329" t="s">
        <v>71</v>
      </c>
      <c r="F11"/>
      <c r="G11"/>
      <c r="H11"/>
      <c r="I11"/>
      <c r="J11"/>
      <c r="K11"/>
    </row>
    <row r="12" spans="1:11" ht="18.75" customHeight="1">
      <c r="A12" s="69" t="s">
        <v>15</v>
      </c>
      <c r="B12" s="47">
        <v>15724.768</v>
      </c>
      <c r="C12" s="47">
        <v>3081.6559999999999</v>
      </c>
      <c r="D12" s="47">
        <v>12643.111999999999</v>
      </c>
      <c r="E12" s="88" t="s">
        <v>71</v>
      </c>
      <c r="F12"/>
      <c r="G12"/>
      <c r="H12"/>
      <c r="I12"/>
      <c r="J12"/>
      <c r="K12"/>
    </row>
    <row r="13" spans="1:11" ht="18.75" customHeight="1">
      <c r="A13" s="67" t="s">
        <v>17</v>
      </c>
      <c r="B13" s="309">
        <v>127095.914</v>
      </c>
      <c r="C13" s="309">
        <v>61576.39</v>
      </c>
      <c r="D13" s="309">
        <v>65519.523999999998</v>
      </c>
      <c r="E13" s="328" t="s">
        <v>71</v>
      </c>
      <c r="F13"/>
      <c r="G13"/>
      <c r="H13"/>
      <c r="I13"/>
      <c r="J13"/>
      <c r="K13"/>
    </row>
    <row r="14" spans="1:11" ht="18.75" customHeight="1">
      <c r="A14" s="68" t="s">
        <v>20</v>
      </c>
      <c r="B14" s="47">
        <v>36168.389000000003</v>
      </c>
      <c r="C14" s="47">
        <v>15632.316000000001</v>
      </c>
      <c r="D14" s="47">
        <v>20536.073</v>
      </c>
      <c r="E14" s="88" t="s">
        <v>71</v>
      </c>
      <c r="F14"/>
      <c r="G14"/>
      <c r="H14"/>
      <c r="I14"/>
      <c r="J14"/>
      <c r="K14"/>
    </row>
    <row r="15" spans="1:11" ht="18.75" customHeight="1">
      <c r="A15" s="68" t="s">
        <v>22</v>
      </c>
      <c r="B15" s="47">
        <v>5359.53</v>
      </c>
      <c r="C15" s="47">
        <v>3002.1770000000001</v>
      </c>
      <c r="D15" s="47">
        <v>2357.3530000000001</v>
      </c>
      <c r="E15" s="88" t="s">
        <v>71</v>
      </c>
      <c r="F15"/>
      <c r="G15"/>
      <c r="H15"/>
      <c r="I15"/>
      <c r="J15"/>
      <c r="K15"/>
    </row>
    <row r="16" spans="1:11" ht="18.75" customHeight="1">
      <c r="A16" s="68" t="s">
        <v>18</v>
      </c>
      <c r="B16" s="47">
        <v>33886.434000000001</v>
      </c>
      <c r="C16" s="47">
        <v>19266.893</v>
      </c>
      <c r="D16" s="47">
        <v>14619.540999999999</v>
      </c>
      <c r="E16" s="88" t="s">
        <v>71</v>
      </c>
      <c r="F16"/>
      <c r="G16"/>
      <c r="H16"/>
      <c r="I16"/>
      <c r="J16"/>
      <c r="K16"/>
    </row>
    <row r="17" spans="1:11" ht="18.75" customHeight="1">
      <c r="A17" s="68" t="s">
        <v>21</v>
      </c>
      <c r="B17" s="47">
        <v>43126</v>
      </c>
      <c r="C17" s="47">
        <v>21200</v>
      </c>
      <c r="D17" s="47">
        <v>21926</v>
      </c>
      <c r="E17" s="88" t="s">
        <v>71</v>
      </c>
      <c r="F17"/>
      <c r="G17"/>
      <c r="H17"/>
      <c r="I17"/>
      <c r="J17"/>
      <c r="K17"/>
    </row>
    <row r="18" spans="1:11" ht="18.75" customHeight="1">
      <c r="A18" s="68" t="s">
        <v>19</v>
      </c>
      <c r="B18" s="47">
        <v>8555.5609999999997</v>
      </c>
      <c r="C18" s="47">
        <v>2475.0039999999999</v>
      </c>
      <c r="D18" s="47">
        <v>6080.5569999999998</v>
      </c>
      <c r="E18" s="88" t="s">
        <v>71</v>
      </c>
      <c r="F18"/>
      <c r="G18"/>
      <c r="H18"/>
      <c r="I18"/>
      <c r="J18"/>
      <c r="K18"/>
    </row>
    <row r="19" spans="1:11" ht="18.75" customHeight="1">
      <c r="A19" s="67" t="s">
        <v>23</v>
      </c>
      <c r="B19" s="309">
        <v>155332.486</v>
      </c>
      <c r="C19" s="309">
        <v>100376.75</v>
      </c>
      <c r="D19" s="309">
        <v>54955.735000000001</v>
      </c>
      <c r="E19" s="328" t="s">
        <v>71</v>
      </c>
      <c r="F19"/>
      <c r="G19"/>
      <c r="H19"/>
      <c r="I19"/>
      <c r="J19"/>
      <c r="K19"/>
    </row>
    <row r="20" spans="1:11" ht="18.75" customHeight="1">
      <c r="A20" s="68" t="s">
        <v>24</v>
      </c>
      <c r="B20" s="47">
        <v>39701.182000000001</v>
      </c>
      <c r="C20" s="47">
        <v>23968.986000000001</v>
      </c>
      <c r="D20" s="47">
        <v>15732.196</v>
      </c>
      <c r="E20" s="88" t="s">
        <v>71</v>
      </c>
      <c r="F20"/>
      <c r="G20"/>
      <c r="H20"/>
      <c r="I20"/>
      <c r="J20"/>
      <c r="K20"/>
    </row>
    <row r="21" spans="1:11" ht="18.75" customHeight="1">
      <c r="A21" s="68" t="s">
        <v>26</v>
      </c>
      <c r="B21" s="47">
        <v>106904.08900000001</v>
      </c>
      <c r="C21" s="47">
        <v>71044.452000000005</v>
      </c>
      <c r="D21" s="47">
        <v>35859.637000000002</v>
      </c>
      <c r="E21" s="88" t="s">
        <v>71</v>
      </c>
    </row>
    <row r="22" spans="1:11" ht="18.75" customHeight="1">
      <c r="A22" s="68" t="s">
        <v>25</v>
      </c>
      <c r="B22" s="47">
        <v>8727.2150000000001</v>
      </c>
      <c r="C22" s="47">
        <v>5363.3119999999999</v>
      </c>
      <c r="D22" s="47">
        <v>3363.902</v>
      </c>
      <c r="E22" s="88" t="s">
        <v>71</v>
      </c>
    </row>
    <row r="23" spans="1:11" ht="18.75" customHeight="1">
      <c r="A23" s="67" t="s">
        <v>27</v>
      </c>
      <c r="B23" s="309">
        <v>7737.3059999999996</v>
      </c>
      <c r="C23" s="309">
        <v>2813.6350000000002</v>
      </c>
      <c r="D23" s="309">
        <v>4923.67</v>
      </c>
      <c r="E23" s="328" t="s">
        <v>71</v>
      </c>
    </row>
    <row r="24" spans="1:11" ht="14.1" customHeight="1">
      <c r="B24" s="311"/>
      <c r="C24" s="311"/>
      <c r="D24" s="311"/>
    </row>
    <row r="25" spans="1:11" ht="14.1" customHeight="1">
      <c r="B25" s="311"/>
      <c r="C25" s="311"/>
      <c r="D25" s="311"/>
    </row>
    <row r="26" spans="1:11" ht="14.1" customHeight="1">
      <c r="C26" s="311"/>
      <c r="D26" s="311"/>
    </row>
    <row r="27" spans="1:11" ht="14.1" customHeight="1">
      <c r="C27" s="311"/>
      <c r="D27" s="311"/>
    </row>
    <row r="28" spans="1:11" ht="14.1" customHeight="1">
      <c r="C28" s="311"/>
      <c r="D28" s="311"/>
    </row>
    <row r="29" spans="1:11" ht="14.1" customHeight="1">
      <c r="C29" s="311"/>
      <c r="D29" s="311"/>
    </row>
    <row r="30" spans="1:11" ht="14.1" customHeight="1">
      <c r="C30" s="311"/>
      <c r="D30" s="311"/>
    </row>
    <row r="31" spans="1:11" ht="14.1" customHeight="1">
      <c r="C31" s="311"/>
      <c r="D31" s="311"/>
    </row>
    <row r="32" spans="1:11" ht="14.1" customHeight="1">
      <c r="C32" s="311"/>
      <c r="D32" s="311"/>
    </row>
    <row r="33" spans="3:4" ht="14.1" customHeight="1">
      <c r="C33" s="311"/>
      <c r="D33" s="311"/>
    </row>
  </sheetData>
  <mergeCells count="3">
    <mergeCell ref="A4:A5"/>
    <mergeCell ref="B4:D4"/>
    <mergeCell ref="E4:E5"/>
  </mergeCells>
  <hyperlinks>
    <hyperlink ref="G1" location="OBSAH!A1" tooltip="o" display="zpět na obsah" xr:uid="{52F6CFAB-B375-475E-8923-B1A36A8338B3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657-EF85-4B22-99CE-69E0B54D6798}">
  <dimension ref="A1:J13"/>
  <sheetViews>
    <sheetView zoomScaleNormal="100" workbookViewId="0">
      <selection activeCell="B18" sqref="B18"/>
    </sheetView>
  </sheetViews>
  <sheetFormatPr defaultRowHeight="15"/>
  <cols>
    <col min="1" max="1" width="38.5703125" style="126" customWidth="1"/>
    <col min="2" max="2" width="9.28515625" style="126" customWidth="1"/>
    <col min="3" max="7" width="11.42578125" style="126" customWidth="1"/>
    <col min="8" max="8" width="11.42578125" style="170" customWidth="1"/>
  </cols>
  <sheetData>
    <row r="1" spans="1:10">
      <c r="A1" s="43" t="s">
        <v>332</v>
      </c>
      <c r="H1" s="126"/>
      <c r="J1" s="340" t="s">
        <v>8</v>
      </c>
    </row>
    <row r="2" spans="1:10">
      <c r="B2" s="52"/>
      <c r="C2" s="52"/>
      <c r="D2" s="52"/>
      <c r="E2" s="52"/>
      <c r="F2" s="52"/>
      <c r="G2" s="52"/>
      <c r="H2" s="52"/>
    </row>
    <row r="3" spans="1:10">
      <c r="A3" s="8" t="s">
        <v>53</v>
      </c>
      <c r="B3" s="397"/>
      <c r="C3" s="45"/>
      <c r="D3" s="45"/>
      <c r="E3" s="45"/>
      <c r="F3" s="45"/>
      <c r="G3" s="45"/>
      <c r="H3" s="45"/>
    </row>
    <row r="4" spans="1:10" ht="24.95" customHeight="1">
      <c r="A4" s="171" t="s">
        <v>114</v>
      </c>
      <c r="B4" s="171" t="s">
        <v>326</v>
      </c>
      <c r="C4" s="172">
        <v>2019</v>
      </c>
      <c r="D4" s="172">
        <v>2020</v>
      </c>
      <c r="E4" s="172">
        <v>2021</v>
      </c>
      <c r="F4" s="172">
        <v>2022</v>
      </c>
      <c r="G4" s="172">
        <v>2023</v>
      </c>
      <c r="H4" s="173">
        <v>2024</v>
      </c>
    </row>
    <row r="5" spans="1:10" ht="20.25" customHeight="1">
      <c r="A5" s="465" t="s">
        <v>340</v>
      </c>
      <c r="B5" s="465"/>
      <c r="C5" s="465"/>
      <c r="D5" s="465"/>
      <c r="E5" s="465"/>
      <c r="F5" s="465"/>
      <c r="G5" s="465"/>
      <c r="H5" s="465"/>
    </row>
    <row r="6" spans="1:10" ht="15" customHeight="1">
      <c r="A6" s="369" t="s">
        <v>327</v>
      </c>
      <c r="B6" s="400" t="s">
        <v>329</v>
      </c>
      <c r="C6" s="403">
        <v>276.10000000000002</v>
      </c>
      <c r="D6" s="403">
        <v>253.3</v>
      </c>
      <c r="E6" s="404">
        <v>286.39999999999998</v>
      </c>
      <c r="F6" s="403">
        <v>334</v>
      </c>
      <c r="G6" s="403">
        <v>363.2</v>
      </c>
      <c r="H6" s="405">
        <v>391</v>
      </c>
    </row>
    <row r="7" spans="1:10" ht="15" customHeight="1">
      <c r="A7" s="369" t="s">
        <v>328</v>
      </c>
      <c r="B7" s="400" t="s">
        <v>325</v>
      </c>
      <c r="C7" s="401">
        <v>2.16</v>
      </c>
      <c r="D7" s="401">
        <v>2.06</v>
      </c>
      <c r="E7" s="402">
        <v>2.12</v>
      </c>
      <c r="F7" s="401">
        <v>2.0499999999999998</v>
      </c>
      <c r="G7" s="401">
        <v>2.14</v>
      </c>
      <c r="H7" s="406">
        <v>2.2000000000000002</v>
      </c>
    </row>
    <row r="8" spans="1:10" ht="20.25" customHeight="1">
      <c r="A8" s="466" t="s">
        <v>338</v>
      </c>
      <c r="B8" s="466"/>
      <c r="C8" s="466"/>
      <c r="D8" s="466"/>
      <c r="E8" s="466"/>
      <c r="F8" s="466"/>
      <c r="G8" s="466"/>
      <c r="H8" s="465"/>
    </row>
    <row r="9" spans="1:10" ht="15" customHeight="1">
      <c r="A9" s="369" t="s">
        <v>327</v>
      </c>
      <c r="B9" s="400" t="s">
        <v>329</v>
      </c>
      <c r="C9" s="403">
        <v>122.8</v>
      </c>
      <c r="D9" s="403">
        <v>115.8</v>
      </c>
      <c r="E9" s="404">
        <v>133</v>
      </c>
      <c r="F9" s="403">
        <v>140.80000000000001</v>
      </c>
      <c r="G9" s="403">
        <v>163.1</v>
      </c>
      <c r="H9" s="405">
        <v>179.9</v>
      </c>
    </row>
    <row r="10" spans="1:10" ht="15" customHeight="1">
      <c r="A10" s="369" t="s">
        <v>328</v>
      </c>
      <c r="B10" s="400" t="s">
        <v>325</v>
      </c>
      <c r="C10" s="401">
        <v>2.35</v>
      </c>
      <c r="D10" s="401">
        <v>2.23</v>
      </c>
      <c r="E10" s="402">
        <v>2.4</v>
      </c>
      <c r="F10" s="401">
        <v>2.19</v>
      </c>
      <c r="G10" s="401">
        <v>2.3199999999999998</v>
      </c>
      <c r="H10" s="406">
        <v>2.4500000000000002</v>
      </c>
    </row>
    <row r="11" spans="1:10" ht="20.25" customHeight="1">
      <c r="A11" s="466" t="s">
        <v>339</v>
      </c>
      <c r="B11" s="466"/>
      <c r="C11" s="466"/>
      <c r="D11" s="466"/>
      <c r="E11" s="466"/>
      <c r="F11" s="466"/>
      <c r="G11" s="466"/>
      <c r="H11" s="465"/>
    </row>
    <row r="12" spans="1:10" ht="15" customHeight="1">
      <c r="A12" s="369" t="s">
        <v>327</v>
      </c>
      <c r="B12" s="400" t="s">
        <v>329</v>
      </c>
      <c r="C12" s="403">
        <v>93.1</v>
      </c>
      <c r="D12" s="403">
        <v>84</v>
      </c>
      <c r="E12" s="404">
        <v>100.4</v>
      </c>
      <c r="F12" s="403">
        <v>107.9</v>
      </c>
      <c r="G12" s="403">
        <v>126.1</v>
      </c>
      <c r="H12" s="405">
        <v>146.1</v>
      </c>
    </row>
    <row r="13" spans="1:10" ht="15" customHeight="1">
      <c r="A13" s="369" t="s">
        <v>330</v>
      </c>
      <c r="B13" s="400" t="s">
        <v>325</v>
      </c>
      <c r="C13" s="401">
        <v>1.61</v>
      </c>
      <c r="D13" s="401">
        <v>1.47</v>
      </c>
      <c r="E13" s="402">
        <v>1.64</v>
      </c>
      <c r="F13" s="401">
        <v>1.53</v>
      </c>
      <c r="G13" s="401">
        <v>1.65</v>
      </c>
      <c r="H13" s="406">
        <v>1.81</v>
      </c>
    </row>
  </sheetData>
  <mergeCells count="3">
    <mergeCell ref="A5:H5"/>
    <mergeCell ref="A8:H8"/>
    <mergeCell ref="A11:H11"/>
  </mergeCells>
  <hyperlinks>
    <hyperlink ref="J1" location="OBSAH!A1" tooltip="o" display="zpět na obsah" xr:uid="{3F49AE42-0D0F-4CFE-A47D-7EFF0B53BCDE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ED55-48CA-412F-B7B3-F737AB4256C2}">
  <dimension ref="A1:M23"/>
  <sheetViews>
    <sheetView showGridLines="0" zoomScaleNormal="100" workbookViewId="0"/>
  </sheetViews>
  <sheetFormatPr defaultRowHeight="15" customHeight="1"/>
  <cols>
    <col min="1" max="1" width="34.85546875" customWidth="1"/>
    <col min="2" max="2" width="11.140625" bestFit="1" customWidth="1"/>
    <col min="3" max="3" width="9.85546875" bestFit="1" customWidth="1"/>
    <col min="4" max="5" width="9.85546875" customWidth="1"/>
    <col min="6" max="6" width="9.140625" bestFit="1" customWidth="1"/>
    <col min="7" max="7" width="9.140625" customWidth="1"/>
    <col min="8" max="9" width="9.85546875" bestFit="1" customWidth="1"/>
    <col min="10" max="10" width="9.85546875" customWidth="1"/>
    <col min="12" max="12" width="12.42578125" customWidth="1"/>
  </cols>
  <sheetData>
    <row r="1" spans="1:13">
      <c r="A1" s="4" t="s">
        <v>259</v>
      </c>
      <c r="B1" s="106"/>
      <c r="C1" s="106"/>
      <c r="D1" s="106"/>
      <c r="E1" s="106"/>
      <c r="F1" s="106"/>
      <c r="G1" s="106"/>
      <c r="H1" s="106"/>
      <c r="I1" s="106"/>
      <c r="J1" s="106"/>
      <c r="L1" s="340" t="s">
        <v>8</v>
      </c>
    </row>
    <row r="2" spans="1:13">
      <c r="A2" s="4"/>
      <c r="B2" s="106"/>
      <c r="C2" s="106"/>
      <c r="D2" s="106"/>
      <c r="E2" s="106"/>
      <c r="F2" s="106"/>
      <c r="G2" s="106"/>
      <c r="H2" s="106"/>
      <c r="I2" s="106"/>
      <c r="J2" s="106"/>
    </row>
    <row r="3" spans="1:13">
      <c r="A3" s="106" t="s">
        <v>260</v>
      </c>
      <c r="B3" s="106"/>
      <c r="C3" s="106"/>
      <c r="D3" s="106"/>
      <c r="E3" s="106"/>
      <c r="F3" s="106"/>
      <c r="G3" s="106"/>
      <c r="H3" s="106"/>
      <c r="I3" s="106"/>
      <c r="J3" s="263" t="s">
        <v>261</v>
      </c>
    </row>
    <row r="4" spans="1:13" ht="14.45" customHeight="1">
      <c r="A4" s="453" t="s">
        <v>10</v>
      </c>
      <c r="B4" s="458" t="s">
        <v>0</v>
      </c>
      <c r="C4" s="458"/>
      <c r="D4" s="459"/>
      <c r="E4" s="460" t="s">
        <v>262</v>
      </c>
      <c r="F4" s="461"/>
      <c r="G4" s="459"/>
      <c r="H4" s="462" t="s">
        <v>263</v>
      </c>
      <c r="I4" s="458"/>
      <c r="J4" s="461"/>
    </row>
    <row r="5" spans="1:13" ht="14.45" customHeight="1">
      <c r="A5" s="454"/>
      <c r="B5" s="313" t="s">
        <v>264</v>
      </c>
      <c r="C5" s="314" t="s">
        <v>265</v>
      </c>
      <c r="D5" s="313" t="s">
        <v>266</v>
      </c>
      <c r="E5" s="314" t="s">
        <v>264</v>
      </c>
      <c r="F5" s="313" t="s">
        <v>265</v>
      </c>
      <c r="G5" s="314" t="s">
        <v>267</v>
      </c>
      <c r="H5" s="313" t="s">
        <v>264</v>
      </c>
      <c r="I5" s="314" t="s">
        <v>265</v>
      </c>
      <c r="J5" s="313" t="s">
        <v>267</v>
      </c>
    </row>
    <row r="6" spans="1:13">
      <c r="A6" s="335" t="s">
        <v>0</v>
      </c>
      <c r="B6" s="330">
        <v>64143.752843999995</v>
      </c>
      <c r="C6" s="309">
        <v>66911.238144999996</v>
      </c>
      <c r="D6" s="330">
        <v>-2767.4852990000009</v>
      </c>
      <c r="E6" s="309">
        <v>52136.655165000004</v>
      </c>
      <c r="F6" s="330">
        <v>57309.668005999993</v>
      </c>
      <c r="G6" s="309">
        <f>E6-F6</f>
        <v>-5173.0128409999888</v>
      </c>
      <c r="H6" s="330">
        <v>12007.097676999998</v>
      </c>
      <c r="I6" s="309">
        <v>9601.5701340000014</v>
      </c>
      <c r="J6" s="330">
        <f>(J7+J12+J17)+(J7+J12+J17)</f>
        <v>9622.119999999999</v>
      </c>
    </row>
    <row r="7" spans="1:13">
      <c r="A7" s="398" t="s">
        <v>11</v>
      </c>
      <c r="B7" s="330">
        <f>SUM(B8:B11)</f>
        <v>5796.986167</v>
      </c>
      <c r="C7" s="309">
        <f>SUM(C8:C11)</f>
        <v>7800.15002</v>
      </c>
      <c r="D7" s="330">
        <f>SUM(D8:D11)</f>
        <v>-2003.163853</v>
      </c>
      <c r="E7" s="309">
        <f t="shared" ref="E7:G7" si="0">SUM(E8:E11)</f>
        <v>5044.222538</v>
      </c>
      <c r="F7" s="330">
        <f t="shared" si="0"/>
        <v>4809.7598180000005</v>
      </c>
      <c r="G7" s="309">
        <f t="shared" si="0"/>
        <v>234.46000000000004</v>
      </c>
      <c r="H7" s="330">
        <f>(SUM(H8:H11))+(SUM(H8:H11))</f>
        <v>1505.5272580000001</v>
      </c>
      <c r="I7" s="309">
        <f>(SUM(I8:I11))+(SUM(I8:I11))</f>
        <v>5980.7804040000001</v>
      </c>
      <c r="J7" s="330">
        <f>(SUM(J8:J11))+(SUM(J8:J11))</f>
        <v>-4475.26</v>
      </c>
    </row>
    <row r="8" spans="1:13">
      <c r="A8" s="399" t="s">
        <v>12</v>
      </c>
      <c r="B8" s="334">
        <v>652.56756299999995</v>
      </c>
      <c r="C8" s="47">
        <v>1119.253453</v>
      </c>
      <c r="D8" s="334">
        <v>-466.68588999999997</v>
      </c>
      <c r="E8" s="47">
        <v>595.54256699999996</v>
      </c>
      <c r="F8" s="334">
        <v>921.97694999999999</v>
      </c>
      <c r="G8" s="47">
        <v>-326.43</v>
      </c>
      <c r="H8" s="334">
        <v>57.024996000000002</v>
      </c>
      <c r="I8" s="47">
        <v>197.27650299999999</v>
      </c>
      <c r="J8" s="334">
        <v>-140.25</v>
      </c>
    </row>
    <row r="9" spans="1:13">
      <c r="A9" s="399" t="s">
        <v>14</v>
      </c>
      <c r="B9" s="334">
        <v>1732.190192</v>
      </c>
      <c r="C9" s="47">
        <v>3496.491434</v>
      </c>
      <c r="D9" s="334">
        <f>-1764.301242</f>
        <v>-1764.301242</v>
      </c>
      <c r="E9" s="47">
        <v>1660.628375</v>
      </c>
      <c r="F9" s="334">
        <v>2211.543514</v>
      </c>
      <c r="G9" s="47">
        <v>-550.91999999999996</v>
      </c>
      <c r="H9" s="334">
        <v>71.561816999999991</v>
      </c>
      <c r="I9" s="47">
        <v>1284.9479200000001</v>
      </c>
      <c r="J9" s="334">
        <v>-1213.3900000000001</v>
      </c>
    </row>
    <row r="10" spans="1:13">
      <c r="A10" s="399" t="s">
        <v>13</v>
      </c>
      <c r="B10" s="334">
        <v>1395.7686209999999</v>
      </c>
      <c r="C10" s="47">
        <v>2089.1586809999999</v>
      </c>
      <c r="D10" s="334">
        <v>-693.39005999999995</v>
      </c>
      <c r="E10" s="47">
        <v>1057.4638130000001</v>
      </c>
      <c r="F10" s="334">
        <v>718.31559600000003</v>
      </c>
      <c r="G10" s="47">
        <v>339.15</v>
      </c>
      <c r="H10" s="334">
        <v>338.30480799999998</v>
      </c>
      <c r="I10" s="47">
        <v>1370.843085</v>
      </c>
      <c r="J10" s="334">
        <v>-1032.54</v>
      </c>
    </row>
    <row r="11" spans="1:13">
      <c r="A11" s="85" t="s">
        <v>91</v>
      </c>
      <c r="B11" s="334">
        <v>2016.459791</v>
      </c>
      <c r="C11" s="47">
        <v>1095.2464520000001</v>
      </c>
      <c r="D11" s="334">
        <v>921.21333900000002</v>
      </c>
      <c r="E11" s="47">
        <v>1730.5877829999999</v>
      </c>
      <c r="F11" s="334">
        <v>957.92375800000002</v>
      </c>
      <c r="G11" s="47">
        <v>772.66</v>
      </c>
      <c r="H11" s="334">
        <v>285.87200799999999</v>
      </c>
      <c r="I11" s="47">
        <v>137.32269400000001</v>
      </c>
      <c r="J11" s="334">
        <v>148.55000000000001</v>
      </c>
    </row>
    <row r="12" spans="1:13">
      <c r="A12" s="398" t="s">
        <v>17</v>
      </c>
      <c r="B12" s="330">
        <f>SUM(B13:B16)</f>
        <v>37123.516135999998</v>
      </c>
      <c r="C12" s="309">
        <f>SUM(C13:C16)</f>
        <v>33987.444733000004</v>
      </c>
      <c r="D12" s="330">
        <f>SUM(D13:D16)</f>
        <v>3136.0714049999988</v>
      </c>
      <c r="E12" s="309">
        <f t="shared" ref="E12:G12" si="1">SUM(E13:E16)</f>
        <v>28655.697003000001</v>
      </c>
      <c r="F12" s="330">
        <f t="shared" si="1"/>
        <v>30190.777282999999</v>
      </c>
      <c r="G12" s="309">
        <f t="shared" si="1"/>
        <v>-1535.079999999999</v>
      </c>
      <c r="H12" s="330">
        <f>(SUM(H13:H16))+(SUM(H13:H16))</f>
        <v>16935.638262000004</v>
      </c>
      <c r="I12" s="309">
        <f>(SUM(I13:I16))+(SUM(I13:I16))</f>
        <v>7593.3348900000001</v>
      </c>
      <c r="J12" s="330">
        <f>(SUM(J13:J16))+(SUM(J13:J16))</f>
        <v>9342.2999999999993</v>
      </c>
    </row>
    <row r="13" spans="1:13">
      <c r="A13" s="399" t="s">
        <v>92</v>
      </c>
      <c r="B13" s="334">
        <v>19990.13407</v>
      </c>
      <c r="C13" s="47">
        <v>13024.87658</v>
      </c>
      <c r="D13" s="334">
        <v>6965.2574919999997</v>
      </c>
      <c r="E13" s="47">
        <v>15758.197620000001</v>
      </c>
      <c r="F13" s="334">
        <v>10279.393910000001</v>
      </c>
      <c r="G13" s="47">
        <v>5478.8</v>
      </c>
      <c r="H13" s="334">
        <v>4231.9364480000004</v>
      </c>
      <c r="I13" s="47">
        <v>2745.482665</v>
      </c>
      <c r="J13" s="334">
        <v>1486.46</v>
      </c>
    </row>
    <row r="14" spans="1:13">
      <c r="A14" s="399" t="s">
        <v>22</v>
      </c>
      <c r="B14" s="334">
        <v>6084.8964020000003</v>
      </c>
      <c r="C14" s="47">
        <v>5626.2312579999998</v>
      </c>
      <c r="D14" s="334">
        <v>458.665144</v>
      </c>
      <c r="E14" s="47">
        <v>4883.6993039999998</v>
      </c>
      <c r="F14" s="334">
        <v>5312.8883079999996</v>
      </c>
      <c r="G14" s="47">
        <v>-429.19</v>
      </c>
      <c r="H14" s="334">
        <v>1201.1970980000001</v>
      </c>
      <c r="I14" s="47">
        <v>313.34295000000003</v>
      </c>
      <c r="J14" s="334">
        <v>887.84999999999991</v>
      </c>
    </row>
    <row r="15" spans="1:13">
      <c r="A15" s="399" t="s">
        <v>268</v>
      </c>
      <c r="B15" s="334">
        <v>9369.7206640000004</v>
      </c>
      <c r="C15" s="47">
        <v>9943.5218949999999</v>
      </c>
      <c r="D15" s="334">
        <v>-573.80123100000003</v>
      </c>
      <c r="E15" s="47">
        <v>7794.4630790000001</v>
      </c>
      <c r="F15" s="334">
        <v>9309.0340649999998</v>
      </c>
      <c r="G15" s="47">
        <v>-1514.57</v>
      </c>
      <c r="H15" s="334">
        <v>1575.2575850000001</v>
      </c>
      <c r="I15" s="47">
        <v>634.48782999999992</v>
      </c>
      <c r="J15" s="334">
        <v>940.77</v>
      </c>
      <c r="K15" s="315"/>
      <c r="M15" s="315"/>
    </row>
    <row r="16" spans="1:13">
      <c r="A16" s="399" t="s">
        <v>21</v>
      </c>
      <c r="B16" s="334">
        <v>1678.7650000000001</v>
      </c>
      <c r="C16" s="47">
        <v>5392.8149999999996</v>
      </c>
      <c r="D16" s="334">
        <v>-3714.05</v>
      </c>
      <c r="E16" s="47">
        <v>219.33699999999999</v>
      </c>
      <c r="F16" s="334">
        <v>5289.4610000000002</v>
      </c>
      <c r="G16" s="47">
        <v>-5070.12</v>
      </c>
      <c r="H16" s="334">
        <v>1459.4280000000001</v>
      </c>
      <c r="I16" s="47">
        <v>103.35400000000001</v>
      </c>
      <c r="J16" s="334">
        <v>1356.07</v>
      </c>
      <c r="K16" s="315"/>
      <c r="M16" s="315"/>
    </row>
    <row r="17" spans="1:13">
      <c r="A17" s="398" t="s">
        <v>23</v>
      </c>
      <c r="B17" s="330">
        <f>SUM(B18:B20)</f>
        <v>21223.250541000001</v>
      </c>
      <c r="C17" s="309">
        <f>SUM(C18:C20)</f>
        <v>25123.643391999998</v>
      </c>
      <c r="D17" s="330">
        <f>SUM(D18:D20)</f>
        <v>-3900.3928510000001</v>
      </c>
      <c r="E17" s="309">
        <f>SUM(E18:E20)</f>
        <v>18436.735624000001</v>
      </c>
      <c r="F17" s="330">
        <f t="shared" ref="F17:G17" si="2">SUM(F18:F20)</f>
        <v>22309.130904999998</v>
      </c>
      <c r="G17" s="309">
        <f t="shared" si="2"/>
        <v>-3872.3999999999996</v>
      </c>
      <c r="H17" s="330">
        <f>(SUM(H18:H20))+(SUM(H18:H20))</f>
        <v>5573.0298339999999</v>
      </c>
      <c r="I17" s="309">
        <f>(SUM(I18:I20))+(SUM(I18:I20))</f>
        <v>5629.0249739999999</v>
      </c>
      <c r="J17" s="330">
        <f>(SUM(J18:J20))+(SUM(J18:J20))</f>
        <v>-55.979999999999976</v>
      </c>
      <c r="K17" s="315"/>
      <c r="M17" s="315"/>
    </row>
    <row r="18" spans="1:13">
      <c r="A18" s="399" t="s">
        <v>24</v>
      </c>
      <c r="B18" s="334">
        <v>190.321932</v>
      </c>
      <c r="C18" s="47">
        <v>170.17818700000001</v>
      </c>
      <c r="D18" s="334">
        <v>20.143744999999999</v>
      </c>
      <c r="E18" s="47">
        <v>82.350320999999994</v>
      </c>
      <c r="F18" s="334">
        <v>146.76157599999999</v>
      </c>
      <c r="G18" s="47">
        <v>-64.41</v>
      </c>
      <c r="H18" s="334">
        <v>107.971611</v>
      </c>
      <c r="I18" s="47">
        <v>23.416611</v>
      </c>
      <c r="J18" s="334">
        <v>84.56</v>
      </c>
      <c r="K18" s="315"/>
      <c r="M18" s="315"/>
    </row>
    <row r="19" spans="1:13">
      <c r="A19" s="399" t="s">
        <v>26</v>
      </c>
      <c r="B19" s="334">
        <v>20951.092000000001</v>
      </c>
      <c r="C19" s="47">
        <v>24890.492999999999</v>
      </c>
      <c r="D19" s="334">
        <v>-3939.4009999999998</v>
      </c>
      <c r="E19" s="47">
        <v>18332.606</v>
      </c>
      <c r="F19" s="334">
        <v>22128.244999999999</v>
      </c>
      <c r="G19" s="47">
        <v>-3795.64</v>
      </c>
      <c r="H19" s="334">
        <v>2618.4859999999999</v>
      </c>
      <c r="I19" s="47">
        <v>2762.248</v>
      </c>
      <c r="J19" s="334">
        <v>-143.76</v>
      </c>
      <c r="K19" s="315"/>
      <c r="M19" s="315"/>
    </row>
    <row r="20" spans="1:13">
      <c r="A20" s="399" t="s">
        <v>25</v>
      </c>
      <c r="B20" s="334">
        <v>81.836608999999996</v>
      </c>
      <c r="C20" s="47">
        <v>62.972205000000002</v>
      </c>
      <c r="D20" s="334">
        <v>18.864404</v>
      </c>
      <c r="E20" s="47">
        <v>21.779302999999999</v>
      </c>
      <c r="F20" s="334">
        <v>34.124329000000003</v>
      </c>
      <c r="G20" s="47">
        <v>-12.35</v>
      </c>
      <c r="H20" s="334">
        <v>60.057305999999997</v>
      </c>
      <c r="I20" s="47">
        <v>28.847875999999999</v>
      </c>
      <c r="J20" s="334">
        <v>31.21</v>
      </c>
      <c r="K20" s="315"/>
      <c r="M20" s="315"/>
    </row>
    <row r="21" spans="1:13" ht="15" customHeight="1">
      <c r="B21" s="316"/>
      <c r="C21" s="316"/>
      <c r="D21" s="316"/>
      <c r="E21" s="316"/>
      <c r="F21" s="316"/>
      <c r="G21" s="316"/>
      <c r="H21" s="316"/>
      <c r="I21" s="316"/>
      <c r="J21" s="316"/>
    </row>
    <row r="22" spans="1:13" ht="15" customHeight="1">
      <c r="B22" s="315"/>
      <c r="C22" s="315"/>
      <c r="D22" s="315"/>
      <c r="E22" s="315"/>
      <c r="F22" s="315"/>
      <c r="G22" s="315"/>
      <c r="H22" s="315"/>
      <c r="I22" s="315"/>
      <c r="J22" s="315"/>
    </row>
    <row r="23" spans="1:13" ht="15" customHeight="1">
      <c r="B23" s="315"/>
      <c r="C23" s="315"/>
      <c r="D23" s="315"/>
      <c r="E23" s="315"/>
      <c r="F23" s="315"/>
      <c r="G23" s="315"/>
      <c r="H23" s="315"/>
      <c r="I23" s="315"/>
      <c r="J23" s="315"/>
    </row>
  </sheetData>
  <mergeCells count="4">
    <mergeCell ref="A4:A5"/>
    <mergeCell ref="B4:D4"/>
    <mergeCell ref="E4:G4"/>
    <mergeCell ref="H4:J4"/>
  </mergeCells>
  <hyperlinks>
    <hyperlink ref="L1" location="OBSAH!A1" tooltip="o" display="zpět na obsah" xr:uid="{F2577735-25E7-4146-9FFD-E68EA86F4EC1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DBD6-3045-42DE-BD84-D0E90CE7C8D9}">
  <dimension ref="A1:I36"/>
  <sheetViews>
    <sheetView showGridLines="0" zoomScaleNormal="100" workbookViewId="0">
      <selection activeCell="A6" sqref="A6"/>
    </sheetView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26" t="s">
        <v>131</v>
      </c>
      <c r="B1" s="27"/>
      <c r="C1" s="27"/>
      <c r="D1" s="27"/>
      <c r="E1" s="27"/>
      <c r="F1" s="27"/>
      <c r="G1" s="27"/>
      <c r="I1" s="340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81" t="s">
        <v>53</v>
      </c>
      <c r="B3" s="182"/>
      <c r="C3" s="182"/>
      <c r="D3" s="182"/>
      <c r="E3" s="182"/>
      <c r="F3" s="182"/>
      <c r="G3" s="183"/>
    </row>
    <row r="4" spans="1:9" s="75" customFormat="1" ht="16.5" customHeight="1">
      <c r="A4" s="184" t="s">
        <v>129</v>
      </c>
      <c r="B4" s="185">
        <v>2019</v>
      </c>
      <c r="C4" s="185">
        <v>2020</v>
      </c>
      <c r="D4" s="185">
        <v>2021</v>
      </c>
      <c r="E4" s="185">
        <v>2022</v>
      </c>
      <c r="F4" s="185">
        <v>2023</v>
      </c>
      <c r="G4" s="185">
        <v>2024</v>
      </c>
    </row>
    <row r="5" spans="1:9" s="75" customFormat="1" ht="16.5" customHeight="1">
      <c r="A5" s="408" t="s">
        <v>334</v>
      </c>
      <c r="B5" s="408"/>
      <c r="C5" s="408"/>
      <c r="D5" s="408"/>
      <c r="E5" s="408"/>
      <c r="F5" s="408"/>
      <c r="G5" s="408"/>
    </row>
    <row r="6" spans="1:9" s="75" customFormat="1" ht="15" customHeight="1">
      <c r="A6" s="76" t="s">
        <v>0</v>
      </c>
      <c r="B6" s="186">
        <v>17334.153999999999</v>
      </c>
      <c r="C6" s="186">
        <v>14627.305</v>
      </c>
      <c r="D6" s="186">
        <v>15773.547</v>
      </c>
      <c r="E6" s="186">
        <v>17495.056</v>
      </c>
      <c r="F6" s="186">
        <v>18468.431</v>
      </c>
      <c r="G6" s="186">
        <v>25363.586042842064</v>
      </c>
      <c r="H6" s="74"/>
      <c r="I6" s="187"/>
    </row>
    <row r="7" spans="1:9" s="75" customFormat="1" ht="15" customHeight="1">
      <c r="A7" s="188" t="s">
        <v>11</v>
      </c>
      <c r="B7" s="189">
        <v>4587.4319999999998</v>
      </c>
      <c r="C7" s="189">
        <v>4785.4949999999999</v>
      </c>
      <c r="D7" s="189">
        <v>5159.6469999999999</v>
      </c>
      <c r="E7" s="189">
        <v>4693.7889999999998</v>
      </c>
      <c r="F7" s="189">
        <v>5428.0739999999996</v>
      </c>
      <c r="G7" s="189">
        <v>7118.3256531635925</v>
      </c>
      <c r="I7" s="187"/>
    </row>
    <row r="8" spans="1:9" s="75" customFormat="1" ht="15" customHeight="1">
      <c r="A8" s="188" t="s">
        <v>17</v>
      </c>
      <c r="B8" s="189">
        <v>8005.4090000000006</v>
      </c>
      <c r="C8" s="189">
        <v>6103.0119999999997</v>
      </c>
      <c r="D8" s="189">
        <v>4791.83</v>
      </c>
      <c r="E8" s="189">
        <v>6597.9759999999997</v>
      </c>
      <c r="F8" s="189">
        <v>6813.5124999999998</v>
      </c>
      <c r="G8" s="189">
        <v>10046.889000482775</v>
      </c>
      <c r="I8" s="187"/>
    </row>
    <row r="9" spans="1:9" s="75" customFormat="1" ht="15" customHeight="1">
      <c r="A9" s="188" t="s">
        <v>23</v>
      </c>
      <c r="B9" s="189">
        <v>4696.2830000000004</v>
      </c>
      <c r="C9" s="189">
        <v>3706.9569999999999</v>
      </c>
      <c r="D9" s="189">
        <v>5749.1570000000002</v>
      </c>
      <c r="E9" s="189">
        <v>6184.799</v>
      </c>
      <c r="F9" s="189">
        <v>6165.1785</v>
      </c>
      <c r="G9" s="189">
        <v>8140.2360394635452</v>
      </c>
      <c r="H9" s="74"/>
      <c r="I9" s="187"/>
    </row>
    <row r="10" spans="1:9" s="75" customFormat="1" ht="15" customHeight="1">
      <c r="A10" s="190" t="s">
        <v>27</v>
      </c>
      <c r="B10" s="191">
        <v>45.03</v>
      </c>
      <c r="C10" s="191">
        <v>31.841000000000001</v>
      </c>
      <c r="D10" s="191">
        <v>72.912999999999997</v>
      </c>
      <c r="E10" s="191">
        <v>18.492000000000001</v>
      </c>
      <c r="F10" s="191">
        <v>61.665999999999997</v>
      </c>
      <c r="G10" s="191">
        <v>58.135349732151298</v>
      </c>
      <c r="H10" s="74"/>
      <c r="I10" s="187"/>
    </row>
    <row r="11" spans="1:9" s="75" customFormat="1" ht="16.5" customHeight="1">
      <c r="A11" s="408" t="s">
        <v>123</v>
      </c>
      <c r="B11" s="408"/>
      <c r="C11" s="408"/>
      <c r="D11" s="408"/>
      <c r="E11" s="408"/>
      <c r="F11" s="408"/>
      <c r="G11" s="408"/>
      <c r="I11" s="187"/>
    </row>
    <row r="12" spans="1:9" s="75" customFormat="1" ht="15" customHeight="1">
      <c r="A12" s="76" t="s">
        <v>0</v>
      </c>
      <c r="B12" s="372" t="s">
        <v>71</v>
      </c>
      <c r="C12" s="192">
        <v>-0.15615697195259703</v>
      </c>
      <c r="D12" s="192">
        <v>7.8363170795987314E-2</v>
      </c>
      <c r="E12" s="192">
        <v>0.1091389907419047</v>
      </c>
      <c r="F12" s="192">
        <v>5.5637146860233022E-2</v>
      </c>
      <c r="G12" s="192">
        <v>0.37334817683440802</v>
      </c>
      <c r="H12" s="74"/>
      <c r="I12" s="187"/>
    </row>
    <row r="13" spans="1:9" s="75" customFormat="1" ht="15" customHeight="1">
      <c r="A13" s="188" t="s">
        <v>11</v>
      </c>
      <c r="B13" s="373" t="s">
        <v>71</v>
      </c>
      <c r="C13" s="193">
        <v>4.3175135893022576E-2</v>
      </c>
      <c r="D13" s="193">
        <v>7.8184597413642587E-2</v>
      </c>
      <c r="E13" s="193">
        <v>-9.0288734868877674E-2</v>
      </c>
      <c r="F13" s="193">
        <v>0.15643758166376887</v>
      </c>
      <c r="G13" s="193">
        <v>0.31139067985506341</v>
      </c>
    </row>
    <row r="14" spans="1:9" s="75" customFormat="1" ht="15" customHeight="1">
      <c r="A14" s="188" t="s">
        <v>17</v>
      </c>
      <c r="B14" s="373" t="s">
        <v>71</v>
      </c>
      <c r="C14" s="193">
        <v>-0.23763895136400914</v>
      </c>
      <c r="D14" s="193">
        <v>-0.21484178631796891</v>
      </c>
      <c r="E14" s="193">
        <v>0.37692196926852573</v>
      </c>
      <c r="F14" s="193">
        <v>3.2667063353974068E-2</v>
      </c>
      <c r="G14" s="193">
        <v>0.47455354348917322</v>
      </c>
    </row>
    <row r="15" spans="1:9" s="75" customFormat="1" ht="15" customHeight="1">
      <c r="A15" s="188" t="s">
        <v>23</v>
      </c>
      <c r="B15" s="373" t="s">
        <v>71</v>
      </c>
      <c r="C15" s="193">
        <v>-0.21066149548483348</v>
      </c>
      <c r="D15" s="193">
        <v>0.55091008608948</v>
      </c>
      <c r="E15" s="193">
        <v>7.5774935351391459E-2</v>
      </c>
      <c r="F15" s="193">
        <v>-3.1723747206658937E-3</v>
      </c>
      <c r="G15" s="193">
        <v>0.32035691090915619</v>
      </c>
      <c r="H15" s="74"/>
    </row>
    <row r="16" spans="1:9" s="75" customFormat="1" ht="15" customHeight="1">
      <c r="A16" s="190" t="s">
        <v>27</v>
      </c>
      <c r="B16" s="374" t="s">
        <v>71</v>
      </c>
      <c r="C16" s="194">
        <v>-0.2928936264712414</v>
      </c>
      <c r="D16" s="194">
        <v>1.2899092365189535</v>
      </c>
      <c r="E16" s="194">
        <v>-0.74638267524309798</v>
      </c>
      <c r="F16" s="194">
        <v>2.3347393467445379</v>
      </c>
      <c r="G16" s="194">
        <v>-5.7254407093839332E-2</v>
      </c>
      <c r="H16" s="74"/>
    </row>
    <row r="17" spans="1:8" s="75" customFormat="1" ht="16.5" customHeight="1">
      <c r="A17" s="408" t="s">
        <v>271</v>
      </c>
      <c r="B17" s="408"/>
      <c r="C17" s="408"/>
      <c r="D17" s="408"/>
      <c r="E17" s="408"/>
      <c r="F17" s="408"/>
      <c r="G17" s="408"/>
    </row>
    <row r="18" spans="1:8" s="75" customFormat="1" ht="15" customHeight="1">
      <c r="A18" s="76" t="s">
        <v>0</v>
      </c>
      <c r="B18" s="372" t="s">
        <v>71</v>
      </c>
      <c r="C18" s="192">
        <v>-0.1926205463311641</v>
      </c>
      <c r="D18" s="192">
        <v>3.6543191901669658E-2</v>
      </c>
      <c r="E18" s="192">
        <v>2.0638919032106795E-2</v>
      </c>
      <c r="F18" s="192">
        <v>-2.7936056127464304E-2</v>
      </c>
      <c r="G18" s="192">
        <v>0.32176114320763993</v>
      </c>
      <c r="H18" s="74"/>
    </row>
    <row r="19" spans="1:8" s="75" customFormat="1" ht="15" customHeight="1">
      <c r="A19" s="188" t="s">
        <v>11</v>
      </c>
      <c r="B19" s="373" t="s">
        <v>71</v>
      </c>
      <c r="C19" s="193">
        <v>-1.9018427549188921E-3</v>
      </c>
      <c r="D19" s="193">
        <v>3.6371543769818437E-2</v>
      </c>
      <c r="E19" s="193">
        <v>-0.16287613182393601</v>
      </c>
      <c r="F19" s="193">
        <v>6.488416007146891E-2</v>
      </c>
      <c r="G19" s="193">
        <v>0.26213095370502737</v>
      </c>
    </row>
    <row r="20" spans="1:8" s="75" customFormat="1" ht="15" customHeight="1">
      <c r="A20" s="188" t="s">
        <v>17</v>
      </c>
      <c r="B20" s="373" t="s">
        <v>71</v>
      </c>
      <c r="C20" s="193">
        <v>-0.27058158154083767</v>
      </c>
      <c r="D20" s="193">
        <v>-0.24529099008727551</v>
      </c>
      <c r="E20" s="193">
        <v>0.26705504182641149</v>
      </c>
      <c r="F20" s="193">
        <v>-4.9087632718517793E-2</v>
      </c>
      <c r="G20" s="193">
        <v>0.41916493591277248</v>
      </c>
    </row>
    <row r="21" spans="1:8" s="75" customFormat="1" ht="15" customHeight="1">
      <c r="A21" s="188" t="s">
        <v>23</v>
      </c>
      <c r="B21" s="373" t="s">
        <v>71</v>
      </c>
      <c r="C21" s="193">
        <v>-0.24476985724478717</v>
      </c>
      <c r="D21" s="193">
        <v>0.49076427545374446</v>
      </c>
      <c r="E21" s="193">
        <v>-1.00629620779632E-2</v>
      </c>
      <c r="F21" s="193">
        <v>-8.2089716459724515E-2</v>
      </c>
      <c r="G21" s="193">
        <v>0.2707603865089061</v>
      </c>
      <c r="H21" s="74"/>
    </row>
    <row r="22" spans="1:8" s="75" customFormat="1" ht="15" customHeight="1">
      <c r="A22" s="190" t="s">
        <v>27</v>
      </c>
      <c r="B22" s="374" t="s">
        <v>71</v>
      </c>
      <c r="C22" s="194">
        <v>-0.3234486289867996</v>
      </c>
      <c r="D22" s="194">
        <v>1.2011043157514552</v>
      </c>
      <c r="E22" s="194">
        <v>-0.76661922955701611</v>
      </c>
      <c r="F22" s="194">
        <v>2.0707330552214893</v>
      </c>
      <c r="G22" s="194">
        <v>-9.2666729637448597E-2</v>
      </c>
      <c r="H22" s="74"/>
    </row>
    <row r="23" spans="1:8" s="75" customFormat="1" ht="16.5" customHeight="1">
      <c r="A23" s="408" t="s">
        <v>272</v>
      </c>
      <c r="B23" s="408"/>
      <c r="C23" s="408"/>
      <c r="D23" s="408"/>
      <c r="E23" s="408"/>
      <c r="F23" s="408"/>
      <c r="G23" s="408"/>
    </row>
    <row r="24" spans="1:8" s="75" customFormat="1" ht="15" customHeight="1">
      <c r="A24" s="76" t="s">
        <v>0</v>
      </c>
      <c r="B24" s="186">
        <v>100</v>
      </c>
      <c r="C24" s="186">
        <v>80.737945366883594</v>
      </c>
      <c r="D24" s="186">
        <v>83.688367598172135</v>
      </c>
      <c r="E24" s="186">
        <v>85.415605040960017</v>
      </c>
      <c r="F24" s="186">
        <v>83.029429904374425</v>
      </c>
      <c r="G24" s="186">
        <v>109.74507419028454</v>
      </c>
      <c r="H24" s="74"/>
    </row>
    <row r="25" spans="1:8" s="75" customFormat="1" ht="15" customHeight="1">
      <c r="A25" s="188" t="s">
        <v>11</v>
      </c>
      <c r="B25" s="189">
        <v>100</v>
      </c>
      <c r="C25" s="189">
        <v>99.809815724508113</v>
      </c>
      <c r="D25" s="189">
        <v>103.44005280578958</v>
      </c>
      <c r="E25" s="189">
        <v>86.592137129118882</v>
      </c>
      <c r="F25" s="189">
        <v>92.210595215535221</v>
      </c>
      <c r="G25" s="189">
        <v>116.38184648109171</v>
      </c>
    </row>
    <row r="26" spans="1:8" s="75" customFormat="1" ht="15" customHeight="1">
      <c r="A26" s="188" t="s">
        <v>17</v>
      </c>
      <c r="B26" s="189">
        <v>100</v>
      </c>
      <c r="C26" s="189">
        <v>72.94184184591623</v>
      </c>
      <c r="D26" s="189">
        <v>55.04986524074198</v>
      </c>
      <c r="E26" s="189">
        <v>69.751209305146631</v>
      </c>
      <c r="F26" s="189">
        <v>66.327287561103134</v>
      </c>
      <c r="G26" s="189">
        <v>94.129360800920963</v>
      </c>
    </row>
    <row r="27" spans="1:8" s="75" customFormat="1" ht="15" customHeight="1">
      <c r="A27" s="188" t="s">
        <v>23</v>
      </c>
      <c r="B27" s="189">
        <v>100</v>
      </c>
      <c r="C27" s="189">
        <v>75.523014275521277</v>
      </c>
      <c r="D27" s="189">
        <v>112.58701165653029</v>
      </c>
      <c r="E27" s="189">
        <v>111.45405282775943</v>
      </c>
      <c r="F27" s="189">
        <v>102.30482123284148</v>
      </c>
      <c r="G27" s="189">
        <v>130.00491417157022</v>
      </c>
      <c r="H27" s="74"/>
    </row>
    <row r="28" spans="1:8" s="75" customFormat="1" ht="15" customHeight="1">
      <c r="A28" s="190" t="s">
        <v>27</v>
      </c>
      <c r="B28" s="191">
        <v>100</v>
      </c>
      <c r="C28" s="191">
        <v>67.655137101320037</v>
      </c>
      <c r="D28" s="191">
        <v>148.91601425647193</v>
      </c>
      <c r="E28" s="191">
        <v>34.754134138473788</v>
      </c>
      <c r="F28" s="191">
        <v>106.7206685046131</v>
      </c>
      <c r="G28" s="191">
        <v>96.831213169568343</v>
      </c>
      <c r="H28" s="74"/>
    </row>
    <row r="29" spans="1:8" s="75" customFormat="1" ht="16.5" customHeight="1">
      <c r="A29" s="408" t="s">
        <v>125</v>
      </c>
      <c r="B29" s="408"/>
      <c r="C29" s="408"/>
      <c r="D29" s="408"/>
      <c r="E29" s="408"/>
      <c r="F29" s="408"/>
      <c r="G29" s="408"/>
    </row>
    <row r="30" spans="1:8" s="75" customFormat="1" ht="15" customHeight="1">
      <c r="A30" s="76" t="s">
        <v>0</v>
      </c>
      <c r="B30" s="195">
        <v>1</v>
      </c>
      <c r="C30" s="195">
        <v>1</v>
      </c>
      <c r="D30" s="195">
        <v>1</v>
      </c>
      <c r="E30" s="195">
        <v>1</v>
      </c>
      <c r="F30" s="195">
        <v>1</v>
      </c>
      <c r="G30" s="195">
        <v>1</v>
      </c>
      <c r="H30" s="74"/>
    </row>
    <row r="31" spans="1:8" s="75" customFormat="1" ht="14.25" customHeight="1">
      <c r="A31" s="188" t="s">
        <v>11</v>
      </c>
      <c r="B31" s="196">
        <v>0.26464700844356176</v>
      </c>
      <c r="C31" s="196">
        <v>0.3271617704013145</v>
      </c>
      <c r="D31" s="196">
        <v>0.32710759349181256</v>
      </c>
      <c r="E31" s="196">
        <v>0.26829231069623327</v>
      </c>
      <c r="F31" s="196">
        <v>0.29391094457347239</v>
      </c>
      <c r="G31" s="196">
        <v>0.28065138900863262</v>
      </c>
    </row>
    <row r="32" spans="1:8" s="75" customFormat="1" ht="15" customHeight="1">
      <c r="A32" s="188" t="s">
        <v>17</v>
      </c>
      <c r="B32" s="196">
        <v>0.46182865342029389</v>
      </c>
      <c r="C32" s="196">
        <v>0.41723420684808304</v>
      </c>
      <c r="D32" s="196">
        <v>0.30378899558862693</v>
      </c>
      <c r="E32" s="196">
        <v>0.3771337456707769</v>
      </c>
      <c r="F32" s="196">
        <v>0.36892752286320368</v>
      </c>
      <c r="G32" s="196">
        <v>0.39611468912607251</v>
      </c>
    </row>
    <row r="33" spans="1:8" s="75" customFormat="1" ht="15" customHeight="1">
      <c r="A33" s="188" t="s">
        <v>23</v>
      </c>
      <c r="B33" s="196">
        <v>0.27092657651478119</v>
      </c>
      <c r="C33" s="196">
        <v>0.25342720343904773</v>
      </c>
      <c r="D33" s="196">
        <v>0.36448092493083517</v>
      </c>
      <c r="E33" s="196">
        <v>0.35351695930553179</v>
      </c>
      <c r="F33" s="196">
        <v>0.33382253749655288</v>
      </c>
      <c r="G33" s="196">
        <v>0.3209418425972469</v>
      </c>
      <c r="H33" s="74"/>
    </row>
    <row r="34" spans="1:8" s="75" customFormat="1" ht="15" customHeight="1">
      <c r="A34" s="190" t="s">
        <v>27</v>
      </c>
      <c r="B34" s="197">
        <v>2.5977616213632348E-3</v>
      </c>
      <c r="C34" s="197">
        <v>2.1768193115546575E-3</v>
      </c>
      <c r="D34" s="197">
        <v>4.6224859887253004E-3</v>
      </c>
      <c r="E34" s="197">
        <v>1.0569843274579973E-3</v>
      </c>
      <c r="F34" s="197">
        <v>3.3389950667709668E-3</v>
      </c>
      <c r="G34" s="197">
        <v>2.2920792680480549E-3</v>
      </c>
      <c r="H34" s="74"/>
    </row>
    <row r="35" spans="1:8" ht="10.5" customHeight="1"/>
    <row r="36" spans="1:8" s="126" customFormat="1" ht="23.25" customHeight="1">
      <c r="A36" s="407" t="s">
        <v>273</v>
      </c>
      <c r="B36" s="407"/>
      <c r="C36" s="407"/>
      <c r="D36" s="407"/>
      <c r="E36" s="407"/>
      <c r="F36" s="407"/>
      <c r="G36" s="407"/>
    </row>
  </sheetData>
  <mergeCells count="6">
    <mergeCell ref="A36:G36"/>
    <mergeCell ref="A5:G5"/>
    <mergeCell ref="A11:G11"/>
    <mergeCell ref="A17:G17"/>
    <mergeCell ref="A23:G23"/>
    <mergeCell ref="A29:G29"/>
  </mergeCells>
  <hyperlinks>
    <hyperlink ref="I1" location="OBSAH!A1" tooltip="o" display="zpět na obsah" xr:uid="{8F196D7B-C370-4AC6-8A0A-E2E36D412E5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EA0C-4FB2-40B3-A3A4-DBFD5172469B}">
  <dimension ref="A1:I36"/>
  <sheetViews>
    <sheetView showGridLines="0" zoomScaleNormal="100" workbookViewId="0"/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26" t="s">
        <v>132</v>
      </c>
      <c r="B1" s="27"/>
      <c r="C1" s="27"/>
      <c r="D1" s="27"/>
      <c r="E1" s="27"/>
      <c r="F1" s="27"/>
      <c r="G1" s="27"/>
      <c r="I1" s="340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81" t="s">
        <v>53</v>
      </c>
      <c r="B3" s="182"/>
      <c r="C3" s="182"/>
      <c r="D3" s="182"/>
      <c r="E3" s="182"/>
      <c r="F3" s="182"/>
      <c r="G3" s="183"/>
    </row>
    <row r="4" spans="1:9" s="75" customFormat="1" ht="15" customHeight="1">
      <c r="A4" s="184" t="s">
        <v>129</v>
      </c>
      <c r="B4" s="185">
        <v>2019</v>
      </c>
      <c r="C4" s="185">
        <v>2020</v>
      </c>
      <c r="D4" s="185">
        <v>2021</v>
      </c>
      <c r="E4" s="185">
        <v>2022</v>
      </c>
      <c r="F4" s="185">
        <v>2023</v>
      </c>
      <c r="G4" s="185">
        <v>2024</v>
      </c>
    </row>
    <row r="5" spans="1:9" s="75" customFormat="1" ht="15" customHeight="1">
      <c r="A5" s="409" t="s">
        <v>133</v>
      </c>
      <c r="B5" s="409"/>
      <c r="C5" s="409"/>
      <c r="D5" s="409"/>
      <c r="E5" s="409"/>
      <c r="F5" s="409"/>
      <c r="G5" s="409"/>
    </row>
    <row r="6" spans="1:9" s="75" customFormat="1" ht="15" customHeight="1">
      <c r="A6" s="76" t="s">
        <v>0</v>
      </c>
      <c r="B6" s="186">
        <v>83.113</v>
      </c>
      <c r="C6" s="186">
        <v>79.975999999999999</v>
      </c>
      <c r="D6" s="186">
        <v>82.659000000000006</v>
      </c>
      <c r="E6" s="186">
        <v>84.382000000000005</v>
      </c>
      <c r="F6" s="186">
        <v>84.872</v>
      </c>
      <c r="G6" s="186">
        <v>87.171740922154839</v>
      </c>
      <c r="H6" s="74"/>
    </row>
    <row r="7" spans="1:9" s="75" customFormat="1" ht="15" customHeight="1">
      <c r="A7" s="188" t="s">
        <v>11</v>
      </c>
      <c r="B7" s="189">
        <v>37.835000000000001</v>
      </c>
      <c r="C7" s="189">
        <v>36.814</v>
      </c>
      <c r="D7" s="189">
        <v>39.646000000000001</v>
      </c>
      <c r="E7" s="189">
        <v>40.216000000000001</v>
      </c>
      <c r="F7" s="189">
        <v>41.728999999999999</v>
      </c>
      <c r="G7" s="189">
        <v>42.706880148616882</v>
      </c>
    </row>
    <row r="8" spans="1:9" s="75" customFormat="1" ht="15" customHeight="1">
      <c r="A8" s="188" t="s">
        <v>17</v>
      </c>
      <c r="B8" s="189">
        <v>19.975999999999999</v>
      </c>
      <c r="C8" s="189">
        <v>19.285</v>
      </c>
      <c r="D8" s="189">
        <v>19.007999999999999</v>
      </c>
      <c r="E8" s="189">
        <v>19.161000000000001</v>
      </c>
      <c r="F8" s="189">
        <v>18.749500000000001</v>
      </c>
      <c r="G8" s="189">
        <v>19.063701333329998</v>
      </c>
    </row>
    <row r="9" spans="1:9" s="75" customFormat="1" ht="15" customHeight="1">
      <c r="A9" s="188" t="s">
        <v>23</v>
      </c>
      <c r="B9" s="189">
        <v>22.344000000000001</v>
      </c>
      <c r="C9" s="189">
        <v>20.954999999999998</v>
      </c>
      <c r="D9" s="189">
        <v>21.004999999999999</v>
      </c>
      <c r="E9" s="189">
        <v>22.001999999999999</v>
      </c>
      <c r="F9" s="189">
        <v>21.628</v>
      </c>
      <c r="G9" s="189">
        <v>22.217500000000001</v>
      </c>
      <c r="H9" s="74"/>
    </row>
    <row r="10" spans="1:9" s="75" customFormat="1" ht="15" customHeight="1">
      <c r="A10" s="190" t="s">
        <v>27</v>
      </c>
      <c r="B10" s="191">
        <v>2.9580000000000002</v>
      </c>
      <c r="C10" s="191">
        <v>2.9220000000000002</v>
      </c>
      <c r="D10" s="191">
        <v>3</v>
      </c>
      <c r="E10" s="191">
        <v>3.0030000000000001</v>
      </c>
      <c r="F10" s="191">
        <v>2.7650000000000001</v>
      </c>
      <c r="G10" s="191">
        <v>2.7123128592079997</v>
      </c>
      <c r="H10" s="74"/>
    </row>
    <row r="11" spans="1:9" s="75" customFormat="1" ht="15" customHeight="1">
      <c r="A11" s="409" t="s">
        <v>134</v>
      </c>
      <c r="B11" s="409"/>
      <c r="C11" s="409"/>
      <c r="D11" s="409"/>
      <c r="E11" s="409"/>
      <c r="F11" s="409"/>
      <c r="G11" s="409"/>
    </row>
    <row r="12" spans="1:9" s="75" customFormat="1" ht="15" customHeight="1">
      <c r="A12" s="76" t="s">
        <v>0</v>
      </c>
      <c r="B12" s="192"/>
      <c r="C12" s="192">
        <v>-3.7743794592903668E-2</v>
      </c>
      <c r="D12" s="192">
        <v>3.354756426928085E-2</v>
      </c>
      <c r="E12" s="192">
        <v>2.0844675110998079E-2</v>
      </c>
      <c r="F12" s="192">
        <v>5.806925647649841E-3</v>
      </c>
      <c r="G12" s="192">
        <v>2.7096579816132893E-2</v>
      </c>
      <c r="H12" s="74"/>
    </row>
    <row r="13" spans="1:9" s="75" customFormat="1" ht="15" customHeight="1">
      <c r="A13" s="188" t="s">
        <v>11</v>
      </c>
      <c r="B13" s="193"/>
      <c r="C13" s="193">
        <v>-2.6985595348222535E-2</v>
      </c>
      <c r="D13" s="193">
        <v>7.6927255935242078E-2</v>
      </c>
      <c r="E13" s="193">
        <v>1.4377238561267269E-2</v>
      </c>
      <c r="F13" s="193">
        <v>3.7621842052914189E-2</v>
      </c>
      <c r="G13" s="193">
        <v>2.3434066203764425E-2</v>
      </c>
    </row>
    <row r="14" spans="1:9" s="75" customFormat="1" ht="15" customHeight="1">
      <c r="A14" s="188" t="s">
        <v>17</v>
      </c>
      <c r="B14" s="193"/>
      <c r="C14" s="193">
        <v>-3.4591509811774057E-2</v>
      </c>
      <c r="D14" s="193">
        <v>-1.436349494425726E-2</v>
      </c>
      <c r="E14" s="193">
        <v>8.049242424242653E-3</v>
      </c>
      <c r="F14" s="193">
        <v>-2.1475914618234948E-2</v>
      </c>
      <c r="G14" s="193">
        <v>1.675785132030172E-2</v>
      </c>
    </row>
    <row r="15" spans="1:9" s="75" customFormat="1" ht="15" customHeight="1">
      <c r="A15" s="188" t="s">
        <v>23</v>
      </c>
      <c r="B15" s="193"/>
      <c r="C15" s="193">
        <v>-6.2164339419978676E-2</v>
      </c>
      <c r="D15" s="193">
        <v>2.3860653781913044E-3</v>
      </c>
      <c r="E15" s="193">
        <v>4.7464889312068603E-2</v>
      </c>
      <c r="F15" s="193">
        <v>-1.6998454685937636E-2</v>
      </c>
      <c r="G15" s="193">
        <v>2.7256334381357439E-2</v>
      </c>
      <c r="H15" s="74"/>
    </row>
    <row r="16" spans="1:9" s="75" customFormat="1" ht="15" customHeight="1">
      <c r="A16" s="190" t="s">
        <v>27</v>
      </c>
      <c r="B16" s="194"/>
      <c r="C16" s="194">
        <v>-1.2170385395537497E-2</v>
      </c>
      <c r="D16" s="194">
        <v>2.6694045174537884E-2</v>
      </c>
      <c r="E16" s="194">
        <v>1.0000000000001119E-3</v>
      </c>
      <c r="F16" s="194">
        <v>-7.9254079254079235E-2</v>
      </c>
      <c r="G16" s="194">
        <v>-1.9055023794575243E-2</v>
      </c>
      <c r="H16" s="74"/>
    </row>
    <row r="17" spans="1:8" s="75" customFormat="1" ht="15" customHeight="1">
      <c r="A17" s="409" t="s">
        <v>135</v>
      </c>
      <c r="B17" s="409"/>
      <c r="C17" s="409"/>
      <c r="D17" s="409"/>
      <c r="E17" s="409"/>
      <c r="F17" s="409"/>
      <c r="G17" s="409"/>
    </row>
    <row r="18" spans="1:8" s="75" customFormat="1" ht="15" customHeight="1">
      <c r="A18" s="76" t="s">
        <v>0</v>
      </c>
      <c r="B18" s="186">
        <v>100</v>
      </c>
      <c r="C18" s="186">
        <v>96.225620540709627</v>
      </c>
      <c r="D18" s="186">
        <v>99.453755730150533</v>
      </c>
      <c r="E18" s="186">
        <v>101.5268369569141</v>
      </c>
      <c r="F18" s="186">
        <v>102.11639575036395</v>
      </c>
      <c r="G18" s="186">
        <v>104.88340081834953</v>
      </c>
      <c r="H18" s="74"/>
    </row>
    <row r="19" spans="1:8" s="75" customFormat="1" ht="15" customHeight="1">
      <c r="A19" s="188" t="s">
        <v>11</v>
      </c>
      <c r="B19" s="189">
        <v>100</v>
      </c>
      <c r="C19" s="189">
        <v>97.301440465177748</v>
      </c>
      <c r="D19" s="189">
        <v>104.78657327871019</v>
      </c>
      <c r="E19" s="189">
        <v>106.29311484075592</v>
      </c>
      <c r="F19" s="189">
        <v>110.2920576186071</v>
      </c>
      <c r="G19" s="189">
        <v>112.87664899859094</v>
      </c>
    </row>
    <row r="20" spans="1:8" s="75" customFormat="1" ht="15" customHeight="1">
      <c r="A20" s="188" t="s">
        <v>17</v>
      </c>
      <c r="B20" s="189">
        <v>100</v>
      </c>
      <c r="C20" s="189">
        <v>96.540849018822598</v>
      </c>
      <c r="D20" s="189">
        <v>95.154185022026425</v>
      </c>
      <c r="E20" s="189">
        <v>95.920104124949958</v>
      </c>
      <c r="F20" s="189">
        <v>93.860132158590318</v>
      </c>
      <c r="G20" s="189">
        <v>95.433026298207849</v>
      </c>
    </row>
    <row r="21" spans="1:8" s="75" customFormat="1" ht="15" customHeight="1">
      <c r="A21" s="188" t="s">
        <v>23</v>
      </c>
      <c r="B21" s="189">
        <v>100</v>
      </c>
      <c r="C21" s="189">
        <v>93.783566058002137</v>
      </c>
      <c r="D21" s="189">
        <v>94.007339778016458</v>
      </c>
      <c r="E21" s="189">
        <v>98.469387755102034</v>
      </c>
      <c r="F21" s="189">
        <v>96.795560329394917</v>
      </c>
      <c r="G21" s="189">
        <v>99.433852488363755</v>
      </c>
      <c r="H21" s="74"/>
    </row>
    <row r="22" spans="1:8" s="75" customFormat="1" ht="15" customHeight="1">
      <c r="A22" s="190" t="s">
        <v>27</v>
      </c>
      <c r="B22" s="191">
        <v>100</v>
      </c>
      <c r="C22" s="191">
        <v>98.782961460446245</v>
      </c>
      <c r="D22" s="191">
        <v>101.41987829614605</v>
      </c>
      <c r="E22" s="191">
        <v>101.52129817444219</v>
      </c>
      <c r="F22" s="191">
        <v>93.475321162947935</v>
      </c>
      <c r="G22" s="191">
        <v>91.694146693982404</v>
      </c>
      <c r="H22" s="74"/>
    </row>
    <row r="23" spans="1:8" s="75" customFormat="1" ht="15" customHeight="1">
      <c r="A23" s="409" t="s">
        <v>136</v>
      </c>
      <c r="B23" s="409"/>
      <c r="C23" s="409"/>
      <c r="D23" s="409"/>
      <c r="E23" s="409"/>
      <c r="F23" s="409"/>
      <c r="G23" s="409"/>
    </row>
    <row r="24" spans="1:8" s="75" customFormat="1" ht="15" customHeight="1">
      <c r="A24" s="76" t="s">
        <v>0</v>
      </c>
      <c r="B24" s="195">
        <v>1</v>
      </c>
      <c r="C24" s="195">
        <v>1</v>
      </c>
      <c r="D24" s="195">
        <v>1</v>
      </c>
      <c r="E24" s="195">
        <v>1</v>
      </c>
      <c r="F24" s="195">
        <v>1</v>
      </c>
      <c r="G24" s="195">
        <v>1</v>
      </c>
      <c r="H24" s="74"/>
    </row>
    <row r="25" spans="1:8" s="75" customFormat="1" ht="15" customHeight="1">
      <c r="A25" s="188" t="s">
        <v>11</v>
      </c>
      <c r="B25" s="196">
        <v>0.45522361122808708</v>
      </c>
      <c r="C25" s="196">
        <v>0.46031309392817849</v>
      </c>
      <c r="D25" s="196">
        <v>0.47963319178794805</v>
      </c>
      <c r="E25" s="196">
        <v>0.47659453437936999</v>
      </c>
      <c r="F25" s="196">
        <v>0.49166980865303045</v>
      </c>
      <c r="G25" s="196">
        <v>0.48991656810840245</v>
      </c>
    </row>
    <row r="26" spans="1:8" s="75" customFormat="1" ht="15" customHeight="1">
      <c r="A26" s="188" t="s">
        <v>17</v>
      </c>
      <c r="B26" s="196">
        <v>0.24034747873377207</v>
      </c>
      <c r="C26" s="196">
        <v>0.24113484045213565</v>
      </c>
      <c r="D26" s="196">
        <v>0.22995681051065217</v>
      </c>
      <c r="E26" s="196">
        <v>0.22707449456045128</v>
      </c>
      <c r="F26" s="196">
        <v>0.22091502497879162</v>
      </c>
      <c r="G26" s="196">
        <v>0.21869129986005509</v>
      </c>
    </row>
    <row r="27" spans="1:8" s="75" customFormat="1" ht="15" customHeight="1">
      <c r="A27" s="188" t="s">
        <v>23</v>
      </c>
      <c r="B27" s="196">
        <v>0.26883880981314595</v>
      </c>
      <c r="C27" s="196">
        <v>0.26201610483144944</v>
      </c>
      <c r="D27" s="196">
        <v>0.25411630917383465</v>
      </c>
      <c r="E27" s="196">
        <v>0.26074281244815239</v>
      </c>
      <c r="F27" s="196">
        <v>0.25483080403431047</v>
      </c>
      <c r="G27" s="196">
        <v>0.25487044040843959</v>
      </c>
      <c r="H27" s="74"/>
    </row>
    <row r="28" spans="1:8" s="75" customFormat="1" ht="15" customHeight="1">
      <c r="A28" s="190" t="s">
        <v>27</v>
      </c>
      <c r="B28" s="197">
        <v>3.559010022499489E-2</v>
      </c>
      <c r="C28" s="197">
        <v>3.6535960788236475E-2</v>
      </c>
      <c r="D28" s="197">
        <v>3.6293688527565052E-2</v>
      </c>
      <c r="E28" s="197">
        <v>3.5588158612026258E-2</v>
      </c>
      <c r="F28" s="197">
        <v>3.2578471109435389E-2</v>
      </c>
      <c r="G28" s="197">
        <v>3.1114588632916256E-2</v>
      </c>
      <c r="H28" s="74"/>
    </row>
    <row r="29" spans="1:8" s="75" customFormat="1" ht="15" customHeight="1">
      <c r="A29" s="409" t="s">
        <v>274</v>
      </c>
      <c r="B29" s="409"/>
      <c r="C29" s="409"/>
      <c r="D29" s="409"/>
      <c r="E29" s="409"/>
      <c r="F29" s="409"/>
      <c r="G29" s="409"/>
    </row>
    <row r="30" spans="1:8" s="75" customFormat="1" ht="15" customHeight="1">
      <c r="A30" s="76" t="s">
        <v>0</v>
      </c>
      <c r="B30" s="192">
        <v>2.0462429831054438E-2</v>
      </c>
      <c r="C30" s="192">
        <v>2.0033125684611304E-2</v>
      </c>
      <c r="D30" s="192">
        <v>2.0660221670929197E-2</v>
      </c>
      <c r="E30" s="192">
        <v>2.094175416978809E-2</v>
      </c>
      <c r="F30" s="192">
        <v>2.0968241935659649E-2</v>
      </c>
      <c r="G30" s="192">
        <v>2.1652053135454527E-2</v>
      </c>
      <c r="H30" s="74"/>
    </row>
    <row r="31" spans="1:8" s="75" customFormat="1" ht="15" customHeight="1">
      <c r="A31" s="188" t="s">
        <v>11</v>
      </c>
      <c r="B31" s="193">
        <v>9.3149812021939369E-3</v>
      </c>
      <c r="C31" s="193">
        <v>9.221510064935488E-3</v>
      </c>
      <c r="D31" s="193">
        <v>9.9093280630743047E-3</v>
      </c>
      <c r="E31" s="193">
        <v>9.9807255776373852E-3</v>
      </c>
      <c r="F31" s="193">
        <v>1.0309451500296229E-2</v>
      </c>
      <c r="G31" s="193">
        <v>1.0607699564622656E-2</v>
      </c>
    </row>
    <row r="32" spans="1:8" s="75" customFormat="1" ht="15" customHeight="1">
      <c r="A32" s="188" t="s">
        <v>17</v>
      </c>
      <c r="B32" s="193">
        <v>4.9180934186606601E-3</v>
      </c>
      <c r="C32" s="193">
        <v>4.8306845657163271E-3</v>
      </c>
      <c r="D32" s="193">
        <v>4.7509586798899356E-3</v>
      </c>
      <c r="E32" s="193">
        <v>4.7553382433138539E-3</v>
      </c>
      <c r="F32" s="193">
        <v>4.6321996909775972E-3</v>
      </c>
      <c r="G32" s="193">
        <v>4.7351156448315317E-3</v>
      </c>
    </row>
    <row r="33" spans="1:8" s="75" customFormat="1" ht="15" customHeight="1">
      <c r="A33" s="188" t="s">
        <v>23</v>
      </c>
      <c r="B33" s="193">
        <v>5.5010952816656883E-3</v>
      </c>
      <c r="C33" s="193">
        <v>5.2490015594807175E-3</v>
      </c>
      <c r="D33" s="193">
        <v>5.250099277729803E-3</v>
      </c>
      <c r="E33" s="193">
        <v>5.46041187982837E-3</v>
      </c>
      <c r="F33" s="193">
        <v>5.3433539516500959E-3</v>
      </c>
      <c r="G33" s="193">
        <v>5.5184683183802305E-3</v>
      </c>
      <c r="H33" s="74"/>
    </row>
    <row r="34" spans="1:8" s="75" customFormat="1" ht="15" customHeight="1">
      <c r="A34" s="188" t="s">
        <v>27</v>
      </c>
      <c r="B34" s="193">
        <v>7.2825992853415265E-4</v>
      </c>
      <c r="C34" s="193">
        <v>7.3192949447877149E-4</v>
      </c>
      <c r="D34" s="193">
        <v>7.4983565023515393E-4</v>
      </c>
      <c r="E34" s="193">
        <v>7.4527846900848086E-4</v>
      </c>
      <c r="F34" s="193">
        <v>6.8311326411653946E-4</v>
      </c>
      <c r="G34" s="193">
        <v>6.7369472636771214E-4</v>
      </c>
      <c r="H34" s="74"/>
    </row>
    <row r="36" spans="1:8" s="126" customFormat="1" ht="30" customHeight="1">
      <c r="A36" s="407" t="s">
        <v>296</v>
      </c>
      <c r="B36" s="407"/>
      <c r="C36" s="407"/>
      <c r="D36" s="407"/>
      <c r="E36" s="407"/>
      <c r="F36" s="407"/>
      <c r="G36" s="407"/>
    </row>
  </sheetData>
  <mergeCells count="6">
    <mergeCell ref="A36:G36"/>
    <mergeCell ref="A5:G5"/>
    <mergeCell ref="A11:G11"/>
    <mergeCell ref="A17:G17"/>
    <mergeCell ref="A23:G23"/>
    <mergeCell ref="A29:G29"/>
  </mergeCells>
  <hyperlinks>
    <hyperlink ref="I1" location="OBSAH!A1" tooltip="o" display="zpět na obsah" xr:uid="{6470EE9A-4C51-4E06-89A6-5F573C80E89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055B-E78B-44C8-9C3E-996801137756}">
  <dimension ref="A1:I37"/>
  <sheetViews>
    <sheetView showGridLines="0" zoomScaleNormal="100" workbookViewId="0"/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26" t="s">
        <v>137</v>
      </c>
      <c r="B1" s="27"/>
      <c r="C1" s="27"/>
      <c r="D1" s="27"/>
      <c r="E1" s="27"/>
      <c r="F1" s="27"/>
      <c r="G1" s="27"/>
      <c r="I1" s="340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81" t="s">
        <v>53</v>
      </c>
      <c r="B3" s="182"/>
      <c r="C3" s="182"/>
      <c r="D3" s="182"/>
      <c r="E3" s="182"/>
      <c r="F3" s="182"/>
      <c r="G3" s="183"/>
    </row>
    <row r="4" spans="1:9" s="75" customFormat="1" ht="15" customHeight="1">
      <c r="A4" s="184" t="s">
        <v>129</v>
      </c>
      <c r="B4" s="185">
        <v>2019</v>
      </c>
      <c r="C4" s="185">
        <v>2020</v>
      </c>
      <c r="D4" s="185">
        <v>2021</v>
      </c>
      <c r="E4" s="185">
        <v>2022</v>
      </c>
      <c r="F4" s="185">
        <v>2023</v>
      </c>
      <c r="G4" s="185">
        <v>2024</v>
      </c>
      <c r="I4" s="187"/>
    </row>
    <row r="5" spans="1:9" s="75" customFormat="1" ht="15" customHeight="1">
      <c r="A5" s="409" t="s">
        <v>275</v>
      </c>
      <c r="B5" s="409"/>
      <c r="C5" s="409"/>
      <c r="D5" s="409"/>
      <c r="E5" s="409"/>
      <c r="F5" s="409"/>
      <c r="G5" s="409"/>
    </row>
    <row r="6" spans="1:9" s="75" customFormat="1" ht="15" customHeight="1">
      <c r="A6" s="368" t="s">
        <v>0</v>
      </c>
      <c r="B6" s="40">
        <v>32835</v>
      </c>
      <c r="C6" s="40">
        <v>34639</v>
      </c>
      <c r="D6" s="40">
        <v>36093</v>
      </c>
      <c r="E6" s="40">
        <v>38212</v>
      </c>
      <c r="F6" s="40">
        <v>39207.823742419954</v>
      </c>
      <c r="G6" s="40">
        <v>40601.996310611161</v>
      </c>
      <c r="H6" s="74"/>
      <c r="I6" s="187"/>
    </row>
    <row r="7" spans="1:9" s="75" customFormat="1" ht="15" customHeight="1">
      <c r="A7" s="369" t="s">
        <v>11</v>
      </c>
      <c r="B7" s="41">
        <v>26767</v>
      </c>
      <c r="C7" s="41">
        <v>28849</v>
      </c>
      <c r="D7" s="41">
        <v>29078</v>
      </c>
      <c r="E7" s="41">
        <v>30833</v>
      </c>
      <c r="F7" s="41">
        <v>31497</v>
      </c>
      <c r="G7" s="41">
        <v>33629.407306236717</v>
      </c>
      <c r="I7" s="187"/>
    </row>
    <row r="8" spans="1:9" s="75" customFormat="1" ht="15" customHeight="1">
      <c r="A8" s="369" t="s">
        <v>17</v>
      </c>
      <c r="B8" s="41">
        <v>39133</v>
      </c>
      <c r="C8" s="41">
        <v>41071</v>
      </c>
      <c r="D8" s="41">
        <v>45061</v>
      </c>
      <c r="E8" s="41">
        <v>47405</v>
      </c>
      <c r="F8" s="41">
        <v>50639</v>
      </c>
      <c r="G8" s="41">
        <v>51540</v>
      </c>
      <c r="I8" s="187"/>
    </row>
    <row r="9" spans="1:9" s="75" customFormat="1" ht="15" customHeight="1">
      <c r="A9" s="369" t="s">
        <v>23</v>
      </c>
      <c r="B9" s="41">
        <v>37138</v>
      </c>
      <c r="C9" s="41">
        <v>38437</v>
      </c>
      <c r="D9" s="41">
        <v>40480</v>
      </c>
      <c r="E9" s="41">
        <v>43854</v>
      </c>
      <c r="F9" s="41">
        <v>44423</v>
      </c>
      <c r="G9" s="41">
        <v>44141</v>
      </c>
      <c r="H9" s="74"/>
      <c r="I9" s="187"/>
    </row>
    <row r="10" spans="1:9" s="75" customFormat="1" ht="15" customHeight="1">
      <c r="A10" s="370" t="s">
        <v>27</v>
      </c>
      <c r="B10" s="371">
        <v>35410</v>
      </c>
      <c r="C10" s="371">
        <v>37898</v>
      </c>
      <c r="D10" s="371">
        <v>41259</v>
      </c>
      <c r="E10" s="371">
        <v>37039</v>
      </c>
      <c r="F10" s="371">
        <v>41955.294121422303</v>
      </c>
      <c r="G10" s="371">
        <v>45732</v>
      </c>
      <c r="H10" s="74"/>
      <c r="I10" s="187"/>
    </row>
    <row r="11" spans="1:9" s="75" customFormat="1" ht="15" customHeight="1">
      <c r="A11" s="410" t="s">
        <v>123</v>
      </c>
      <c r="B11" s="410"/>
      <c r="C11" s="410"/>
      <c r="D11" s="410"/>
      <c r="E11" s="410"/>
      <c r="F11" s="410"/>
      <c r="G11" s="410"/>
      <c r="I11" s="187"/>
    </row>
    <row r="12" spans="1:9" s="75" customFormat="1" ht="15" customHeight="1">
      <c r="A12" s="368" t="s">
        <v>0</v>
      </c>
      <c r="B12" s="372" t="s">
        <v>71</v>
      </c>
      <c r="C12" s="372">
        <v>5.4941373534338256E-2</v>
      </c>
      <c r="D12" s="372">
        <v>4.1975807615693306E-2</v>
      </c>
      <c r="E12" s="372">
        <v>5.8709445044745623E-2</v>
      </c>
      <c r="F12" s="372">
        <v>2.6060497812727679E-2</v>
      </c>
      <c r="G12" s="372">
        <v>3.5558529780953307E-2</v>
      </c>
      <c r="H12" s="74"/>
      <c r="I12" s="187"/>
    </row>
    <row r="13" spans="1:9" s="75" customFormat="1" ht="15" customHeight="1">
      <c r="A13" s="369" t="s">
        <v>11</v>
      </c>
      <c r="B13" s="373" t="s">
        <v>71</v>
      </c>
      <c r="C13" s="373">
        <v>7.778234393095973E-2</v>
      </c>
      <c r="D13" s="373">
        <v>7.9378834621650629E-3</v>
      </c>
      <c r="E13" s="373">
        <v>6.0354907490198784E-2</v>
      </c>
      <c r="F13" s="373">
        <v>2.1535367949923723E-2</v>
      </c>
      <c r="G13" s="373">
        <v>6.7701917840959913E-2</v>
      </c>
    </row>
    <row r="14" spans="1:9" s="75" customFormat="1" ht="15" customHeight="1">
      <c r="A14" s="369" t="s">
        <v>17</v>
      </c>
      <c r="B14" s="373" t="s">
        <v>71</v>
      </c>
      <c r="C14" s="373">
        <v>4.9523420131347029E-2</v>
      </c>
      <c r="D14" s="373">
        <v>9.7148839813980592E-2</v>
      </c>
      <c r="E14" s="373">
        <v>5.2018375091542612E-2</v>
      </c>
      <c r="F14" s="373">
        <v>6.822065182997572E-2</v>
      </c>
      <c r="G14" s="373">
        <v>1.7792610438594814E-2</v>
      </c>
    </row>
    <row r="15" spans="1:9" s="75" customFormat="1" ht="15" customHeight="1">
      <c r="A15" s="369" t="s">
        <v>23</v>
      </c>
      <c r="B15" s="373" t="s">
        <v>71</v>
      </c>
      <c r="C15" s="373">
        <v>3.4977650923582404E-2</v>
      </c>
      <c r="D15" s="373">
        <v>5.315191091916649E-2</v>
      </c>
      <c r="E15" s="373">
        <v>8.3349802371541548E-2</v>
      </c>
      <c r="F15" s="373">
        <v>1.2974871163405899E-2</v>
      </c>
      <c r="G15" s="373">
        <v>-6.348062940368715E-3</v>
      </c>
      <c r="H15" s="74"/>
    </row>
    <row r="16" spans="1:9" s="75" customFormat="1" ht="15" customHeight="1">
      <c r="A16" s="370" t="s">
        <v>27</v>
      </c>
      <c r="B16" s="374" t="s">
        <v>71</v>
      </c>
      <c r="C16" s="374">
        <v>7.0262637672973804E-2</v>
      </c>
      <c r="D16" s="374">
        <v>8.8685418755607204E-2</v>
      </c>
      <c r="E16" s="374">
        <v>-0.10228071451077336</v>
      </c>
      <c r="F16" s="374">
        <v>0.1327329064343612</v>
      </c>
      <c r="G16" s="374">
        <v>9.0017385354219659E-2</v>
      </c>
      <c r="H16" s="74"/>
    </row>
    <row r="17" spans="1:8" s="75" customFormat="1" ht="15" customHeight="1">
      <c r="A17" s="408" t="s">
        <v>278</v>
      </c>
      <c r="B17" s="408"/>
      <c r="C17" s="408"/>
      <c r="D17" s="408"/>
      <c r="E17" s="408"/>
      <c r="F17" s="408"/>
      <c r="G17" s="408"/>
    </row>
    <row r="18" spans="1:8" s="75" customFormat="1" ht="15" customHeight="1">
      <c r="A18" s="76" t="s">
        <v>0</v>
      </c>
      <c r="B18" s="372" t="s">
        <v>71</v>
      </c>
      <c r="C18" s="372">
        <v>2.0849910834844332E-2</v>
      </c>
      <c r="D18" s="372">
        <v>8.4804949469006186E-3</v>
      </c>
      <c r="E18" s="372">
        <v>-7.7536282175244442E-2</v>
      </c>
      <c r="F18" s="372">
        <v>-8.3552455976596884E-2</v>
      </c>
      <c r="G18" s="372">
        <v>8.2890490757272506E-3</v>
      </c>
      <c r="H18" s="74"/>
    </row>
    <row r="19" spans="1:8" s="75" customFormat="1" ht="15" customHeight="1">
      <c r="A19" s="188" t="s">
        <v>11</v>
      </c>
      <c r="B19" s="373" t="s">
        <v>71</v>
      </c>
      <c r="C19" s="373">
        <v>4.2952752924213966E-2</v>
      </c>
      <c r="D19" s="373">
        <v>-2.4463247457122361E-2</v>
      </c>
      <c r="E19" s="373">
        <v>-7.6102574927162103E-2</v>
      </c>
      <c r="F19" s="373">
        <v>-8.759417101971001E-2</v>
      </c>
      <c r="G19" s="373">
        <v>3.9586001637116564E-2</v>
      </c>
    </row>
    <row r="20" spans="1:8" s="75" customFormat="1" ht="15" customHeight="1">
      <c r="A20" s="188" t="s">
        <v>17</v>
      </c>
      <c r="B20" s="373" t="s">
        <v>71</v>
      </c>
      <c r="C20" s="373">
        <v>1.5607043897299722E-2</v>
      </c>
      <c r="D20" s="373">
        <v>6.1879937057145673E-2</v>
      </c>
      <c r="E20" s="373">
        <v>-8.3366275752940533E-2</v>
      </c>
      <c r="F20" s="373">
        <v>-4.5896226458825073E-2</v>
      </c>
      <c r="G20" s="373">
        <v>-9.0090382892153986E-3</v>
      </c>
    </row>
    <row r="21" spans="1:8" s="75" customFormat="1" ht="15" customHeight="1">
      <c r="A21" s="188" t="s">
        <v>23</v>
      </c>
      <c r="B21" s="373" t="s">
        <v>71</v>
      </c>
      <c r="C21" s="373">
        <v>1.5313354538795121E-3</v>
      </c>
      <c r="D21" s="373">
        <v>1.9297331680235841E-2</v>
      </c>
      <c r="E21" s="373">
        <v>-5.6066901945765024E-2</v>
      </c>
      <c r="F21" s="373">
        <v>-9.5240159021731663E-2</v>
      </c>
      <c r="G21" s="373">
        <v>-3.2514012566692174E-2</v>
      </c>
      <c r="H21" s="74"/>
    </row>
    <row r="22" spans="1:8" s="75" customFormat="1" ht="15" customHeight="1">
      <c r="A22" s="190" t="s">
        <v>27</v>
      </c>
      <c r="B22" s="374" t="s">
        <v>71</v>
      </c>
      <c r="C22" s="374">
        <v>3.5676053331656687E-2</v>
      </c>
      <c r="D22" s="374">
        <v>5.3688580793871843E-2</v>
      </c>
      <c r="E22" s="374">
        <v>-0.21780855594390613</v>
      </c>
      <c r="F22" s="374">
        <v>1.1724252467742113E-2</v>
      </c>
      <c r="G22" s="374">
        <v>6.1313833402824924E-2</v>
      </c>
      <c r="H22" s="74"/>
    </row>
    <row r="23" spans="1:8" s="75" customFormat="1" ht="15" customHeight="1">
      <c r="A23" s="408" t="s">
        <v>277</v>
      </c>
      <c r="B23" s="408"/>
      <c r="C23" s="408"/>
      <c r="D23" s="408"/>
      <c r="E23" s="408"/>
      <c r="F23" s="408"/>
      <c r="G23" s="408"/>
    </row>
    <row r="24" spans="1:8" s="75" customFormat="1" ht="15" customHeight="1">
      <c r="A24" s="76" t="s">
        <v>0</v>
      </c>
      <c r="B24" s="186">
        <v>100</v>
      </c>
      <c r="C24" s="186">
        <v>102.08499108348444</v>
      </c>
      <c r="D24" s="186">
        <v>102.95072233452231</v>
      </c>
      <c r="E24" s="186">
        <v>94.968306077447551</v>
      </c>
      <c r="F24" s="186">
        <v>87.033470864739641</v>
      </c>
      <c r="G24" s="186">
        <v>87.754895575968348</v>
      </c>
      <c r="H24" s="74"/>
    </row>
    <row r="25" spans="1:8" s="75" customFormat="1" ht="15" customHeight="1">
      <c r="A25" s="188" t="s">
        <v>11</v>
      </c>
      <c r="B25" s="189">
        <v>100</v>
      </c>
      <c r="C25" s="189">
        <v>104.29527529242142</v>
      </c>
      <c r="D25" s="189">
        <v>101.74387416433419</v>
      </c>
      <c r="E25" s="189">
        <v>94.000903357363214</v>
      </c>
      <c r="F25" s="189">
        <v>85.766972152671102</v>
      </c>
      <c r="G25" s="189">
        <v>89.162143652717262</v>
      </c>
    </row>
    <row r="26" spans="1:8" s="75" customFormat="1" ht="15" customHeight="1">
      <c r="A26" s="188" t="s">
        <v>17</v>
      </c>
      <c r="B26" s="189">
        <v>100</v>
      </c>
      <c r="C26" s="189">
        <v>101.56070438972999</v>
      </c>
      <c r="D26" s="189">
        <v>107.84527438484584</v>
      </c>
      <c r="E26" s="189">
        <v>98.854615501827254</v>
      </c>
      <c r="F26" s="189">
        <v>94.317561682255317</v>
      </c>
      <c r="G26" s="189">
        <v>93.467851157714435</v>
      </c>
    </row>
    <row r="27" spans="1:8" s="75" customFormat="1" ht="15" customHeight="1">
      <c r="A27" s="188" t="s">
        <v>23</v>
      </c>
      <c r="B27" s="189">
        <v>100</v>
      </c>
      <c r="C27" s="189">
        <v>100.15313354538794</v>
      </c>
      <c r="D27" s="189">
        <v>102.08582178222825</v>
      </c>
      <c r="E27" s="189">
        <v>96.362186022311221</v>
      </c>
      <c r="F27" s="189">
        <v>87.184636101864612</v>
      </c>
      <c r="G27" s="189">
        <v>84.349913748026111</v>
      </c>
      <c r="H27" s="74"/>
    </row>
    <row r="28" spans="1:8" s="75" customFormat="1" ht="15" customHeight="1">
      <c r="A28" s="190" t="s">
        <v>27</v>
      </c>
      <c r="B28" s="191">
        <v>100</v>
      </c>
      <c r="C28" s="191">
        <v>103.56760533316569</v>
      </c>
      <c r="D28" s="191">
        <v>109.12800307972319</v>
      </c>
      <c r="E28" s="191">
        <v>85.358990315886516</v>
      </c>
      <c r="F28" s="191">
        <v>86.359760668741544</v>
      </c>
      <c r="G28" s="191">
        <v>91.654808647092594</v>
      </c>
      <c r="H28" s="74"/>
    </row>
    <row r="29" spans="1:8" s="75" customFormat="1" ht="15" customHeight="1">
      <c r="A29" s="409" t="s">
        <v>276</v>
      </c>
      <c r="B29" s="409"/>
      <c r="C29" s="409"/>
      <c r="D29" s="409"/>
      <c r="E29" s="409"/>
      <c r="F29" s="409"/>
      <c r="G29" s="409"/>
    </row>
    <row r="30" spans="1:8" s="75" customFormat="1" ht="15" customHeight="1">
      <c r="A30" s="76" t="s">
        <v>0</v>
      </c>
      <c r="B30" s="195">
        <v>0.94960570532448529</v>
      </c>
      <c r="C30" s="195">
        <v>0.95750465168575882</v>
      </c>
      <c r="D30" s="195">
        <v>0.94294047498257627</v>
      </c>
      <c r="E30" s="195">
        <v>0.95691949693222056</v>
      </c>
      <c r="F30" s="195">
        <v>0.91605150076267094</v>
      </c>
      <c r="G30" s="195">
        <v>0.88460182929519737</v>
      </c>
      <c r="H30" s="74"/>
    </row>
    <row r="31" spans="1:8" s="75" customFormat="1" ht="15" customHeight="1">
      <c r="A31" s="188" t="s">
        <v>11</v>
      </c>
      <c r="B31" s="196">
        <v>0.77411591029147242</v>
      </c>
      <c r="C31" s="196">
        <v>0.79745522955288706</v>
      </c>
      <c r="D31" s="196">
        <v>0.75967149119062849</v>
      </c>
      <c r="E31" s="196">
        <v>0.77213176093664704</v>
      </c>
      <c r="F31" s="196">
        <v>0.73589583316518481</v>
      </c>
      <c r="G31" s="196">
        <v>0.73268897897603114</v>
      </c>
    </row>
    <row r="32" spans="1:8" s="75" customFormat="1" ht="15" customHeight="1">
      <c r="A32" s="188" t="s">
        <v>17</v>
      </c>
      <c r="B32" s="196">
        <v>1.1317472229774046</v>
      </c>
      <c r="C32" s="196">
        <v>1.1353004864281822</v>
      </c>
      <c r="D32" s="196">
        <v>1.1772321708694171</v>
      </c>
      <c r="E32" s="196">
        <v>1.1871341136834481</v>
      </c>
      <c r="F32" s="196">
        <v>1.1831294756850428</v>
      </c>
      <c r="G32" s="196">
        <v>1.1229097686006906</v>
      </c>
    </row>
    <row r="33" spans="1:8" s="75" customFormat="1" ht="15" customHeight="1">
      <c r="A33" s="188" t="s">
        <v>23</v>
      </c>
      <c r="B33" s="196">
        <v>1.074050759382998</v>
      </c>
      <c r="C33" s="196">
        <v>1.0624904384319844</v>
      </c>
      <c r="D33" s="196">
        <v>1.0575521687666496</v>
      </c>
      <c r="E33" s="196">
        <v>1.0982086155779756</v>
      </c>
      <c r="F33" s="196">
        <v>1.0378988664538529</v>
      </c>
      <c r="G33" s="196">
        <v>0.96170663748162755</v>
      </c>
      <c r="H33" s="74"/>
    </row>
    <row r="34" spans="1:8" s="75" customFormat="1" ht="15" customHeight="1">
      <c r="A34" s="188" t="s">
        <v>27</v>
      </c>
      <c r="B34" s="196">
        <v>1.0240760781343086</v>
      </c>
      <c r="C34" s="196">
        <v>1.0475911917083891</v>
      </c>
      <c r="D34" s="196">
        <v>1.0779037779432608</v>
      </c>
      <c r="E34" s="196">
        <v>0.92754478297059872</v>
      </c>
      <c r="F34" s="196">
        <v>0.98024339216987155</v>
      </c>
      <c r="G34" s="196">
        <v>0.99636999490971645</v>
      </c>
      <c r="H34" s="74"/>
    </row>
    <row r="36" spans="1:8" s="126" customFormat="1" ht="55.5" customHeight="1">
      <c r="A36" s="407" t="s">
        <v>295</v>
      </c>
      <c r="B36" s="407"/>
      <c r="C36" s="407"/>
      <c r="D36" s="407"/>
      <c r="E36" s="407"/>
      <c r="F36" s="407"/>
      <c r="G36" s="407"/>
    </row>
    <row r="37" spans="1:8" s="126" customFormat="1" ht="26.25" customHeight="1">
      <c r="A37" s="407" t="s">
        <v>297</v>
      </c>
      <c r="B37" s="407"/>
      <c r="C37" s="407"/>
      <c r="D37" s="407"/>
      <c r="E37" s="407"/>
      <c r="F37" s="407"/>
      <c r="G37" s="407"/>
    </row>
  </sheetData>
  <mergeCells count="7">
    <mergeCell ref="A37:G37"/>
    <mergeCell ref="A36:G36"/>
    <mergeCell ref="A5:G5"/>
    <mergeCell ref="A11:G11"/>
    <mergeCell ref="A17:G17"/>
    <mergeCell ref="A23:G23"/>
    <mergeCell ref="A29:G29"/>
  </mergeCells>
  <hyperlinks>
    <hyperlink ref="I1" location="OBSAH!A1" tooltip="o" display="zpět na obsah" xr:uid="{74A5D29B-4D83-4DB8-9D8C-7F2F76071EB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showGridLines="0" zoomScaleNormal="100" workbookViewId="0"/>
  </sheetViews>
  <sheetFormatPr defaultColWidth="8.85546875" defaultRowHeight="13.5" customHeight="1"/>
  <cols>
    <col min="1" max="1" width="35.7109375" style="7" customWidth="1"/>
    <col min="2" max="7" width="14.28515625" style="7" customWidth="1"/>
    <col min="8" max="8" width="9.140625" style="7" bestFit="1" customWidth="1"/>
    <col min="9" max="16384" width="8.85546875" style="7"/>
  </cols>
  <sheetData>
    <row r="1" spans="1:9" ht="14.1" customHeight="1">
      <c r="A1" s="467" t="s">
        <v>307</v>
      </c>
      <c r="B1" s="6"/>
      <c r="C1" s="6"/>
      <c r="D1" s="6"/>
      <c r="E1" s="6"/>
      <c r="F1" s="6"/>
      <c r="G1" s="6"/>
      <c r="I1" s="340" t="s">
        <v>8</v>
      </c>
    </row>
    <row r="2" spans="1:9" ht="14.1" customHeight="1">
      <c r="A2" s="5"/>
      <c r="B2" s="6"/>
      <c r="C2" s="6"/>
      <c r="D2" s="6"/>
      <c r="E2" s="6"/>
      <c r="F2" s="6"/>
      <c r="G2" s="6"/>
    </row>
    <row r="3" spans="1:9" ht="14.1" customHeight="1">
      <c r="A3" s="8" t="s">
        <v>28</v>
      </c>
      <c r="B3" s="6"/>
      <c r="C3" s="6"/>
      <c r="D3" s="6"/>
      <c r="E3" s="6"/>
      <c r="F3" s="6"/>
      <c r="G3" s="9" t="s">
        <v>9</v>
      </c>
    </row>
    <row r="4" spans="1:9" ht="22.5" customHeight="1">
      <c r="A4" s="70" t="s">
        <v>10</v>
      </c>
      <c r="B4" s="11">
        <v>2019</v>
      </c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</row>
    <row r="5" spans="1:9" ht="18.75" customHeight="1">
      <c r="A5" s="66" t="s">
        <v>0</v>
      </c>
      <c r="B5" s="57">
        <v>262118.07</v>
      </c>
      <c r="C5" s="57">
        <v>248834.723</v>
      </c>
      <c r="D5" s="57">
        <v>282645.84399999998</v>
      </c>
      <c r="E5" s="57">
        <v>324086.00199999998</v>
      </c>
      <c r="F5" s="57">
        <v>345438.01405035099</v>
      </c>
      <c r="G5" s="57">
        <v>379659.69091691665</v>
      </c>
      <c r="H5" s="12"/>
    </row>
    <row r="6" spans="1:9" ht="18.75" customHeight="1">
      <c r="A6" s="67" t="s">
        <v>11</v>
      </c>
      <c r="B6" s="13">
        <v>47972.682000000001</v>
      </c>
      <c r="C6" s="13">
        <v>43682.491000000002</v>
      </c>
      <c r="D6" s="13">
        <v>53369.917000000001</v>
      </c>
      <c r="E6" s="13">
        <v>63050.324999999997</v>
      </c>
      <c r="F6" s="13">
        <v>68315.527999999991</v>
      </c>
      <c r="G6" s="13">
        <v>80733.291209540112</v>
      </c>
    </row>
    <row r="7" spans="1:9" ht="18.75" customHeight="1">
      <c r="A7" s="68" t="s">
        <v>12</v>
      </c>
      <c r="B7" s="14">
        <v>24392.891</v>
      </c>
      <c r="C7" s="14">
        <v>22899.287</v>
      </c>
      <c r="D7" s="14">
        <v>24879.206999999999</v>
      </c>
      <c r="E7" s="14">
        <v>28389.11</v>
      </c>
      <c r="F7" s="14">
        <v>30480.25</v>
      </c>
      <c r="G7" s="14">
        <v>31303.851682716642</v>
      </c>
    </row>
    <row r="8" spans="1:9" ht="18.75" customHeight="1">
      <c r="A8" s="68" t="s">
        <v>13</v>
      </c>
      <c r="B8" s="14">
        <v>15675.267</v>
      </c>
      <c r="C8" s="14">
        <v>12978.63</v>
      </c>
      <c r="D8" s="14">
        <v>14150.493</v>
      </c>
      <c r="E8" s="14">
        <v>18921.625</v>
      </c>
      <c r="F8" s="14">
        <v>21456</v>
      </c>
      <c r="G8" s="14">
        <v>22557.471338843283</v>
      </c>
    </row>
    <row r="9" spans="1:9" ht="18.75" customHeight="1">
      <c r="A9" s="68" t="s">
        <v>14</v>
      </c>
      <c r="B9" s="14">
        <v>606.86199999999997</v>
      </c>
      <c r="C9" s="14">
        <v>890.16800000000001</v>
      </c>
      <c r="D9" s="14">
        <v>6861.8469999999998</v>
      </c>
      <c r="E9" s="14">
        <v>7279.357</v>
      </c>
      <c r="F9" s="14">
        <v>6945.3559999999998</v>
      </c>
      <c r="G9" s="14">
        <v>16947.1228972797</v>
      </c>
    </row>
    <row r="10" spans="1:9" ht="18.75" customHeight="1">
      <c r="A10" s="69" t="s">
        <v>15</v>
      </c>
      <c r="B10" s="14">
        <v>1076.8710000000001</v>
      </c>
      <c r="C10" s="14">
        <v>1058.7550000000001</v>
      </c>
      <c r="D10" s="14">
        <v>1244.912</v>
      </c>
      <c r="E10" s="14">
        <v>1421.048</v>
      </c>
      <c r="F10" s="14">
        <v>1606.462</v>
      </c>
      <c r="G10" s="14">
        <v>1712.3537375677606</v>
      </c>
    </row>
    <row r="11" spans="1:9" ht="18.75" customHeight="1">
      <c r="A11" s="69" t="s">
        <v>16</v>
      </c>
      <c r="B11" s="14">
        <v>6220.7910000000002</v>
      </c>
      <c r="C11" s="14">
        <v>5855.6509999999998</v>
      </c>
      <c r="D11" s="14">
        <v>6233.4579999999996</v>
      </c>
      <c r="E11" s="14">
        <v>7039.1850000000004</v>
      </c>
      <c r="F11" s="14">
        <v>7827.46</v>
      </c>
      <c r="G11" s="14">
        <v>8212.4915531327333</v>
      </c>
    </row>
    <row r="12" spans="1:9" ht="18.75" customHeight="1">
      <c r="A12" s="67" t="s">
        <v>17</v>
      </c>
      <c r="B12" s="13">
        <v>94816.016000000003</v>
      </c>
      <c r="C12" s="13">
        <v>90932.894</v>
      </c>
      <c r="D12" s="13">
        <v>98965.763999999996</v>
      </c>
      <c r="E12" s="13">
        <v>110930.094</v>
      </c>
      <c r="F12" s="13">
        <v>119047.43505035096</v>
      </c>
      <c r="G12" s="13">
        <v>121711.30802335165</v>
      </c>
    </row>
    <row r="13" spans="1:9" ht="18.75" customHeight="1">
      <c r="A13" s="68" t="s">
        <v>18</v>
      </c>
      <c r="B13" s="14">
        <v>21473.163</v>
      </c>
      <c r="C13" s="14">
        <v>16326.357</v>
      </c>
      <c r="D13" s="14">
        <v>22356.582999999999</v>
      </c>
      <c r="E13" s="14">
        <v>28680.111000000001</v>
      </c>
      <c r="F13" s="14">
        <v>27347.946050350958</v>
      </c>
      <c r="G13" s="14">
        <v>25193.647151100224</v>
      </c>
    </row>
    <row r="14" spans="1:9" ht="18.75" customHeight="1">
      <c r="A14" s="68" t="s">
        <v>19</v>
      </c>
      <c r="B14" s="14">
        <v>2956.2689999999998</v>
      </c>
      <c r="C14" s="14">
        <v>3663.0030000000002</v>
      </c>
      <c r="D14" s="14">
        <v>4365.616</v>
      </c>
      <c r="E14" s="14">
        <v>4906.4390000000012</v>
      </c>
      <c r="F14" s="14">
        <v>4517.4809999999998</v>
      </c>
      <c r="G14" s="14">
        <v>10396.379027090908</v>
      </c>
    </row>
    <row r="15" spans="1:9" ht="18.75" customHeight="1">
      <c r="A15" s="68" t="s">
        <v>20</v>
      </c>
      <c r="B15" s="14">
        <v>40302.173999999999</v>
      </c>
      <c r="C15" s="14">
        <v>40307.466999999997</v>
      </c>
      <c r="D15" s="14">
        <v>40088.542999999998</v>
      </c>
      <c r="E15" s="14">
        <v>42690.68099999999</v>
      </c>
      <c r="F15" s="14">
        <v>42886.877</v>
      </c>
      <c r="G15" s="14">
        <v>44878.596762762369</v>
      </c>
    </row>
    <row r="16" spans="1:9" ht="18.75" customHeight="1">
      <c r="A16" s="68" t="s">
        <v>21</v>
      </c>
      <c r="B16" s="14">
        <v>27890.05</v>
      </c>
      <c r="C16" s="14">
        <v>28189.196</v>
      </c>
      <c r="D16" s="14">
        <v>29307.311000000002</v>
      </c>
      <c r="E16" s="14">
        <v>31154.347000000002</v>
      </c>
      <c r="F16" s="14">
        <v>40567.923000000003</v>
      </c>
      <c r="G16" s="14">
        <v>37136.38717381157</v>
      </c>
    </row>
    <row r="17" spans="1:9" ht="18.75" customHeight="1">
      <c r="A17" s="68" t="s">
        <v>22</v>
      </c>
      <c r="B17" s="14">
        <v>2194.36</v>
      </c>
      <c r="C17" s="14">
        <v>2446.8710000000001</v>
      </c>
      <c r="D17" s="14">
        <v>2847.7109999999998</v>
      </c>
      <c r="E17" s="14">
        <v>3498.5160000000001</v>
      </c>
      <c r="F17" s="14">
        <v>3727.2080000000001</v>
      </c>
      <c r="G17" s="14">
        <v>4106.29790858659</v>
      </c>
    </row>
    <row r="18" spans="1:9" ht="18.75" customHeight="1">
      <c r="A18" s="67" t="s">
        <v>23</v>
      </c>
      <c r="B18" s="13">
        <v>116213.599</v>
      </c>
      <c r="C18" s="13">
        <v>110964.747</v>
      </c>
      <c r="D18" s="13">
        <v>127021.315</v>
      </c>
      <c r="E18" s="13">
        <v>146254.152</v>
      </c>
      <c r="F18" s="13">
        <v>152644.54</v>
      </c>
      <c r="G18" s="13">
        <v>171558.41616854558</v>
      </c>
      <c r="H18" s="12"/>
    </row>
    <row r="19" spans="1:9" ht="18.75" customHeight="1">
      <c r="A19" s="68" t="s">
        <v>24</v>
      </c>
      <c r="B19" s="14">
        <v>30692.162</v>
      </c>
      <c r="C19" s="14">
        <v>28672.52</v>
      </c>
      <c r="D19" s="14">
        <v>31100.665000000001</v>
      </c>
      <c r="E19" s="14">
        <v>36460.798999999999</v>
      </c>
      <c r="F19" s="14">
        <v>38009.258999999998</v>
      </c>
      <c r="G19" s="14">
        <v>39241.275030682133</v>
      </c>
      <c r="H19" s="12"/>
      <c r="I19" s="15"/>
    </row>
    <row r="20" spans="1:9" ht="18.75" customHeight="1">
      <c r="A20" s="68" t="s">
        <v>25</v>
      </c>
      <c r="B20" s="14">
        <v>4769.0910000000003</v>
      </c>
      <c r="C20" s="14">
        <v>4179.3159999999998</v>
      </c>
      <c r="D20" s="14">
        <v>5521.6459999999997</v>
      </c>
      <c r="E20" s="14">
        <v>6896.8130000000001</v>
      </c>
      <c r="F20" s="14">
        <v>6907.3639999999996</v>
      </c>
      <c r="G20" s="14">
        <v>7962.7543223749981</v>
      </c>
      <c r="H20" s="12"/>
    </row>
    <row r="21" spans="1:9" ht="18.75" customHeight="1">
      <c r="A21" s="68" t="s">
        <v>26</v>
      </c>
      <c r="B21" s="14">
        <v>80752.346000000005</v>
      </c>
      <c r="C21" s="14">
        <v>78112.910999999993</v>
      </c>
      <c r="D21" s="14">
        <v>90399.004000000001</v>
      </c>
      <c r="E21" s="14">
        <v>102896.54</v>
      </c>
      <c r="F21" s="14">
        <v>107727.917</v>
      </c>
      <c r="G21" s="14">
        <v>124354.38681548844</v>
      </c>
      <c r="H21" s="12"/>
    </row>
    <row r="22" spans="1:9" ht="18.75" customHeight="1">
      <c r="A22" s="67" t="s">
        <v>27</v>
      </c>
      <c r="B22" s="13">
        <v>3115.7730000000001</v>
      </c>
      <c r="C22" s="13">
        <v>3254.5909999999999</v>
      </c>
      <c r="D22" s="13">
        <v>3288.848</v>
      </c>
      <c r="E22" s="13">
        <v>3851.431</v>
      </c>
      <c r="F22" s="13">
        <v>5430.5110000000004</v>
      </c>
      <c r="G22" s="13">
        <v>5656.6755154793082</v>
      </c>
      <c r="H22" s="12"/>
    </row>
    <row r="23" spans="1:9" ht="14.1" customHeight="1"/>
    <row r="24" spans="1:9" ht="14.1" customHeight="1"/>
    <row r="25" spans="1:9" ht="14.1" customHeight="1"/>
    <row r="26" spans="1:9" ht="14.1" customHeight="1"/>
    <row r="27" spans="1:9" ht="14.1" customHeight="1"/>
    <row r="28" spans="1:9" ht="14.1" customHeight="1"/>
    <row r="29" spans="1:9" ht="14.1" customHeight="1"/>
    <row r="30" spans="1:9" ht="14.1" customHeight="1">
      <c r="G30" s="16"/>
    </row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conditionalFormatting sqref="A4:A5">
    <cfRule type="expression" dxfId="4" priority="56">
      <formula>XFD1048560&lt;&gt;IU64983</formula>
    </cfRule>
  </conditionalFormatting>
  <conditionalFormatting sqref="B4:B5">
    <cfRule type="expression" dxfId="3" priority="57">
      <formula>XFD1048560&lt;&gt;IU64983</formula>
    </cfRule>
  </conditionalFormatting>
  <conditionalFormatting sqref="C4:E4">
    <cfRule type="expression" dxfId="2" priority="4">
      <formula>XFD1048560&lt;&gt;IU64983</formula>
    </cfRule>
  </conditionalFormatting>
  <conditionalFormatting sqref="F4:F5">
    <cfRule type="expression" dxfId="1" priority="58">
      <formula>XFD1048560&lt;&gt;IU64983</formula>
    </cfRule>
  </conditionalFormatting>
  <conditionalFormatting sqref="G4:I4">
    <cfRule type="expression" dxfId="0" priority="6">
      <formula>XFD1048560&lt;&gt;IU64983</formula>
    </cfRule>
  </conditionalFormatting>
  <hyperlinks>
    <hyperlink ref="I1" location="OBSAH!A1" tooltip="o" display="zpět na obsah" xr:uid="{6D48DCF1-0B58-43C7-BFCA-219A99B5D308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showGridLines="0" zoomScaleNormal="100" workbookViewId="0"/>
  </sheetViews>
  <sheetFormatPr defaultColWidth="8.85546875" defaultRowHeight="13.5" customHeight="1"/>
  <cols>
    <col min="1" max="1" width="35.7109375" style="7" customWidth="1"/>
    <col min="2" max="6" width="14.140625" style="7" customWidth="1"/>
    <col min="7" max="16384" width="8.85546875" style="7"/>
  </cols>
  <sheetData>
    <row r="1" spans="1:9" ht="14.1" customHeight="1">
      <c r="A1" s="5" t="s">
        <v>279</v>
      </c>
      <c r="B1" s="6"/>
      <c r="C1" s="6"/>
      <c r="D1" s="6"/>
      <c r="I1" s="340" t="s">
        <v>8</v>
      </c>
    </row>
    <row r="2" spans="1:9" ht="14.1" customHeight="1">
      <c r="A2" s="5"/>
      <c r="B2" s="6"/>
      <c r="C2" s="6"/>
      <c r="D2" s="6"/>
    </row>
    <row r="3" spans="1:9" ht="14.1" customHeight="1">
      <c r="A3" s="8" t="s">
        <v>28</v>
      </c>
      <c r="B3" s="6"/>
      <c r="F3" s="9" t="s">
        <v>9</v>
      </c>
    </row>
    <row r="4" spans="1:9" ht="37.5" customHeight="1">
      <c r="A4" s="70" t="s">
        <v>10</v>
      </c>
      <c r="B4" s="11" t="s">
        <v>0</v>
      </c>
      <c r="C4" s="10" t="s">
        <v>29</v>
      </c>
      <c r="D4" s="10" t="s">
        <v>30</v>
      </c>
      <c r="E4" s="10" t="s">
        <v>31</v>
      </c>
      <c r="F4" s="11" t="s">
        <v>32</v>
      </c>
    </row>
    <row r="5" spans="1:9" s="60" customFormat="1" ht="18.75" customHeight="1">
      <c r="A5" s="66" t="s">
        <v>0</v>
      </c>
      <c r="B5" s="58">
        <v>379659.69091691665</v>
      </c>
      <c r="C5" s="59">
        <v>319686.43061768124</v>
      </c>
      <c r="D5" s="59">
        <v>32076.177819899192</v>
      </c>
      <c r="E5" s="59">
        <v>3336.2950722849018</v>
      </c>
      <c r="F5" s="58">
        <v>24560.787407051364</v>
      </c>
    </row>
    <row r="6" spans="1:9" s="15" customFormat="1" ht="18.75" customHeight="1">
      <c r="A6" s="67" t="s">
        <v>11</v>
      </c>
      <c r="B6" s="17">
        <v>80733.291209540112</v>
      </c>
      <c r="C6" s="18">
        <v>48037.610539171903</v>
      </c>
      <c r="D6" s="18">
        <v>27850.250452965207</v>
      </c>
      <c r="E6" s="18">
        <v>3312.5774153062889</v>
      </c>
      <c r="F6" s="17">
        <v>1532.852802096706</v>
      </c>
    </row>
    <row r="7" spans="1:9" ht="18.75" customHeight="1">
      <c r="A7" s="68" t="s">
        <v>12</v>
      </c>
      <c r="B7" s="19">
        <v>31303.851682716642</v>
      </c>
      <c r="C7" s="20">
        <v>14829.623332325231</v>
      </c>
      <c r="D7" s="20">
        <v>14107.50345894489</v>
      </c>
      <c r="E7" s="20">
        <v>2012.4863443438596</v>
      </c>
      <c r="F7" s="19">
        <v>354.23854710266096</v>
      </c>
    </row>
    <row r="8" spans="1:9" ht="18.75" customHeight="1">
      <c r="A8" s="68" t="s">
        <v>13</v>
      </c>
      <c r="B8" s="19">
        <v>22557.471338843283</v>
      </c>
      <c r="C8" s="20">
        <v>8621.8090457954804</v>
      </c>
      <c r="D8" s="20">
        <v>12653.065469977744</v>
      </c>
      <c r="E8" s="20">
        <v>1235.6619597387362</v>
      </c>
      <c r="F8" s="19">
        <v>46.93486333132023</v>
      </c>
    </row>
    <row r="9" spans="1:9" ht="18.75" customHeight="1">
      <c r="A9" s="68" t="s">
        <v>14</v>
      </c>
      <c r="B9" s="19">
        <v>16947.1228972797</v>
      </c>
      <c r="C9" s="20">
        <v>16064.5222997035</v>
      </c>
      <c r="D9" s="20">
        <v>49.995358585618206</v>
      </c>
      <c r="E9" s="20">
        <v>27.126596806284201</v>
      </c>
      <c r="F9" s="19">
        <v>805.47864218429822</v>
      </c>
    </row>
    <row r="10" spans="1:9" ht="18.75" customHeight="1">
      <c r="A10" s="69" t="s">
        <v>15</v>
      </c>
      <c r="B10" s="19">
        <v>1712.3537375677606</v>
      </c>
      <c r="C10" s="20">
        <v>832.59156006102626</v>
      </c>
      <c r="D10" s="20">
        <v>663.40654977894951</v>
      </c>
      <c r="E10" s="20">
        <v>0</v>
      </c>
      <c r="F10" s="19">
        <v>216.35562772778485</v>
      </c>
    </row>
    <row r="11" spans="1:9" ht="18.75" customHeight="1">
      <c r="A11" s="69" t="s">
        <v>16</v>
      </c>
      <c r="B11" s="19">
        <v>8212.4915531327333</v>
      </c>
      <c r="C11" s="20">
        <v>7689.0643012866713</v>
      </c>
      <c r="D11" s="20">
        <v>376.27961567800651</v>
      </c>
      <c r="E11" s="20">
        <v>37.302514417408503</v>
      </c>
      <c r="F11" s="19">
        <v>109.84512175064629</v>
      </c>
    </row>
    <row r="12" spans="1:9" s="15" customFormat="1" ht="18.75" customHeight="1">
      <c r="A12" s="67" t="s">
        <v>17</v>
      </c>
      <c r="B12" s="17">
        <v>121711.30802335165</v>
      </c>
      <c r="C12" s="18">
        <v>108464.59600888882</v>
      </c>
      <c r="D12" s="18">
        <v>1926.8760701880617</v>
      </c>
      <c r="E12" s="18">
        <v>10.744253145190148</v>
      </c>
      <c r="F12" s="17">
        <v>11309.091691129564</v>
      </c>
    </row>
    <row r="13" spans="1:9" ht="18.75" customHeight="1">
      <c r="A13" s="68" t="s">
        <v>18</v>
      </c>
      <c r="B13" s="19">
        <v>25193.647151100224</v>
      </c>
      <c r="C13" s="20">
        <v>23247.956657418035</v>
      </c>
      <c r="D13" s="20">
        <v>250.68019903727097</v>
      </c>
      <c r="E13" s="20">
        <v>8.100045739734</v>
      </c>
      <c r="F13" s="19">
        <v>1686.9102489051838</v>
      </c>
    </row>
    <row r="14" spans="1:9" ht="18.75" customHeight="1">
      <c r="A14" s="68" t="s">
        <v>19</v>
      </c>
      <c r="B14" s="19">
        <v>10396.379027090908</v>
      </c>
      <c r="C14" s="20">
        <v>9893.117295180873</v>
      </c>
      <c r="D14" s="20">
        <v>0.41888235450400002</v>
      </c>
      <c r="E14" s="20">
        <v>0.27469803092649991</v>
      </c>
      <c r="F14" s="19">
        <v>502.56815152460513</v>
      </c>
    </row>
    <row r="15" spans="1:9" ht="18.75" customHeight="1">
      <c r="A15" s="68" t="s">
        <v>20</v>
      </c>
      <c r="B15" s="19">
        <v>44878.596762762369</v>
      </c>
      <c r="C15" s="20">
        <v>42787.475161482325</v>
      </c>
      <c r="D15" s="20">
        <v>45.700256941107206</v>
      </c>
      <c r="E15" s="20">
        <v>2.1945392277095994</v>
      </c>
      <c r="F15" s="19">
        <v>2043.226805111226</v>
      </c>
    </row>
    <row r="16" spans="1:9" ht="18.75" customHeight="1">
      <c r="A16" s="68" t="s">
        <v>21</v>
      </c>
      <c r="B16" s="19">
        <v>37136.38717381157</v>
      </c>
      <c r="C16" s="20">
        <v>28550.617776811501</v>
      </c>
      <c r="D16" s="20">
        <v>1629.8413374416809</v>
      </c>
      <c r="E16" s="20">
        <v>0</v>
      </c>
      <c r="F16" s="19">
        <v>6955.9280595583878</v>
      </c>
    </row>
    <row r="17" spans="1:6" ht="18.75" customHeight="1">
      <c r="A17" s="68" t="s">
        <v>22</v>
      </c>
      <c r="B17" s="19">
        <v>4106.29790858659</v>
      </c>
      <c r="C17" s="20">
        <v>3985.4291179960828</v>
      </c>
      <c r="D17" s="20">
        <v>0.23539441349884999</v>
      </c>
      <c r="E17" s="20">
        <v>0.17497014682005005</v>
      </c>
      <c r="F17" s="19">
        <v>120.45842603018809</v>
      </c>
    </row>
    <row r="18" spans="1:6" s="15" customFormat="1" ht="18.75" customHeight="1">
      <c r="A18" s="67" t="s">
        <v>23</v>
      </c>
      <c r="B18" s="17">
        <v>171558.41616854558</v>
      </c>
      <c r="C18" s="18">
        <v>161931.82393341514</v>
      </c>
      <c r="D18" s="18">
        <v>69.41138750741564</v>
      </c>
      <c r="E18" s="18">
        <v>12.973403833423399</v>
      </c>
      <c r="F18" s="17">
        <v>9544.207443789579</v>
      </c>
    </row>
    <row r="19" spans="1:6" ht="18.75" customHeight="1">
      <c r="A19" s="68" t="s">
        <v>24</v>
      </c>
      <c r="B19" s="19">
        <v>39241.275030682133</v>
      </c>
      <c r="C19" s="20">
        <v>37739.292531811683</v>
      </c>
      <c r="D19" s="20">
        <v>3.1749152080976959</v>
      </c>
      <c r="E19" s="20">
        <v>2.0271187072616002</v>
      </c>
      <c r="F19" s="19">
        <v>1496.780464955089</v>
      </c>
    </row>
    <row r="20" spans="1:6" ht="18.75" customHeight="1">
      <c r="A20" s="68" t="s">
        <v>25</v>
      </c>
      <c r="B20" s="19">
        <v>7962.7543223749981</v>
      </c>
      <c r="C20" s="20">
        <v>7540.3584191307255</v>
      </c>
      <c r="D20" s="20">
        <v>1.1891214306156996</v>
      </c>
      <c r="E20" s="20">
        <v>0.52128512616180001</v>
      </c>
      <c r="F20" s="19">
        <v>420.68549668749438</v>
      </c>
    </row>
    <row r="21" spans="1:6" ht="18.75" customHeight="1">
      <c r="A21" s="68" t="s">
        <v>26</v>
      </c>
      <c r="B21" s="19">
        <v>124354.38681548844</v>
      </c>
      <c r="C21" s="20">
        <v>116652.17298247274</v>
      </c>
      <c r="D21" s="20">
        <v>65.047350868702239</v>
      </c>
      <c r="E21" s="20">
        <v>10.425000000000001</v>
      </c>
      <c r="F21" s="19">
        <v>7626.7414821470011</v>
      </c>
    </row>
    <row r="22" spans="1:6" s="15" customFormat="1" ht="18.75" customHeight="1">
      <c r="A22" s="67" t="s">
        <v>27</v>
      </c>
      <c r="B22" s="17">
        <v>5656.6755154793082</v>
      </c>
      <c r="C22" s="18">
        <v>1252.4001362054023</v>
      </c>
      <c r="D22" s="18">
        <v>2229.6399092385109</v>
      </c>
      <c r="E22" s="18">
        <v>0</v>
      </c>
      <c r="F22" s="17">
        <v>2174.635470035395</v>
      </c>
    </row>
    <row r="23" spans="1:6" ht="14.1" customHeight="1">
      <c r="A23" s="71"/>
    </row>
    <row r="24" spans="1:6" ht="14.1" customHeight="1">
      <c r="B24" s="12"/>
      <c r="C24" s="12"/>
      <c r="D24" s="12"/>
    </row>
    <row r="25" spans="1:6" ht="14.1" customHeight="1"/>
    <row r="26" spans="1:6" ht="14.1" customHeight="1"/>
    <row r="27" spans="1:6" ht="14.1" customHeight="1"/>
    <row r="28" spans="1:6" ht="14.1" customHeight="1"/>
    <row r="29" spans="1:6" ht="14.1" customHeight="1"/>
    <row r="30" spans="1:6" ht="14.1" customHeight="1"/>
    <row r="31" spans="1:6" ht="14.1" customHeight="1"/>
    <row r="32" spans="1: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hyperlinks>
    <hyperlink ref="I1" location="OBSAH!A1" tooltip="o" display="zpět na obsah" xr:uid="{C2557A73-EEAF-4668-A0DB-4738AE862124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0FC8-A091-4993-9B45-C7E363DFC37B}">
  <dimension ref="A1:L53"/>
  <sheetViews>
    <sheetView showGridLines="0" zoomScaleNormal="100" workbookViewId="0"/>
  </sheetViews>
  <sheetFormatPr defaultColWidth="8.85546875" defaultRowHeight="13.5" customHeight="1"/>
  <cols>
    <col min="1" max="1" width="35.7109375" style="7" customWidth="1"/>
    <col min="2" max="10" width="10" style="7" customWidth="1"/>
    <col min="11" max="16384" width="8.85546875" style="7"/>
  </cols>
  <sheetData>
    <row r="1" spans="1:12" ht="14.1" customHeight="1">
      <c r="A1" s="5" t="s">
        <v>284</v>
      </c>
      <c r="B1" s="5"/>
      <c r="C1" s="5"/>
      <c r="D1" s="6"/>
      <c r="K1" s="340"/>
      <c r="L1" s="340" t="s">
        <v>8</v>
      </c>
    </row>
    <row r="2" spans="1:12" ht="14.1" customHeight="1">
      <c r="A2" s="5"/>
      <c r="B2" s="5"/>
      <c r="C2" s="5"/>
      <c r="D2" s="6"/>
    </row>
    <row r="3" spans="1:12" ht="13.5" customHeight="1">
      <c r="A3" s="8" t="s">
        <v>28</v>
      </c>
      <c r="B3" s="8"/>
      <c r="C3" s="8"/>
      <c r="D3" s="9"/>
      <c r="J3" s="9" t="s">
        <v>9</v>
      </c>
    </row>
    <row r="4" spans="1:12" ht="26.25" customHeight="1">
      <c r="A4" s="411" t="s">
        <v>10</v>
      </c>
      <c r="B4" s="412" t="s">
        <v>0</v>
      </c>
      <c r="C4" s="414" t="s">
        <v>33</v>
      </c>
      <c r="D4" s="415"/>
      <c r="E4" s="415"/>
      <c r="F4" s="416"/>
      <c r="G4" s="417" t="s">
        <v>34</v>
      </c>
      <c r="H4" s="418"/>
      <c r="I4" s="418"/>
      <c r="J4" s="418"/>
    </row>
    <row r="5" spans="1:12" ht="26.25" customHeight="1">
      <c r="A5" s="411"/>
      <c r="B5" s="413"/>
      <c r="C5" s="21" t="s">
        <v>0</v>
      </c>
      <c r="D5" s="10" t="s">
        <v>35</v>
      </c>
      <c r="E5" s="10" t="s">
        <v>36</v>
      </c>
      <c r="F5" s="10" t="s">
        <v>37</v>
      </c>
      <c r="G5" s="10" t="s">
        <v>0</v>
      </c>
      <c r="H5" s="10" t="s">
        <v>35</v>
      </c>
      <c r="I5" s="10" t="s">
        <v>36</v>
      </c>
      <c r="J5" s="11" t="s">
        <v>37</v>
      </c>
    </row>
    <row r="6" spans="1:12" s="60" customFormat="1" ht="18.75" customHeight="1">
      <c r="A6" s="66" t="s">
        <v>0</v>
      </c>
      <c r="B6" s="61">
        <v>35412.472892184094</v>
      </c>
      <c r="C6" s="61">
        <v>32076.177819899192</v>
      </c>
      <c r="D6" s="61">
        <v>30229.964133024911</v>
      </c>
      <c r="E6" s="61">
        <v>1846.2136868742821</v>
      </c>
      <c r="F6" s="61">
        <v>159.0272664708753</v>
      </c>
      <c r="G6" s="61">
        <v>3336.2950722849018</v>
      </c>
      <c r="H6" s="61">
        <v>3147.0015046600674</v>
      </c>
      <c r="I6" s="61">
        <v>189.29356762483448</v>
      </c>
      <c r="J6" s="62">
        <v>175.79977168704107</v>
      </c>
    </row>
    <row r="7" spans="1:12" s="15" customFormat="1" ht="18.75" customHeight="1">
      <c r="A7" s="67" t="s">
        <v>11</v>
      </c>
      <c r="B7" s="22">
        <v>31162.827868271495</v>
      </c>
      <c r="C7" s="22">
        <v>27850.250452965207</v>
      </c>
      <c r="D7" s="22">
        <v>27617.433698305886</v>
      </c>
      <c r="E7" s="22">
        <v>232.8167546593194</v>
      </c>
      <c r="F7" s="22">
        <v>154.7052664708753</v>
      </c>
      <c r="G7" s="22">
        <v>3312.5774153062889</v>
      </c>
      <c r="H7" s="22">
        <v>3131.6240806783649</v>
      </c>
      <c r="I7" s="22">
        <v>180.95333462792399</v>
      </c>
      <c r="J7" s="63">
        <v>167.45953869013059</v>
      </c>
    </row>
    <row r="8" spans="1:12" ht="18.75" customHeight="1">
      <c r="A8" s="68" t="s">
        <v>12</v>
      </c>
      <c r="B8" s="23">
        <v>16119.989803288749</v>
      </c>
      <c r="C8" s="23">
        <v>14107.50345894489</v>
      </c>
      <c r="D8" s="23">
        <v>13972.70220474521</v>
      </c>
      <c r="E8" s="23">
        <v>134.80125419967717</v>
      </c>
      <c r="F8" s="23">
        <v>110.02880159598415</v>
      </c>
      <c r="G8" s="23">
        <v>2012.4863443438596</v>
      </c>
      <c r="H8" s="23">
        <v>1837.8572950313885</v>
      </c>
      <c r="I8" s="23">
        <v>174.6290493124711</v>
      </c>
      <c r="J8" s="64">
        <v>162.96425337467767</v>
      </c>
    </row>
    <row r="9" spans="1:12" ht="18.75" customHeight="1">
      <c r="A9" s="68" t="s">
        <v>13</v>
      </c>
      <c r="B9" s="23">
        <v>13888.72742971648</v>
      </c>
      <c r="C9" s="23">
        <v>12653.065469977744</v>
      </c>
      <c r="D9" s="23">
        <v>12567.299805170618</v>
      </c>
      <c r="E9" s="23">
        <v>85.765664807126541</v>
      </c>
      <c r="F9" s="23">
        <v>38.665464874891157</v>
      </c>
      <c r="G9" s="23">
        <v>1235.6619597387362</v>
      </c>
      <c r="H9" s="23">
        <v>1232.5959597387364</v>
      </c>
      <c r="I9" s="23">
        <v>3.0659999999999998</v>
      </c>
      <c r="J9" s="64">
        <v>1.2370000000000001</v>
      </c>
    </row>
    <row r="10" spans="1:12" ht="18.75" customHeight="1">
      <c r="A10" s="68" t="s">
        <v>14</v>
      </c>
      <c r="B10" s="23">
        <v>77.121955391902404</v>
      </c>
      <c r="C10" s="23">
        <v>49.995358585618206</v>
      </c>
      <c r="D10" s="23">
        <v>49.995358585618206</v>
      </c>
      <c r="E10" s="24">
        <v>0</v>
      </c>
      <c r="F10" s="24">
        <v>0</v>
      </c>
      <c r="G10" s="24">
        <v>27.126596806284201</v>
      </c>
      <c r="H10" s="23">
        <v>24.659913280411203</v>
      </c>
      <c r="I10" s="23">
        <v>2.466683525873</v>
      </c>
      <c r="J10" s="64">
        <v>2.466683525873</v>
      </c>
    </row>
    <row r="11" spans="1:12" ht="18.75" customHeight="1">
      <c r="A11" s="69" t="s">
        <v>15</v>
      </c>
      <c r="B11" s="23">
        <v>663.40654977894951</v>
      </c>
      <c r="C11" s="23">
        <v>663.40654977894951</v>
      </c>
      <c r="D11" s="23">
        <v>663.37627412643371</v>
      </c>
      <c r="E11" s="23">
        <v>3.0275652515700004E-2</v>
      </c>
      <c r="F11" s="24">
        <v>0</v>
      </c>
      <c r="G11" s="24">
        <v>0</v>
      </c>
      <c r="H11" s="24">
        <v>0</v>
      </c>
      <c r="I11" s="24">
        <v>0</v>
      </c>
      <c r="J11" s="65">
        <v>0</v>
      </c>
    </row>
    <row r="12" spans="1:12" ht="18.75" customHeight="1">
      <c r="A12" s="69" t="s">
        <v>16</v>
      </c>
      <c r="B12" s="23">
        <v>413.58213009541498</v>
      </c>
      <c r="C12" s="23">
        <v>376.27961567800651</v>
      </c>
      <c r="D12" s="23">
        <v>364.06005567800651</v>
      </c>
      <c r="E12" s="23">
        <v>12.21956</v>
      </c>
      <c r="F12" s="23">
        <v>6.0110000000000001</v>
      </c>
      <c r="G12" s="23">
        <v>37.302514417408503</v>
      </c>
      <c r="H12" s="23">
        <v>36.510912627828596</v>
      </c>
      <c r="I12" s="23">
        <v>0.79160178957990002</v>
      </c>
      <c r="J12" s="64">
        <v>0.79160178957990002</v>
      </c>
    </row>
    <row r="13" spans="1:12" s="15" customFormat="1" ht="18.75" customHeight="1">
      <c r="A13" s="67" t="s">
        <v>17</v>
      </c>
      <c r="B13" s="22">
        <v>1937.6203233332519</v>
      </c>
      <c r="C13" s="22">
        <v>1926.8760701880617</v>
      </c>
      <c r="D13" s="22">
        <v>313.60507018806192</v>
      </c>
      <c r="E13" s="22">
        <v>1613.271</v>
      </c>
      <c r="F13" s="22">
        <v>4.3220000000000001</v>
      </c>
      <c r="G13" s="22">
        <v>10.744253145190148</v>
      </c>
      <c r="H13" s="22">
        <v>6.0047047576872492</v>
      </c>
      <c r="I13" s="22">
        <v>4.7395483875029001</v>
      </c>
      <c r="J13" s="63">
        <v>4.7395483875029001</v>
      </c>
    </row>
    <row r="14" spans="1:12" ht="18.75" customHeight="1">
      <c r="A14" s="68" t="s">
        <v>18</v>
      </c>
      <c r="B14" s="23">
        <v>258.78024477700495</v>
      </c>
      <c r="C14" s="23">
        <v>250.68019903727097</v>
      </c>
      <c r="D14" s="23">
        <v>250.68019903727097</v>
      </c>
      <c r="E14" s="23">
        <v>0</v>
      </c>
      <c r="F14" s="23">
        <v>0</v>
      </c>
      <c r="G14" s="23">
        <v>8.100045739734</v>
      </c>
      <c r="H14" s="23">
        <v>4.0377984473023005</v>
      </c>
      <c r="I14" s="23">
        <v>4.0622472924316995</v>
      </c>
      <c r="J14" s="64">
        <v>4.0622472924316995</v>
      </c>
    </row>
    <row r="15" spans="1:12" ht="18.75" customHeight="1">
      <c r="A15" s="68" t="s">
        <v>19</v>
      </c>
      <c r="B15" s="23">
        <v>0.69358038543049993</v>
      </c>
      <c r="C15" s="23">
        <v>0.41888235450400002</v>
      </c>
      <c r="D15" s="23">
        <v>0.41888235450400002</v>
      </c>
      <c r="E15" s="24">
        <v>0</v>
      </c>
      <c r="F15" s="24">
        <v>0</v>
      </c>
      <c r="G15" s="24">
        <v>0.27469803092649991</v>
      </c>
      <c r="H15" s="23">
        <v>0.23140625899969994</v>
      </c>
      <c r="I15" s="23">
        <v>4.3291771926799998E-2</v>
      </c>
      <c r="J15" s="64">
        <v>4.3291771926799998E-2</v>
      </c>
    </row>
    <row r="16" spans="1:12" ht="18.75" customHeight="1">
      <c r="A16" s="68" t="s">
        <v>20</v>
      </c>
      <c r="B16" s="23">
        <v>47.894796168816796</v>
      </c>
      <c r="C16" s="23">
        <v>45.700256941107206</v>
      </c>
      <c r="D16" s="23">
        <v>45.700256941107206</v>
      </c>
      <c r="E16" s="23">
        <v>0</v>
      </c>
      <c r="F16" s="23">
        <v>0</v>
      </c>
      <c r="G16" s="23">
        <v>2.1945392277095994</v>
      </c>
      <c r="H16" s="23">
        <v>1.6459033215438994</v>
      </c>
      <c r="I16" s="23">
        <v>0.54863590616570002</v>
      </c>
      <c r="J16" s="64">
        <v>0.54863590616570002</v>
      </c>
    </row>
    <row r="17" spans="1:10" ht="18.75" customHeight="1">
      <c r="A17" s="68" t="s">
        <v>21</v>
      </c>
      <c r="B17" s="23">
        <v>1629.8413374416809</v>
      </c>
      <c r="C17" s="23">
        <v>1629.8413374416809</v>
      </c>
      <c r="D17" s="23">
        <v>16.570337441680902</v>
      </c>
      <c r="E17" s="23">
        <v>1613.271</v>
      </c>
      <c r="F17" s="23">
        <v>4.3220000000000001</v>
      </c>
      <c r="G17" s="23">
        <v>0</v>
      </c>
      <c r="H17" s="24">
        <v>0</v>
      </c>
      <c r="I17" s="24">
        <v>0</v>
      </c>
      <c r="J17" s="65">
        <v>0</v>
      </c>
    </row>
    <row r="18" spans="1:10" ht="18.75" customHeight="1">
      <c r="A18" s="68" t="s">
        <v>22</v>
      </c>
      <c r="B18" s="23">
        <v>0.41036456031890001</v>
      </c>
      <c r="C18" s="23">
        <v>0.23539441349884999</v>
      </c>
      <c r="D18" s="23">
        <v>0.23539441349884999</v>
      </c>
      <c r="E18" s="23">
        <v>0</v>
      </c>
      <c r="F18" s="23">
        <v>0</v>
      </c>
      <c r="G18" s="23">
        <v>0.17497014682005005</v>
      </c>
      <c r="H18" s="23">
        <v>8.9596729841350031E-2</v>
      </c>
      <c r="I18" s="23">
        <v>8.5373416978700031E-2</v>
      </c>
      <c r="J18" s="64">
        <v>8.5373416978700031E-2</v>
      </c>
    </row>
    <row r="19" spans="1:10" s="15" customFormat="1" ht="18.75" customHeight="1">
      <c r="A19" s="67" t="s">
        <v>23</v>
      </c>
      <c r="B19" s="22">
        <v>82.38479134083903</v>
      </c>
      <c r="C19" s="22">
        <v>69.41138750741564</v>
      </c>
      <c r="D19" s="22">
        <v>69.405415539415642</v>
      </c>
      <c r="E19" s="22">
        <v>5.9719680000000002E-3</v>
      </c>
      <c r="F19" s="22">
        <v>0</v>
      </c>
      <c r="G19" s="22">
        <v>12.973403833423399</v>
      </c>
      <c r="H19" s="22">
        <v>9.3727192240157997</v>
      </c>
      <c r="I19" s="22">
        <v>3.6006846094076002</v>
      </c>
      <c r="J19" s="63">
        <v>3.6006846094076002</v>
      </c>
    </row>
    <row r="20" spans="1:10" ht="18.75" customHeight="1">
      <c r="A20" s="68" t="s">
        <v>24</v>
      </c>
      <c r="B20" s="23">
        <v>5.202033915359296</v>
      </c>
      <c r="C20" s="23">
        <v>3.1749152080976959</v>
      </c>
      <c r="D20" s="23">
        <v>3.168943240097696</v>
      </c>
      <c r="E20" s="23">
        <v>5.9719680000000002E-3</v>
      </c>
      <c r="F20" s="23">
        <v>0</v>
      </c>
      <c r="G20" s="23">
        <v>2.0271187072616002</v>
      </c>
      <c r="H20" s="23">
        <v>1.7640768183966005</v>
      </c>
      <c r="I20" s="23">
        <v>0.26304188886499991</v>
      </c>
      <c r="J20" s="64">
        <v>0.26304188886499991</v>
      </c>
    </row>
    <row r="21" spans="1:10" ht="18.75" customHeight="1">
      <c r="A21" s="68" t="s">
        <v>25</v>
      </c>
      <c r="B21" s="23">
        <v>1.7104065567774998</v>
      </c>
      <c r="C21" s="23">
        <v>1.1891214306156996</v>
      </c>
      <c r="D21" s="23">
        <v>1.1891214306156996</v>
      </c>
      <c r="E21" s="24">
        <v>0</v>
      </c>
      <c r="F21" s="24">
        <v>0</v>
      </c>
      <c r="G21" s="24">
        <v>0.52128512616180001</v>
      </c>
      <c r="H21" s="23">
        <v>0.4536424056192</v>
      </c>
      <c r="I21" s="23">
        <v>6.7642720542600024E-2</v>
      </c>
      <c r="J21" s="64">
        <v>6.7642720542600024E-2</v>
      </c>
    </row>
    <row r="22" spans="1:10" ht="18.75" customHeight="1">
      <c r="A22" s="68" t="s">
        <v>26</v>
      </c>
      <c r="B22" s="23">
        <v>75.472350868702236</v>
      </c>
      <c r="C22" s="23">
        <v>65.047350868702239</v>
      </c>
      <c r="D22" s="23">
        <v>65.047350868702239</v>
      </c>
      <c r="E22" s="24">
        <v>0</v>
      </c>
      <c r="F22" s="24">
        <v>0</v>
      </c>
      <c r="G22" s="24">
        <v>10.425000000000001</v>
      </c>
      <c r="H22" s="23">
        <v>7.1550000000000002</v>
      </c>
      <c r="I22" s="23">
        <v>3.27</v>
      </c>
      <c r="J22" s="64">
        <v>3.27</v>
      </c>
    </row>
    <row r="23" spans="1:10" s="15" customFormat="1" ht="18.75" customHeight="1">
      <c r="A23" s="67" t="s">
        <v>27</v>
      </c>
      <c r="B23" s="22">
        <v>2229.6399092385109</v>
      </c>
      <c r="C23" s="22">
        <v>2229.6399092385109</v>
      </c>
      <c r="D23" s="22">
        <v>2229.5199489915481</v>
      </c>
      <c r="E23" s="22">
        <v>0.11996024696249999</v>
      </c>
      <c r="F23" s="22">
        <v>0</v>
      </c>
      <c r="G23" s="22">
        <v>0</v>
      </c>
      <c r="H23" s="22">
        <v>0</v>
      </c>
      <c r="I23" s="22">
        <v>0</v>
      </c>
      <c r="J23" s="63">
        <v>0</v>
      </c>
    </row>
    <row r="24" spans="1:10" ht="14.1" customHeight="1"/>
    <row r="25" spans="1:10" ht="14.1" customHeight="1"/>
    <row r="26" spans="1:10" ht="14.1" customHeight="1">
      <c r="D26" s="25"/>
      <c r="E26" s="25"/>
      <c r="F26" s="25"/>
      <c r="G26" s="25"/>
      <c r="H26" s="25"/>
      <c r="I26" s="25"/>
      <c r="J26" s="25"/>
    </row>
    <row r="27" spans="1:10" ht="14.1" customHeight="1">
      <c r="D27" s="25"/>
      <c r="E27" s="25"/>
      <c r="F27" s="25"/>
      <c r="G27" s="25"/>
      <c r="H27" s="25"/>
      <c r="I27" s="25"/>
      <c r="J27" s="25"/>
    </row>
    <row r="28" spans="1:10" ht="14.1" customHeight="1">
      <c r="B28" s="25">
        <f>B6-C6-G6</f>
        <v>0</v>
      </c>
      <c r="D28" s="25"/>
      <c r="E28" s="25"/>
      <c r="F28" s="25"/>
      <c r="G28" s="25"/>
      <c r="H28" s="25"/>
      <c r="I28" s="25"/>
      <c r="J28" s="25"/>
    </row>
    <row r="29" spans="1:10" ht="14.1" customHeight="1">
      <c r="D29" s="25"/>
      <c r="E29" s="25"/>
      <c r="F29" s="25"/>
      <c r="G29" s="25"/>
      <c r="H29" s="25"/>
      <c r="I29" s="25"/>
      <c r="J29" s="25"/>
    </row>
    <row r="30" spans="1:10" ht="14.1" customHeight="1"/>
    <row r="31" spans="1:10" ht="14.1" customHeight="1"/>
    <row r="32" spans="1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mergeCells count="4">
    <mergeCell ref="A4:A5"/>
    <mergeCell ref="B4:B5"/>
    <mergeCell ref="C4:F4"/>
    <mergeCell ref="G4:J4"/>
  </mergeCells>
  <hyperlinks>
    <hyperlink ref="L1" location="OBSAH!A1" tooltip="o" display="zpět na obsah" xr:uid="{166BAFB1-FE6B-449D-B443-8450A970891A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32</vt:i4>
      </vt:variant>
    </vt:vector>
  </HeadingPairs>
  <TitlesOfParts>
    <vt:vector size="65" baseType="lpstr">
      <vt:lpstr>OBSAH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5.1</vt:lpstr>
      <vt:lpstr>5.2</vt:lpstr>
      <vt:lpstr>5_3</vt:lpstr>
      <vt:lpstr>5.4</vt:lpstr>
      <vt:lpstr>'1.1'!Oblast_tisku</vt:lpstr>
      <vt:lpstr>'1.2'!Oblast_tisku</vt:lpstr>
      <vt:lpstr>'1.3'!Oblast_tisku</vt:lpstr>
      <vt:lpstr>'1.4'!Oblast_tisku</vt:lpstr>
      <vt:lpstr>'1.5'!Oblast_tisku</vt:lpstr>
      <vt:lpstr>'2.1'!Oblast_tisku</vt:lpstr>
      <vt:lpstr>'2.2'!Oblast_tisku</vt:lpstr>
      <vt:lpstr>'2.3'!Oblast_tisku</vt:lpstr>
      <vt:lpstr>'2.4'!Oblast_tisku</vt:lpstr>
      <vt:lpstr>'2.5'!Oblast_tisku</vt:lpstr>
      <vt:lpstr>'2.6'!Oblast_tisku</vt:lpstr>
      <vt:lpstr>'2.7'!Oblast_tisku</vt:lpstr>
      <vt:lpstr>'2.8'!Oblast_tisku</vt:lpstr>
      <vt:lpstr>'3.1'!Oblast_tisku</vt:lpstr>
      <vt:lpstr>'3.2'!Oblast_tisku</vt:lpstr>
      <vt:lpstr>'3.3'!Oblast_tisku</vt:lpstr>
      <vt:lpstr>'3.4'!Oblast_tisku</vt:lpstr>
      <vt:lpstr>'4.1'!Oblast_tisku</vt:lpstr>
      <vt:lpstr>'4.10'!Oblast_tisku</vt:lpstr>
      <vt:lpstr>'4.11'!Oblast_tisku</vt:lpstr>
      <vt:lpstr>'4.2'!Oblast_tisku</vt:lpstr>
      <vt:lpstr>'4.3'!Oblast_tisku</vt:lpstr>
      <vt:lpstr>'4.4'!Oblast_tisku</vt:lpstr>
      <vt:lpstr>'4.5'!Oblast_tisku</vt:lpstr>
      <vt:lpstr>'4.6'!Oblast_tisku</vt:lpstr>
      <vt:lpstr>'4.7'!Oblast_tisku</vt:lpstr>
      <vt:lpstr>'4.8'!Oblast_tisku</vt:lpstr>
      <vt:lpstr>'4.9'!Oblast_tisku</vt:lpstr>
      <vt:lpstr>'5.1'!Oblast_tisku</vt:lpstr>
      <vt:lpstr>'5.2'!Oblast_tisku</vt:lpstr>
      <vt:lpstr>'5.4'!Oblast_tisku</vt:lpstr>
      <vt:lpstr>'5_3'!Oblast_tisku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Chodounská Helena</cp:lastModifiedBy>
  <cp:lastPrinted>2026-05-13T06:12:16Z</cp:lastPrinted>
  <dcterms:created xsi:type="dcterms:W3CDTF">2019-05-28T05:08:20Z</dcterms:created>
  <dcterms:modified xsi:type="dcterms:W3CDTF">2026-05-13T06:20:45Z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